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hu\Documents\GitHub\remote_sensing_lac_creteil\data\"/>
    </mc:Choice>
  </mc:AlternateContent>
  <xr:revisionPtr revIDLastSave="0" documentId="13_ncr:1_{2BC18A18-F39B-4D0E-961C-40E2B0082BF6}" xr6:coauthVersionLast="47" xr6:coauthVersionMax="47" xr10:uidLastSave="{00000000-0000-0000-0000-000000000000}"/>
  <bookViews>
    <workbookView xWindow="-108" yWindow="-108" windowWidth="23256" windowHeight="12456" firstSheet="4" activeTab="6" xr2:uid="{F23585D5-CF4B-4E2E-9C5A-D7262932901A}"/>
  </bookViews>
  <sheets>
    <sheet name="Database" sheetId="6" r:id="rId1"/>
    <sheet name="Visual Analysis" sheetId="11" r:id="rId2"/>
    <sheet name="results_window_3x3" sheetId="9" r:id="rId3"/>
    <sheet name="result_window_5x5" sheetId="10" r:id="rId4"/>
    <sheet name="results_all_pixels" sheetId="7" r:id="rId5"/>
    <sheet name="Fitting_c2rcc_maskpixels" sheetId="1" r:id="rId6"/>
    <sheet name="fitting a_iop tries" sheetId="12" r:id="rId7"/>
    <sheet name="GPT cache" sheetId="8" state="veryHidden" r:id="rId8"/>
  </sheets>
  <definedNames>
    <definedName name="_xlnm._FilterDatabase" localSheetId="4" hidden="1">results_all_pixels!$B$2:$P$177</definedName>
    <definedName name="solver_adj" localSheetId="5" hidden="1">Fitting_c2rcc_maskpixels!$J$6:$J$7</definedName>
    <definedName name="solver_cvg" localSheetId="5" hidden="1">0.0001</definedName>
    <definedName name="solver_drv" localSheetId="5" hidden="1">2</definedName>
    <definedName name="solver_eng" localSheetId="5" hidden="1">1</definedName>
    <definedName name="solver_est" localSheetId="5" hidden="1">1</definedName>
    <definedName name="solver_itr" localSheetId="5" hidden="1">2147483647</definedName>
    <definedName name="solver_mip" localSheetId="5" hidden="1">2147483647</definedName>
    <definedName name="solver_mni" localSheetId="5" hidden="1">30</definedName>
    <definedName name="solver_mrt" localSheetId="5" hidden="1">0.075</definedName>
    <definedName name="solver_msl" localSheetId="5" hidden="1">2</definedName>
    <definedName name="solver_neg" localSheetId="5" hidden="1">1</definedName>
    <definedName name="solver_nod" localSheetId="5" hidden="1">2147483647</definedName>
    <definedName name="solver_num" localSheetId="5" hidden="1">0</definedName>
    <definedName name="solver_nwt" localSheetId="5" hidden="1">1</definedName>
    <definedName name="solver_opt" localSheetId="5" hidden="1">Fitting_c2rcc_maskpixels!$G$30</definedName>
    <definedName name="solver_pre" localSheetId="5" hidden="1">0.000001</definedName>
    <definedName name="solver_rbv" localSheetId="5" hidden="1">2</definedName>
    <definedName name="solver_rlx" localSheetId="5" hidden="1">2</definedName>
    <definedName name="solver_rsd" localSheetId="5" hidden="1">0</definedName>
    <definedName name="solver_scl" localSheetId="5" hidden="1">2</definedName>
    <definedName name="solver_sho" localSheetId="5" hidden="1">2</definedName>
    <definedName name="solver_ssz" localSheetId="5" hidden="1">100</definedName>
    <definedName name="solver_tim" localSheetId="5" hidden="1">2147483647</definedName>
    <definedName name="solver_tol" localSheetId="5" hidden="1">0.01</definedName>
    <definedName name="solver_typ" localSheetId="5" hidden="1">2</definedName>
    <definedName name="solver_val" localSheetId="5" hidden="1">0</definedName>
    <definedName name="solver_ver" localSheetId="5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7" i="6" l="1"/>
  <c r="F26" i="6"/>
  <c r="E21" i="6"/>
  <c r="D21" i="6"/>
  <c r="D19" i="6"/>
  <c r="F18" i="6"/>
  <c r="D16" i="6"/>
  <c r="D14" i="6"/>
  <c r="E13" i="6"/>
  <c r="D13" i="6"/>
  <c r="D11" i="6"/>
  <c r="F10" i="6"/>
  <c r="E5" i="6"/>
  <c r="D5" i="6"/>
  <c r="K28" i="6"/>
  <c r="J28" i="6"/>
  <c r="O27" i="6"/>
  <c r="N27" i="6"/>
  <c r="M27" i="6"/>
  <c r="L27" i="6"/>
  <c r="J25" i="6"/>
  <c r="O24" i="6"/>
  <c r="N24" i="6"/>
  <c r="O20" i="6"/>
  <c r="N20" i="6"/>
  <c r="M20" i="6"/>
  <c r="L20" i="6"/>
  <c r="K20" i="6"/>
  <c r="J20" i="6"/>
  <c r="O19" i="6"/>
  <c r="N19" i="6"/>
  <c r="M19" i="6"/>
  <c r="L19" i="6"/>
  <c r="K18" i="6"/>
  <c r="J18" i="6"/>
  <c r="O17" i="6"/>
  <c r="N17" i="6"/>
  <c r="M17" i="6"/>
  <c r="L17" i="6"/>
  <c r="K17" i="6"/>
  <c r="J17" i="6"/>
  <c r="O16" i="6"/>
  <c r="N16" i="6"/>
  <c r="L15" i="6"/>
  <c r="K15" i="6"/>
  <c r="J15" i="6"/>
  <c r="O14" i="6"/>
  <c r="N14" i="6"/>
  <c r="M14" i="6"/>
  <c r="L14" i="6"/>
  <c r="K14" i="6"/>
  <c r="J14" i="6"/>
  <c r="K12" i="6"/>
  <c r="J12" i="6"/>
  <c r="O11" i="6"/>
  <c r="N11" i="6"/>
  <c r="M11" i="6"/>
  <c r="L11" i="6"/>
  <c r="J9" i="6"/>
  <c r="O8" i="6"/>
  <c r="N8" i="6"/>
  <c r="L4" i="6"/>
  <c r="K4" i="6"/>
  <c r="J4" i="6"/>
  <c r="E3" i="6"/>
  <c r="E19" i="6" s="1"/>
  <c r="F3" i="6"/>
  <c r="F16" i="6" s="1"/>
  <c r="G3" i="6"/>
  <c r="G13" i="6" s="1"/>
  <c r="H3" i="6"/>
  <c r="H26" i="6" s="1"/>
  <c r="J3" i="6"/>
  <c r="K3" i="6"/>
  <c r="L3" i="6"/>
  <c r="M3" i="6"/>
  <c r="N3" i="6"/>
  <c r="O3" i="6"/>
  <c r="I3" i="6" s="1"/>
  <c r="D3" i="6"/>
  <c r="D17" i="6" s="1"/>
  <c r="B4" i="6"/>
  <c r="U4" i="6" s="1" a="1"/>
  <c r="U4" i="6" s="1"/>
  <c r="B28" i="6"/>
  <c r="U28" i="6" s="1" a="1"/>
  <c r="U28" i="6" s="1"/>
  <c r="B27" i="6"/>
  <c r="U27" i="6" s="1" a="1"/>
  <c r="U27" i="6" s="1"/>
  <c r="B26" i="6"/>
  <c r="U26" i="6" s="1" a="1"/>
  <c r="U26" i="6" s="1"/>
  <c r="B25" i="6"/>
  <c r="U25" i="6" s="1" a="1"/>
  <c r="U25" i="6" s="1"/>
  <c r="B24" i="6"/>
  <c r="U24" i="6" s="1" a="1"/>
  <c r="U24" i="6" s="1"/>
  <c r="B23" i="6"/>
  <c r="U23" i="6" s="1" a="1"/>
  <c r="U23" i="6" s="1"/>
  <c r="B22" i="6"/>
  <c r="U22" i="6" s="1" a="1"/>
  <c r="U22" i="6" s="1"/>
  <c r="B21" i="6"/>
  <c r="U21" i="6" s="1" a="1"/>
  <c r="U21" i="6" s="1"/>
  <c r="B20" i="6"/>
  <c r="U20" i="6" s="1" a="1"/>
  <c r="U20" i="6" s="1"/>
  <c r="B19" i="6"/>
  <c r="U19" i="6" s="1" a="1"/>
  <c r="U19" i="6" s="1"/>
  <c r="B18" i="6"/>
  <c r="U18" i="6" s="1" a="1"/>
  <c r="U18" i="6" s="1"/>
  <c r="B17" i="6"/>
  <c r="U17" i="6" s="1" a="1"/>
  <c r="U17" i="6" s="1"/>
  <c r="B16" i="6"/>
  <c r="U16" i="6" s="1" a="1"/>
  <c r="U16" i="6" s="1"/>
  <c r="B15" i="6"/>
  <c r="U15" i="6" s="1" a="1"/>
  <c r="U15" i="6" s="1"/>
  <c r="B14" i="6"/>
  <c r="U14" i="6" s="1" a="1"/>
  <c r="U14" i="6" s="1"/>
  <c r="B13" i="6"/>
  <c r="U13" i="6" s="1" a="1"/>
  <c r="U13" i="6" s="1"/>
  <c r="B12" i="6"/>
  <c r="U12" i="6" s="1" a="1"/>
  <c r="U12" i="6" s="1"/>
  <c r="B11" i="6"/>
  <c r="U11" i="6" s="1" a="1"/>
  <c r="U11" i="6" s="1"/>
  <c r="B10" i="6"/>
  <c r="U10" i="6" s="1" a="1"/>
  <c r="U10" i="6" s="1"/>
  <c r="B9" i="6"/>
  <c r="U9" i="6" s="1" a="1"/>
  <c r="U9" i="6" s="1"/>
  <c r="B8" i="6"/>
  <c r="U8" i="6" s="1" a="1"/>
  <c r="U8" i="6" s="1"/>
  <c r="B7" i="6"/>
  <c r="U7" i="6" s="1" a="1"/>
  <c r="U7" i="6" s="1"/>
  <c r="B6" i="6"/>
  <c r="U6" i="6" s="1" a="1"/>
  <c r="U6" i="6" s="1"/>
  <c r="B5" i="6"/>
  <c r="U5" i="6" s="1" a="1"/>
  <c r="U5" i="6" s="1"/>
  <c r="E3" i="1"/>
  <c r="F3" i="1" s="1"/>
  <c r="E8" i="1"/>
  <c r="F8" i="1" s="1"/>
  <c r="G8" i="1" s="1"/>
  <c r="E7" i="1"/>
  <c r="F7" i="1" s="1"/>
  <c r="G7" i="1" s="1"/>
  <c r="E6" i="1"/>
  <c r="F6" i="1" s="1"/>
  <c r="G6" i="1" s="1"/>
  <c r="E5" i="1"/>
  <c r="F5" i="1" s="1"/>
  <c r="G5" i="1" s="1"/>
  <c r="E4" i="1"/>
  <c r="F4" i="1" s="1"/>
  <c r="G4" i="1" s="1"/>
  <c r="E27" i="1"/>
  <c r="F27" i="1" s="1"/>
  <c r="G27" i="1" s="1"/>
  <c r="E26" i="1"/>
  <c r="F26" i="1" s="1"/>
  <c r="G26" i="1" s="1"/>
  <c r="E25" i="1"/>
  <c r="F25" i="1" s="1"/>
  <c r="G25" i="1" s="1"/>
  <c r="E24" i="1"/>
  <c r="F24" i="1" s="1"/>
  <c r="G24" i="1" s="1"/>
  <c r="E23" i="1"/>
  <c r="F23" i="1" s="1"/>
  <c r="G23" i="1" s="1"/>
  <c r="E22" i="1"/>
  <c r="F22" i="1" s="1"/>
  <c r="G22" i="1" s="1"/>
  <c r="E21" i="1"/>
  <c r="F21" i="1" s="1"/>
  <c r="G21" i="1" s="1"/>
  <c r="E20" i="1"/>
  <c r="F20" i="1" s="1"/>
  <c r="G20" i="1" s="1"/>
  <c r="E19" i="1"/>
  <c r="F19" i="1" s="1"/>
  <c r="G19" i="1" s="1"/>
  <c r="E18" i="1"/>
  <c r="F18" i="1" s="1"/>
  <c r="G18" i="1" s="1"/>
  <c r="E17" i="1"/>
  <c r="F17" i="1" s="1"/>
  <c r="G17" i="1" s="1"/>
  <c r="E16" i="1"/>
  <c r="F16" i="1" s="1"/>
  <c r="G16" i="1" s="1"/>
  <c r="E15" i="1"/>
  <c r="F15" i="1" s="1"/>
  <c r="G15" i="1" s="1"/>
  <c r="E14" i="1"/>
  <c r="F14" i="1" s="1"/>
  <c r="G14" i="1" s="1"/>
  <c r="E13" i="1"/>
  <c r="F13" i="1" s="1"/>
  <c r="G13" i="1" s="1"/>
  <c r="E12" i="1"/>
  <c r="F12" i="1" s="1"/>
  <c r="G12" i="1" s="1"/>
  <c r="E11" i="1"/>
  <c r="F11" i="1" s="1"/>
  <c r="G11" i="1" s="1"/>
  <c r="E10" i="1"/>
  <c r="F10" i="1" s="1"/>
  <c r="G10" i="1" s="1"/>
  <c r="E9" i="1"/>
  <c r="F9" i="1" s="1"/>
  <c r="G9" i="1" s="1"/>
  <c r="I26" i="6" l="1"/>
  <c r="I18" i="6"/>
  <c r="I21" i="6"/>
  <c r="I13" i="6"/>
  <c r="I5" i="6"/>
  <c r="I19" i="6"/>
  <c r="I10" i="6"/>
  <c r="I16" i="6"/>
  <c r="I15" i="6"/>
  <c r="H15" i="6"/>
  <c r="I23" i="6"/>
  <c r="F8" i="6"/>
  <c r="H13" i="6"/>
  <c r="H21" i="6"/>
  <c r="F24" i="6"/>
  <c r="M28" i="6"/>
  <c r="I8" i="6"/>
  <c r="G19" i="6"/>
  <c r="I24" i="6"/>
  <c r="I27" i="6"/>
  <c r="J5" i="6"/>
  <c r="N7" i="6"/>
  <c r="L10" i="6"/>
  <c r="J13" i="6"/>
  <c r="N15" i="6"/>
  <c r="L18" i="6"/>
  <c r="J21" i="6"/>
  <c r="N23" i="6"/>
  <c r="L26" i="6"/>
  <c r="D4" i="6"/>
  <c r="H6" i="6"/>
  <c r="F9" i="6"/>
  <c r="D12" i="6"/>
  <c r="H14" i="6"/>
  <c r="F17" i="6"/>
  <c r="D20" i="6"/>
  <c r="H22" i="6"/>
  <c r="F25" i="6"/>
  <c r="D28" i="6"/>
  <c r="K6" i="6"/>
  <c r="K22" i="6"/>
  <c r="G10" i="6"/>
  <c r="G18" i="6"/>
  <c r="G26" i="6"/>
  <c r="N22" i="6"/>
  <c r="H5" i="6"/>
  <c r="J7" i="6"/>
  <c r="N9" i="6"/>
  <c r="L12" i="6"/>
  <c r="N25" i="6"/>
  <c r="L28" i="6"/>
  <c r="D6" i="6"/>
  <c r="H8" i="6"/>
  <c r="F11" i="6"/>
  <c r="H16" i="6"/>
  <c r="H24" i="6"/>
  <c r="E6" i="6"/>
  <c r="G11" i="6"/>
  <c r="G27" i="6"/>
  <c r="N4" i="6"/>
  <c r="L7" i="6"/>
  <c r="J10" i="6"/>
  <c r="N12" i="6"/>
  <c r="M23" i="6"/>
  <c r="K26" i="6"/>
  <c r="O28" i="6"/>
  <c r="G6" i="6"/>
  <c r="E9" i="6"/>
  <c r="I11" i="6"/>
  <c r="G14" i="6"/>
  <c r="E25" i="6"/>
  <c r="K5" i="6"/>
  <c r="O7" i="6"/>
  <c r="M10" i="6"/>
  <c r="K13" i="6"/>
  <c r="O15" i="6"/>
  <c r="M18" i="6"/>
  <c r="K21" i="6"/>
  <c r="O23" i="6"/>
  <c r="M26" i="6"/>
  <c r="E4" i="6"/>
  <c r="I6" i="6"/>
  <c r="G9" i="6"/>
  <c r="E12" i="6"/>
  <c r="I14" i="6"/>
  <c r="G17" i="6"/>
  <c r="E20" i="6"/>
  <c r="I22" i="6"/>
  <c r="G25" i="6"/>
  <c r="E28" i="6"/>
  <c r="M22" i="6"/>
  <c r="K25" i="6"/>
  <c r="G5" i="6"/>
  <c r="E16" i="6"/>
  <c r="G21" i="6"/>
  <c r="E24" i="6"/>
  <c r="F19" i="6"/>
  <c r="D22" i="6"/>
  <c r="F27" i="6"/>
  <c r="O25" i="6"/>
  <c r="E14" i="6"/>
  <c r="E22" i="6"/>
  <c r="J26" i="6"/>
  <c r="F6" i="6"/>
  <c r="H11" i="6"/>
  <c r="H19" i="6"/>
  <c r="D25" i="6"/>
  <c r="L5" i="6"/>
  <c r="J8" i="6"/>
  <c r="N10" i="6"/>
  <c r="L13" i="6"/>
  <c r="J16" i="6"/>
  <c r="N18" i="6"/>
  <c r="L21" i="6"/>
  <c r="J24" i="6"/>
  <c r="N26" i="6"/>
  <c r="F4" i="6"/>
  <c r="D7" i="6"/>
  <c r="H9" i="6"/>
  <c r="F12" i="6"/>
  <c r="D15" i="6"/>
  <c r="H17" i="6"/>
  <c r="F20" i="6"/>
  <c r="D23" i="6"/>
  <c r="H25" i="6"/>
  <c r="F28" i="6"/>
  <c r="H23" i="6"/>
  <c r="I7" i="6"/>
  <c r="K9" i="6"/>
  <c r="L23" i="6"/>
  <c r="N28" i="6"/>
  <c r="D9" i="6"/>
  <c r="F14" i="6"/>
  <c r="F22" i="6"/>
  <c r="H27" i="6"/>
  <c r="E17" i="6"/>
  <c r="M5" i="6"/>
  <c r="K8" i="6"/>
  <c r="O10" i="6"/>
  <c r="M13" i="6"/>
  <c r="K16" i="6"/>
  <c r="O18" i="6"/>
  <c r="M21" i="6"/>
  <c r="K24" i="6"/>
  <c r="O26" i="6"/>
  <c r="G4" i="6"/>
  <c r="E7" i="6"/>
  <c r="I9" i="6"/>
  <c r="G12" i="6"/>
  <c r="E15" i="6"/>
  <c r="I17" i="6"/>
  <c r="G20" i="6"/>
  <c r="E23" i="6"/>
  <c r="I25" i="6"/>
  <c r="G28" i="6"/>
  <c r="J6" i="6"/>
  <c r="J22" i="6"/>
  <c r="H7" i="6"/>
  <c r="L22" i="6"/>
  <c r="F5" i="6"/>
  <c r="D8" i="6"/>
  <c r="H10" i="6"/>
  <c r="F13" i="6"/>
  <c r="H18" i="6"/>
  <c r="D24" i="6"/>
  <c r="E8" i="6"/>
  <c r="O6" i="6"/>
  <c r="M9" i="6"/>
  <c r="O22" i="6"/>
  <c r="M25" i="6"/>
  <c r="G8" i="6"/>
  <c r="E11" i="6"/>
  <c r="G16" i="6"/>
  <c r="G24" i="6"/>
  <c r="E27" i="6"/>
  <c r="J23" i="6"/>
  <c r="O4" i="6"/>
  <c r="M7" i="6"/>
  <c r="K10" i="6"/>
  <c r="O12" i="6"/>
  <c r="M15" i="6"/>
  <c r="G22" i="6"/>
  <c r="N5" i="6"/>
  <c r="L8" i="6"/>
  <c r="J11" i="6"/>
  <c r="N13" i="6"/>
  <c r="L16" i="6"/>
  <c r="J19" i="6"/>
  <c r="N21" i="6"/>
  <c r="L24" i="6"/>
  <c r="J27" i="6"/>
  <c r="H4" i="6"/>
  <c r="F7" i="6"/>
  <c r="D10" i="6"/>
  <c r="H12" i="6"/>
  <c r="F15" i="6"/>
  <c r="D18" i="6"/>
  <c r="H20" i="6"/>
  <c r="F23" i="6"/>
  <c r="D26" i="6"/>
  <c r="H28" i="6"/>
  <c r="L6" i="6"/>
  <c r="F21" i="6"/>
  <c r="M6" i="6"/>
  <c r="N6" i="6"/>
  <c r="L9" i="6"/>
  <c r="L25" i="6"/>
  <c r="M4" i="6"/>
  <c r="K7" i="6"/>
  <c r="O9" i="6"/>
  <c r="M12" i="6"/>
  <c r="K23" i="6"/>
  <c r="O5" i="6"/>
  <c r="M8" i="6"/>
  <c r="K11" i="6"/>
  <c r="O13" i="6"/>
  <c r="M16" i="6"/>
  <c r="K19" i="6"/>
  <c r="O21" i="6"/>
  <c r="M24" i="6"/>
  <c r="K27" i="6"/>
  <c r="I4" i="6"/>
  <c r="G7" i="6"/>
  <c r="E10" i="6"/>
  <c r="I12" i="6"/>
  <c r="G15" i="6"/>
  <c r="E18" i="6"/>
  <c r="I20" i="6"/>
  <c r="G23" i="6"/>
  <c r="E26" i="6"/>
  <c r="I28" i="6"/>
  <c r="S6" i="6" a="1"/>
  <c r="S6" i="6" s="1"/>
  <c r="T9" i="6" a="1"/>
  <c r="T9" i="6" s="1"/>
  <c r="P13" i="6" a="1"/>
  <c r="P13" i="6" s="1"/>
  <c r="Q16" i="6" a="1"/>
  <c r="Q16" i="6" s="1"/>
  <c r="R19" i="6" a="1"/>
  <c r="R19" i="6" s="1"/>
  <c r="S22" i="6" a="1"/>
  <c r="S22" i="6" s="1"/>
  <c r="T25" i="6" a="1"/>
  <c r="T25" i="6" s="1"/>
  <c r="T6" i="6" a="1"/>
  <c r="T6" i="6" s="1"/>
  <c r="P10" i="6" a="1"/>
  <c r="P10" i="6" s="1"/>
  <c r="Q13" i="6" a="1"/>
  <c r="Q13" i="6" s="1"/>
  <c r="R16" i="6" a="1"/>
  <c r="R16" i="6" s="1"/>
  <c r="S19" i="6" a="1"/>
  <c r="S19" i="6" s="1"/>
  <c r="T22" i="6" a="1"/>
  <c r="T22" i="6" s="1"/>
  <c r="P26" i="6" a="1"/>
  <c r="P26" i="6" s="1"/>
  <c r="P7" i="6" a="1"/>
  <c r="P7" i="6" s="1"/>
  <c r="Q10" i="6" a="1"/>
  <c r="Q10" i="6" s="1"/>
  <c r="R13" i="6" a="1"/>
  <c r="R13" i="6" s="1"/>
  <c r="S16" i="6" a="1"/>
  <c r="S16" i="6" s="1"/>
  <c r="T19" i="6" a="1"/>
  <c r="T19" i="6" s="1"/>
  <c r="P23" i="6" a="1"/>
  <c r="P23" i="6" s="1"/>
  <c r="Q26" i="6" a="1"/>
  <c r="Q26" i="6" s="1"/>
  <c r="T4" i="6" a="1"/>
  <c r="T4" i="6" s="1"/>
  <c r="Q7" i="6" a="1"/>
  <c r="Q7" i="6" s="1"/>
  <c r="R10" i="6" a="1"/>
  <c r="R10" i="6" s="1"/>
  <c r="S13" i="6" a="1"/>
  <c r="S13" i="6" s="1"/>
  <c r="T16" i="6" a="1"/>
  <c r="T16" i="6" s="1"/>
  <c r="P20" i="6" a="1"/>
  <c r="P20" i="6" s="1"/>
  <c r="Q23" i="6" a="1"/>
  <c r="Q23" i="6" s="1"/>
  <c r="R26" i="6" a="1"/>
  <c r="R26" i="6" s="1"/>
  <c r="P4" i="6" a="1"/>
  <c r="P4" i="6" s="1"/>
  <c r="R7" i="6" a="1"/>
  <c r="R7" i="6" s="1"/>
  <c r="S10" i="6" a="1"/>
  <c r="S10" i="6" s="1"/>
  <c r="T13" i="6" a="1"/>
  <c r="T13" i="6" s="1"/>
  <c r="P17" i="6" a="1"/>
  <c r="P17" i="6" s="1"/>
  <c r="Q20" i="6" a="1"/>
  <c r="Q20" i="6" s="1"/>
  <c r="R23" i="6" a="1"/>
  <c r="R23" i="6" s="1"/>
  <c r="S26" i="6" a="1"/>
  <c r="S26" i="6" s="1"/>
  <c r="Q4" i="6" a="1"/>
  <c r="Q4" i="6" s="1"/>
  <c r="S7" i="6" a="1"/>
  <c r="S7" i="6" s="1"/>
  <c r="T10" i="6" a="1"/>
  <c r="T10" i="6" s="1"/>
  <c r="P14" i="6" a="1"/>
  <c r="P14" i="6" s="1"/>
  <c r="Q17" i="6" a="1"/>
  <c r="Q17" i="6" s="1"/>
  <c r="R20" i="6" a="1"/>
  <c r="R20" i="6" s="1"/>
  <c r="S23" i="6" a="1"/>
  <c r="S23" i="6" s="1"/>
  <c r="T26" i="6" a="1"/>
  <c r="T26" i="6" s="1"/>
  <c r="R4" i="6" a="1"/>
  <c r="R4" i="6" s="1"/>
  <c r="T7" i="6" a="1"/>
  <c r="T7" i="6" s="1"/>
  <c r="P11" i="6" a="1"/>
  <c r="P11" i="6" s="1"/>
  <c r="Q14" i="6" a="1"/>
  <c r="Q14" i="6" s="1"/>
  <c r="R17" i="6" a="1"/>
  <c r="R17" i="6" s="1"/>
  <c r="S20" i="6" a="1"/>
  <c r="S20" i="6" s="1"/>
  <c r="T23" i="6" a="1"/>
  <c r="T23" i="6" s="1"/>
  <c r="P27" i="6" a="1"/>
  <c r="P27" i="6" s="1"/>
  <c r="S4" i="6" a="1"/>
  <c r="S4" i="6" s="1"/>
  <c r="P8" i="6" a="1"/>
  <c r="P8" i="6" s="1"/>
  <c r="Q11" i="6" a="1"/>
  <c r="Q11" i="6" s="1"/>
  <c r="R14" i="6" a="1"/>
  <c r="R14" i="6" s="1"/>
  <c r="S17" i="6" a="1"/>
  <c r="S17" i="6" s="1"/>
  <c r="T20" i="6" a="1"/>
  <c r="T20" i="6" s="1"/>
  <c r="P24" i="6" a="1"/>
  <c r="P24" i="6" s="1"/>
  <c r="Q27" i="6" a="1"/>
  <c r="Q27" i="6" s="1"/>
  <c r="P5" i="6" a="1"/>
  <c r="P5" i="6" s="1"/>
  <c r="Q8" i="6" a="1"/>
  <c r="Q8" i="6" s="1"/>
  <c r="R11" i="6" a="1"/>
  <c r="R11" i="6" s="1"/>
  <c r="S14" i="6" a="1"/>
  <c r="S14" i="6" s="1"/>
  <c r="T17" i="6" a="1"/>
  <c r="T17" i="6" s="1"/>
  <c r="P21" i="6" a="1"/>
  <c r="P21" i="6" s="1"/>
  <c r="Q24" i="6" a="1"/>
  <c r="Q24" i="6" s="1"/>
  <c r="R27" i="6" a="1"/>
  <c r="R27" i="6" s="1"/>
  <c r="Q5" i="6" a="1"/>
  <c r="Q5" i="6" s="1"/>
  <c r="R8" i="6" a="1"/>
  <c r="R8" i="6" s="1"/>
  <c r="S11" i="6" a="1"/>
  <c r="S11" i="6" s="1"/>
  <c r="T14" i="6" a="1"/>
  <c r="T14" i="6" s="1"/>
  <c r="P18" i="6" a="1"/>
  <c r="P18" i="6" s="1"/>
  <c r="Q21" i="6" a="1"/>
  <c r="Q21" i="6" s="1"/>
  <c r="R24" i="6" a="1"/>
  <c r="R24" i="6" s="1"/>
  <c r="S27" i="6" a="1"/>
  <c r="S27" i="6" s="1"/>
  <c r="R5" i="6" a="1"/>
  <c r="R5" i="6" s="1"/>
  <c r="S8" i="6" a="1"/>
  <c r="S8" i="6" s="1"/>
  <c r="T11" i="6" a="1"/>
  <c r="T11" i="6" s="1"/>
  <c r="P15" i="6" a="1"/>
  <c r="P15" i="6" s="1"/>
  <c r="Q18" i="6" a="1"/>
  <c r="Q18" i="6" s="1"/>
  <c r="R21" i="6" a="1"/>
  <c r="R21" i="6" s="1"/>
  <c r="S24" i="6" a="1"/>
  <c r="S24" i="6" s="1"/>
  <c r="T27" i="6" a="1"/>
  <c r="T27" i="6" s="1"/>
  <c r="S5" i="6" a="1"/>
  <c r="S5" i="6" s="1"/>
  <c r="T8" i="6" a="1"/>
  <c r="T8" i="6" s="1"/>
  <c r="P12" i="6" a="1"/>
  <c r="P12" i="6" s="1"/>
  <c r="Q15" i="6" a="1"/>
  <c r="Q15" i="6" s="1"/>
  <c r="R18" i="6" a="1"/>
  <c r="R18" i="6" s="1"/>
  <c r="S21" i="6" a="1"/>
  <c r="S21" i="6" s="1"/>
  <c r="T24" i="6" a="1"/>
  <c r="T24" i="6" s="1"/>
  <c r="P28" i="6" a="1"/>
  <c r="P28" i="6" s="1"/>
  <c r="T5" i="6" a="1"/>
  <c r="T5" i="6" s="1"/>
  <c r="P9" i="6" a="1"/>
  <c r="P9" i="6" s="1"/>
  <c r="Q12" i="6" a="1"/>
  <c r="Q12" i="6" s="1"/>
  <c r="R15" i="6" a="1"/>
  <c r="R15" i="6" s="1"/>
  <c r="S18" i="6" a="1"/>
  <c r="S18" i="6" s="1"/>
  <c r="T21" i="6" a="1"/>
  <c r="T21" i="6" s="1"/>
  <c r="P25" i="6" a="1"/>
  <c r="P25" i="6" s="1"/>
  <c r="Q28" i="6" a="1"/>
  <c r="Q28" i="6" s="1"/>
  <c r="P6" i="6" a="1"/>
  <c r="P6" i="6" s="1"/>
  <c r="Q9" i="6" a="1"/>
  <c r="Q9" i="6" s="1"/>
  <c r="R12" i="6" a="1"/>
  <c r="R12" i="6" s="1"/>
  <c r="S15" i="6" a="1"/>
  <c r="S15" i="6" s="1"/>
  <c r="T18" i="6" a="1"/>
  <c r="T18" i="6" s="1"/>
  <c r="P22" i="6" a="1"/>
  <c r="P22" i="6" s="1"/>
  <c r="Q25" i="6" a="1"/>
  <c r="Q25" i="6" s="1"/>
  <c r="R28" i="6" a="1"/>
  <c r="R28" i="6" s="1"/>
  <c r="Q6" i="6" a="1"/>
  <c r="Q6" i="6" s="1"/>
  <c r="R9" i="6" a="1"/>
  <c r="R9" i="6" s="1"/>
  <c r="S12" i="6" a="1"/>
  <c r="S12" i="6" s="1"/>
  <c r="T15" i="6" a="1"/>
  <c r="T15" i="6" s="1"/>
  <c r="P19" i="6" a="1"/>
  <c r="P19" i="6" s="1"/>
  <c r="Q22" i="6" a="1"/>
  <c r="Q22" i="6" s="1"/>
  <c r="R25" i="6" a="1"/>
  <c r="R25" i="6" s="1"/>
  <c r="S28" i="6" a="1"/>
  <c r="S28" i="6" s="1"/>
  <c r="R6" i="6" a="1"/>
  <c r="R6" i="6" s="1"/>
  <c r="S9" i="6" a="1"/>
  <c r="S9" i="6" s="1"/>
  <c r="T12" i="6" a="1"/>
  <c r="T12" i="6" s="1"/>
  <c r="P16" i="6" a="1"/>
  <c r="P16" i="6" s="1"/>
  <c r="Q19" i="6" a="1"/>
  <c r="Q19" i="6" s="1"/>
  <c r="R22" i="6" a="1"/>
  <c r="R22" i="6" s="1"/>
  <c r="S25" i="6" a="1"/>
  <c r="S25" i="6" s="1"/>
  <c r="T28" i="6" a="1"/>
  <c r="T28" i="6" s="1"/>
  <c r="G3" i="1"/>
  <c r="G30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<sst xmlns="http://schemas.openxmlformats.org/spreadsheetml/2006/main" count="339" uniqueCount="122">
  <si>
    <t>Solver</t>
  </si>
  <si>
    <t>a</t>
  </si>
  <si>
    <t>b</t>
  </si>
  <si>
    <t>Date</t>
  </si>
  <si>
    <t>Chla_parameter</t>
  </si>
  <si>
    <t>Residuos</t>
  </si>
  <si>
    <t>sqr_residuals</t>
  </si>
  <si>
    <t>SSR</t>
  </si>
  <si>
    <t>mean_chla_2hourswindow_data_in_loco</t>
  </si>
  <si>
    <t>Chl_conc (c2rcc)</t>
  </si>
  <si>
    <t>Chla_conc_model</t>
  </si>
  <si>
    <t>Chl in loco REAL</t>
  </si>
  <si>
    <t>Chl (C2RCC All Pix)</t>
  </si>
  <si>
    <t>Chl Adjusted (C2RCC All Pix)</t>
  </si>
  <si>
    <t>Chla without Oz (C2RCC)</t>
  </si>
  <si>
    <t>Band</t>
  </si>
  <si>
    <t>average</t>
  </si>
  <si>
    <t>max_error</t>
  </si>
  <si>
    <t>maximum</t>
  </si>
  <si>
    <t>median</t>
  </si>
  <si>
    <t>minimum</t>
  </si>
  <si>
    <t>p80_threshold</t>
  </si>
  <si>
    <t>p85_threshold</t>
  </si>
  <si>
    <t>p90_threshold</t>
  </si>
  <si>
    <t>sigma</t>
  </si>
  <si>
    <t>total</t>
  </si>
  <si>
    <t>date</t>
  </si>
  <si>
    <t>3_bands_model_chl_conc</t>
  </si>
  <si>
    <t>conc_chl</t>
  </si>
  <si>
    <t>conc_tsm</t>
  </si>
  <si>
    <t>empirical_2_bands_equation1</t>
  </si>
  <si>
    <t>empirical_2_bands_equation2</t>
  </si>
  <si>
    <t>empirical_3_bands_equation1</t>
  </si>
  <si>
    <t>empirical_3_bands_equation3</t>
  </si>
  <si>
    <t>{"hash":"e61944cde7951e204ec694830f758a558daa4780f112e586db20dda1c8cec3c4","version":1,"value":"[[\"44841\"]]"}</t>
  </si>
  <si>
    <t>{"hash":"1ef9e162863fcb01d297f880f6b53727935b3576a6a4ac71573f120f80b789a6","version":1,"value":"[[\"44856\"]]"}</t>
  </si>
  <si>
    <t>{"hash":"72235159ae46192d192ad0ff66a09df2f6743426bacd547b177efbbd6bcbac15","version":1,"value":"[[\"12/31/2022\"]]"}</t>
  </si>
  <si>
    <t>{"hash":"42a9e4fc630981d25567287ff11d00b6e697cc66b7867a1a173fbdd36740b120","version":1,"value":"[[\"44869\"]]"}</t>
  </si>
  <si>
    <t>{"hash":"af81323d767daaa0c102fd30f42e06ceaaa1320b3ec5faa6aeb5fcffbcd37ba2","version":1,"value":"[[\"12/31/2022\"]]"}</t>
  </si>
  <si>
    <t>{"hash":"8f8bfc5a324848a8e18fb2c8e2846a8f2f495aee872a4ad77fc08d588c7d5811","version":1,"value":"[[\"44971\"]]"}</t>
  </si>
  <si>
    <t>{"hash":"f819ddaec9ba49432e0e68a97678c82e6414a87a93cdf02249dac628785c70b4","version":1,"value":"[[\"The data value in Excel for the input 44984 is 1/1/2023.\"]]"}</t>
  </si>
  <si>
    <t>{"hash":"6c46616a740e0866034956b24ccfdd0c2beed9fcc84785df2fab0db2c6ceba32","version":1,"value":"[[\"44964\"]]"}</t>
  </si>
  <si>
    <t>{"hash":"cd5118ec7692b8b64d0cb26a9b145b4c0c74e2196e10fdf79d6696354a7d326f","version":1,"value":"[[\"45021\"]]"}</t>
  </si>
  <si>
    <t>{"hash":"c59e9fc5edf2d5fc7645fcc6c6bffc521f4b4af243e1d05e26e6493658b7fd1e","version":1,"value":"[[\"45019\"]]"}</t>
  </si>
  <si>
    <t>{"hash":"a8d35c8846695c42f82cca50015de7688bcd5589d98b5ac1ee650380f57b0298","version":1,"value":"[[\"45024\"]]"}</t>
  </si>
  <si>
    <t>{"hash":"9d2e4f0214e9ede28ad82d17480f904c0a5a965fd2ba9e30df94ad03823e5c39","version":1,"value":"[[\"45066\"]]"}</t>
  </si>
  <si>
    <t>{"hash":"947b59fed7a37c8f419e845f43712e374c99e0ddcc1570c986bc580aa11b9966","version":1,"value":"[[\"45049\"]]"}</t>
  </si>
  <si>
    <t>{"hash":"6ee552162b766a274a917b6a1c481a029c9065c919f2e7034c0791b1fca111b0","version":1,"value":"[[\"45074\"]]"}</t>
  </si>
  <si>
    <t>{"hash":"3de52a33c93c1e5604aa1c6ca03b33b1a160d5a1258bfebc75de9f6b5aa64cc0","version":1,"value":"[[\"12/31/2022\"]]"}</t>
  </si>
  <si>
    <t>{"hash":"5441bc5fd6fb9c02cb7aa4799f2bc2527d1c131ac87d24bb3078451140006c5d","version":1,"value":"[[\"45079\"]]"}</t>
  </si>
  <si>
    <t>{"hash":"f591ef152843ebe9db18ecc2344e2addab8863a0b131e18429e7faeba39dffe5","version":1,"value":"[[\"45084\"]]"}</t>
  </si>
  <si>
    <t>{"hash":"68b1b783bd05ea9745b6a88dfe15e444e41dd5bf49dfd29c944d2d4683a8237d","version":1,"value":"[[\"45159\"]]"}</t>
  </si>
  <si>
    <t>{"hash":"3a98c7cd59381b51542b697397951880558cfa505c86729c22e1193286d834a7","version":1,"value":"[[\"12/31/2022\"]]"}</t>
  </si>
  <si>
    <t>{"hash":"8ee59fd7674bb03399711fe4cf51c7c167bddec13352a26ddbbfcaa6b5056654","version":1,"value":"[[\"45071\"]]"}</t>
  </si>
  <si>
    <t>{"hash":"ee572be7aa535536515594559e13bc24234fa5e2a845b6a0202e3b0d09ea8805","version":1,"value":"[[\"45171\"]]"}</t>
  </si>
  <si>
    <t>{"hash":"93f7399c76636da63f7c34ed54f6d6bfc1e55c32ef7f86c7e6f8853a50afd495","version":1,"value":"[[\"12/31/2022\"]]"}</t>
  </si>
  <si>
    <t>{"hash":"cb1d9bfbbf778c3505fdfa993a2ed24c4aae8b1c4eb66030e32bbd489add0b74","version":1,"value":"[[\"12/31/2023\"]]"}</t>
  </si>
  <si>
    <t>{"hash":"f495bd8d73dbaa370b4bffbae63e8b9c3215dbdcfb622f6373f5d807fee49952","version":1,"value":"[[\"45,176\"]]"}</t>
  </si>
  <si>
    <t>{"hash":"2ca558bc4d3e1ade3d396dc3da70166e75d57407371f042755a17d1f52ca233f","version":1,"value":"[[\"45,194\"]]"}</t>
  </si>
  <si>
    <t>{"hash":"e171f4e01a1b4a99148c87c8f1a94d1d6cf7bfbc9ad63ae10dc56bd6613f1e10","version":1,"value":"[[\"The input 44841 can be directly entered into an Excel cell as a number.\"]]"}</t>
  </si>
  <si>
    <t>{"hash":"69aed06b438230d421257a072ded9c43416b8d3db041e7f70926b5060b515b73","version":1,"value":"[[\"44841\"]]"}</t>
  </si>
  <si>
    <t>{"hash":"759bb75cbc76513e6771669a242f0f386b4e6700b712055b59a31b0e5239de21","version":1,"value":"[[\"45194\"]]"}</t>
  </si>
  <si>
    <t>{"hash":"4265b6c08721cb561dca0e56ba39409d650be01db63dd35d1dd5a7007a1e561c","version":1,"value":"[[\"45184\"]]"}</t>
  </si>
  <si>
    <t>{"hash":"462a9bff69a85db555437f19e34334dc5f5203e29ad57f7a7b3a5fa3b0676886","version":1,"value":"[[\"45179\"]]"}</t>
  </si>
  <si>
    <t>{"hash":"0ddd68544164085a36e1073ea93a3acd4d7b79fba6cf05289080348e6494d0b8","version":1,"value":"[[\"45171\"]]"}</t>
  </si>
  <si>
    <t>{"hash":"b533a5d74cef5afc47b9345072a89b01dbe342cf2aa3faf845cbea387cc9b0c3","version":1,"value":"[[\"45176\"]]"}</t>
  </si>
  <si>
    <t>{"hash":"6cb6803b6ba054bf1c9a9ef7f401e117b4306f08e79701d4f6ad2752f22521f7","version":1,"value":"[[\"45159\"]]"}</t>
  </si>
  <si>
    <t>{"hash":"ce5c143357d6e6090f7d58b1a99146e9119788061c680f57eacaf6bbeb321279","version":1,"value":"[[\"45091\"]]"}</t>
  </si>
  <si>
    <t>{"hash":"92c83f6d5358a4b3f61efd595acc02d3c69b759f56a2a63e2511fe42a31526d4","version":1,"value":"[[\"45084\"]]"}</t>
  </si>
  <si>
    <t>{"hash":"6b44b507d6adb6b2681469cbe6af3307a7ec5f18dd6cd80112f40a56399d37cb","version":1,"value":"[[\"45081\"]]"}</t>
  </si>
  <si>
    <t>{"hash":"342444d4dc246a2670a5826ebd4424645a8101c49254baa31a6a23e44af3271c","version":1,"value":"[[\"45079\"]]"}</t>
  </si>
  <si>
    <t>{"hash":"f34285f283f8d5a0ecfa50bdab50a1e6efac3235117f3ac7a3148b7499d777dd","version":1,"value":"[[\"45074\"]]"}</t>
  </si>
  <si>
    <t>{"hash":"a851a34b1d957c9aed197851c87b268297ef8c1bb6208fa9bde19047997561bf","version":1,"value":"[[\"45066\"]]"}</t>
  </si>
  <si>
    <t>{"hash":"75d74ec6fedb445a00bb2dc03275b4a92758bebe30f8702b0e0db385fe3a44d3","version":1,"value":"[[\"45071\"]]"}</t>
  </si>
  <si>
    <t>{"hash":"0e468f8bd8ea2d058cddc1c3ab06dfa8109663475ced1156564c0e2ae46ae475","version":1,"value":"[[\"45049\"]]"}</t>
  </si>
  <si>
    <t>{"hash":"42d3bd26c1146c38d08e28b5417091e1705882410fdeb3beb10e14c345173d4a","version":1,"value":"[[\"45021\"]]"}</t>
  </si>
  <si>
    <t>{"hash":"ae8a24a6e1f16a45810327a0de3ed34b4d267a3e5156d0750410047f58b2154c","version":1,"value":"[[\"45024\"]]"}</t>
  </si>
  <si>
    <t>{"hash":"1b459e36e2cfa295021d01c02641debbf4ad2f2ee31f3f745b9da5e5634c7ba9","version":1,"value":"[[\"45019\"]]"}</t>
  </si>
  <si>
    <t>{"hash":"868b4e78e590321ccee820351c20c539423a1d6ac9185834b2726f1389e408d2","version":1,"value":"[[\"44984\"]]"}</t>
  </si>
  <si>
    <t>{"hash":"808ca168e0522c180842f0a230a0bc86619f5f72dccc117dc8fb3a6b230721c4","version":1,"value":"[[\"44971\"]]"}</t>
  </si>
  <si>
    <t>{"hash":"33a7243cf7e1aa641bb6c8e36965af71e1ec9ff441eb2a0173f2903ab0aa9e65","version":1,"value":"[[\"44964\"]]"}</t>
  </si>
  <si>
    <t>{"hash":"ba30238dfc9b694fa1355a79ea1fcef22da4458e31ad1cd26d03565ef28b81b8","version":1,"value":"[[\"44944\"]]"}</t>
  </si>
  <si>
    <t>{"hash":"9f12328fce998db54b22c4d974c93db139a00acf581cba446bed950237bcafb1","version":1,"value":"[[\"44866\"]]"}</t>
  </si>
  <si>
    <t>{"hash":"ba573acee9e52c8a05358d2cbaa3ea0db426ba8fba07393e2e9c064e8d53a951","version":1,"value":"[[\"44869\"]]"}</t>
  </si>
  <si>
    <t>{"hash":"0ea843227add9ea57988d75fdb3cd0c8b73d729a46785f4ceb2dbc0621418786","version":1,"value":"[[\"44856\"]]"}</t>
  </si>
  <si>
    <t>Chl (C2X-COMPLEX-Nets All Pix)</t>
  </si>
  <si>
    <t>Date converted</t>
  </si>
  <si>
    <t>Date(yyyy-MM-dd)</t>
  </si>
  <si>
    <t>3_bands_model_chl_conc_mean</t>
  </si>
  <si>
    <t>3_bands_model_chl_conc_sigma</t>
  </si>
  <si>
    <t>3_bands_model_chl_conc_num_pixels</t>
  </si>
  <si>
    <t>kd_z90max_mean</t>
  </si>
  <si>
    <t>kd_z90max_sigma</t>
  </si>
  <si>
    <t>kd_z90max_num_pixels</t>
  </si>
  <si>
    <t>conc_tsm_mean</t>
  </si>
  <si>
    <t>conc_tsm_sigma</t>
  </si>
  <si>
    <t>conc_tsm_num_pixels</t>
  </si>
  <si>
    <t>conc_chl_mean</t>
  </si>
  <si>
    <t>conc_chl_sigma</t>
  </si>
  <si>
    <t>conc_chl_num_pixels</t>
  </si>
  <si>
    <t>MCI_mean</t>
  </si>
  <si>
    <t>MCI_sigma</t>
  </si>
  <si>
    <t>MCI_num_pixels</t>
  </si>
  <si>
    <t>empirical_2_bands_equation1_mean</t>
  </si>
  <si>
    <t>empirical_2_bands_equation1_sigma</t>
  </si>
  <si>
    <t>empirical_2_bands_equation1_num_pixels</t>
  </si>
  <si>
    <t>empirical_2_bands_equation2_mean</t>
  </si>
  <si>
    <t>empirical_2_bands_equation2_sigma</t>
  </si>
  <si>
    <t>empirical_2_bands_equation2_num_pixels</t>
  </si>
  <si>
    <t>empirical_3_bands_equation1_mean</t>
  </si>
  <si>
    <t>empirical_3_bands_equation1_sigma</t>
  </si>
  <si>
    <t>empirical_3_bands_equation1_num_pixels</t>
  </si>
  <si>
    <t>empirical_3_bands_equation3_mean</t>
  </si>
  <si>
    <t>empirical_3_bands_equation3_sigma</t>
  </si>
  <si>
    <t>empirical_3_bands_equation3_num_pixels</t>
  </si>
  <si>
    <t>window_size</t>
  </si>
  <si>
    <t>Date formatted</t>
  </si>
  <si>
    <t>Date Formatted</t>
  </si>
  <si>
    <t>Window</t>
  </si>
  <si>
    <t>All_Masked_Pixels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</si>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</sst>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right" wrapText="1"/>
    </xf>
    <xf numFmtId="0" fontId="2" fillId="0" borderId="1" xfId="0" applyFont="1" applyBorder="1" applyAlignment="1">
      <alignment wrapText="1"/>
    </xf>
    <xf numFmtId="0" fontId="1" fillId="0" borderId="0" xfId="0" applyFont="1"/>
    <xf numFmtId="22" fontId="3" fillId="0" borderId="1" xfId="0" applyNumberFormat="1" applyFont="1" applyBorder="1" applyAlignment="1">
      <alignment horizontal="right" wrapText="1"/>
    </xf>
    <xf numFmtId="0" fontId="4" fillId="0" borderId="1" xfId="0" applyFont="1" applyBorder="1" applyAlignment="1">
      <alignment horizontal="right" wrapText="1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3" fillId="0" borderId="0" xfId="0" applyFont="1" applyAlignment="1">
      <alignment wrapText="1"/>
    </xf>
    <xf numFmtId="14" fontId="0" fillId="0" borderId="0" xfId="0" applyNumberFormat="1"/>
    <xf numFmtId="2" fontId="0" fillId="0" borderId="0" xfId="0" applyNumberFormat="1"/>
    <xf numFmtId="1" fontId="0" fillId="0" borderId="0" xfId="0" applyNumberFormat="1"/>
    <xf numFmtId="11" fontId="0" fillId="0" borderId="0" xfId="0" applyNumberFormat="1"/>
    <xf numFmtId="0" fontId="1" fillId="0" borderId="6" xfId="0" applyFont="1" applyBorder="1"/>
    <xf numFmtId="0" fontId="0" fillId="0" borderId="6" xfId="0" applyBorder="1"/>
    <xf numFmtId="0" fontId="1" fillId="0" borderId="7" xfId="0" applyFont="1" applyBorder="1"/>
    <xf numFmtId="0" fontId="1" fillId="0" borderId="8" xfId="0" applyFont="1" applyBorder="1"/>
    <xf numFmtId="49" fontId="0" fillId="0" borderId="7" xfId="0" applyNumberFormat="1" applyBorder="1"/>
    <xf numFmtId="22" fontId="0" fillId="0" borderId="0" xfId="0" applyNumberFormat="1"/>
    <xf numFmtId="2" fontId="0" fillId="0" borderId="8" xfId="0" applyNumberFormat="1" applyBorder="1"/>
    <xf numFmtId="49" fontId="0" fillId="0" borderId="4" xfId="0" applyNumberFormat="1" applyBorder="1"/>
    <xf numFmtId="22" fontId="0" fillId="0" borderId="9" xfId="0" applyNumberFormat="1" applyBorder="1"/>
    <xf numFmtId="2" fontId="0" fillId="0" borderId="9" xfId="0" applyNumberFormat="1" applyBorder="1"/>
    <xf numFmtId="2" fontId="0" fillId="0" borderId="5" xfId="0" applyNumberFormat="1" applyBorder="1"/>
    <xf numFmtId="0" fontId="6" fillId="0" borderId="10" xfId="0" applyFont="1" applyBorder="1" applyAlignment="1">
      <alignment horizontal="center" vertical="center" wrapText="1"/>
    </xf>
    <xf numFmtId="22" fontId="6" fillId="0" borderId="10" xfId="0" applyNumberFormat="1" applyFont="1" applyBorder="1" applyAlignment="1">
      <alignment horizontal="center" vertical="center" wrapText="1"/>
    </xf>
    <xf numFmtId="0" fontId="5" fillId="0" borderId="10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Graphic Analysis different</a:t>
            </a:r>
            <a:r>
              <a:rPr lang="fr-FR" baseline="0"/>
              <a:t> band models</a:t>
            </a:r>
            <a:endParaRPr lang="fr-F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Database!$D$3</c:f>
              <c:strCache>
                <c:ptCount val="1"/>
                <c:pt idx="0">
                  <c:v>3_bands_model_chl_conc_mean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Database!$C$4:$C$28</c:f>
              <c:numCache>
                <c:formatCode>m/d/yyyy\ h:mm</c:formatCode>
                <c:ptCount val="25"/>
                <c:pt idx="0">
                  <c:v>44841.451053240744</c:v>
                </c:pt>
                <c:pt idx="1">
                  <c:v>44856.451493055552</c:v>
                </c:pt>
                <c:pt idx="2">
                  <c:v>44866.452187499999</c:v>
                </c:pt>
                <c:pt idx="3">
                  <c:v>44869.459363425929</c:v>
                </c:pt>
                <c:pt idx="4">
                  <c:v>44944.461122685185</c:v>
                </c:pt>
                <c:pt idx="5">
                  <c:v>44964.459965277776</c:v>
                </c:pt>
                <c:pt idx="6">
                  <c:v>44971.452557870369</c:v>
                </c:pt>
                <c:pt idx="7">
                  <c:v>44984.458460648151</c:v>
                </c:pt>
                <c:pt idx="8">
                  <c:v>45019.455891203703</c:v>
                </c:pt>
                <c:pt idx="9">
                  <c:v>45021.451747685183</c:v>
                </c:pt>
                <c:pt idx="10">
                  <c:v>45024.45579861111</c:v>
                </c:pt>
                <c:pt idx="11">
                  <c:v>45049.455775462964</c:v>
                </c:pt>
                <c:pt idx="12">
                  <c:v>45066.448946759258</c:v>
                </c:pt>
                <c:pt idx="13">
                  <c:v>45071.451747685183</c:v>
                </c:pt>
                <c:pt idx="14">
                  <c:v>45074.45579861111</c:v>
                </c:pt>
                <c:pt idx="15">
                  <c:v>45079.455891203703</c:v>
                </c:pt>
                <c:pt idx="16">
                  <c:v>45081.448854166665</c:v>
                </c:pt>
                <c:pt idx="17">
                  <c:v>45084.45579861111</c:v>
                </c:pt>
                <c:pt idx="18">
                  <c:v>45091.451747685183</c:v>
                </c:pt>
                <c:pt idx="19">
                  <c:v>45159.455891203703</c:v>
                </c:pt>
                <c:pt idx="20">
                  <c:v>45171.448969907404</c:v>
                </c:pt>
                <c:pt idx="21">
                  <c:v>45176.448946759258</c:v>
                </c:pt>
                <c:pt idx="22">
                  <c:v>45179.455891203703</c:v>
                </c:pt>
                <c:pt idx="23">
                  <c:v>45184.456261574072</c:v>
                </c:pt>
                <c:pt idx="24">
                  <c:v>45194.456956018519</c:v>
                </c:pt>
              </c:numCache>
            </c:numRef>
          </c:cat>
          <c:val>
            <c:numRef>
              <c:f>Database!$D$4:$D$28</c:f>
              <c:numCache>
                <c:formatCode>0.00</c:formatCode>
                <c:ptCount val="25"/>
                <c:pt idx="0">
                  <c:v>12.847613000000001</c:v>
                </c:pt>
                <c:pt idx="1">
                  <c:v>6.1380850000000002</c:v>
                </c:pt>
                <c:pt idx="2">
                  <c:v>8.1557849999999998</c:v>
                </c:pt>
                <c:pt idx="3">
                  <c:v>0</c:v>
                </c:pt>
                <c:pt idx="4">
                  <c:v>18.216926999999998</c:v>
                </c:pt>
                <c:pt idx="5">
                  <c:v>12.577086</c:v>
                </c:pt>
                <c:pt idx="6">
                  <c:v>6.4843489999999999</c:v>
                </c:pt>
                <c:pt idx="7">
                  <c:v>18.584301</c:v>
                </c:pt>
                <c:pt idx="8">
                  <c:v>12.07527</c:v>
                </c:pt>
                <c:pt idx="9">
                  <c:v>3.6531832</c:v>
                </c:pt>
                <c:pt idx="10">
                  <c:v>7.3286543000000002</c:v>
                </c:pt>
                <c:pt idx="11">
                  <c:v>4.7878220000000002</c:v>
                </c:pt>
                <c:pt idx="12">
                  <c:v>2.6425291999999998</c:v>
                </c:pt>
                <c:pt idx="13">
                  <c:v>2.9002401999999998</c:v>
                </c:pt>
                <c:pt idx="14">
                  <c:v>7.1303340000000004</c:v>
                </c:pt>
                <c:pt idx="15">
                  <c:v>0</c:v>
                </c:pt>
                <c:pt idx="16">
                  <c:v>2.630239</c:v>
                </c:pt>
                <c:pt idx="17">
                  <c:v>5.6661014999999999</c:v>
                </c:pt>
                <c:pt idx="18">
                  <c:v>3.2687528000000001</c:v>
                </c:pt>
                <c:pt idx="19">
                  <c:v>6.2540116000000001</c:v>
                </c:pt>
                <c:pt idx="20">
                  <c:v>3.4420069999999998</c:v>
                </c:pt>
                <c:pt idx="21">
                  <c:v>3.090903</c:v>
                </c:pt>
                <c:pt idx="22">
                  <c:v>8.8208120000000001</c:v>
                </c:pt>
                <c:pt idx="23">
                  <c:v>10.035409</c:v>
                </c:pt>
                <c:pt idx="24">
                  <c:v>10.743733000000001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96F-4A89-A417-05DFE911E773}"/>
            </c:ext>
          </c:extLst>
        </c:ser>
        <c:ser>
          <c:idx val="1"/>
          <c:order val="1"/>
          <c:tx>
            <c:strRef>
              <c:f>Database!$E$3</c:f>
              <c:strCache>
                <c:ptCount val="1"/>
                <c:pt idx="0">
                  <c:v>empirical_2_bands_equation1_mean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Database!$C$4:$C$28</c:f>
              <c:numCache>
                <c:formatCode>m/d/yyyy\ h:mm</c:formatCode>
                <c:ptCount val="25"/>
                <c:pt idx="0">
                  <c:v>44841.451053240744</c:v>
                </c:pt>
                <c:pt idx="1">
                  <c:v>44856.451493055552</c:v>
                </c:pt>
                <c:pt idx="2">
                  <c:v>44866.452187499999</c:v>
                </c:pt>
                <c:pt idx="3">
                  <c:v>44869.459363425929</c:v>
                </c:pt>
                <c:pt idx="4">
                  <c:v>44944.461122685185</c:v>
                </c:pt>
                <c:pt idx="5">
                  <c:v>44964.459965277776</c:v>
                </c:pt>
                <c:pt idx="6">
                  <c:v>44971.452557870369</c:v>
                </c:pt>
                <c:pt idx="7">
                  <c:v>44984.458460648151</c:v>
                </c:pt>
                <c:pt idx="8">
                  <c:v>45019.455891203703</c:v>
                </c:pt>
                <c:pt idx="9">
                  <c:v>45021.451747685183</c:v>
                </c:pt>
                <c:pt idx="10">
                  <c:v>45024.45579861111</c:v>
                </c:pt>
                <c:pt idx="11">
                  <c:v>45049.455775462964</c:v>
                </c:pt>
                <c:pt idx="12">
                  <c:v>45066.448946759258</c:v>
                </c:pt>
                <c:pt idx="13">
                  <c:v>45071.451747685183</c:v>
                </c:pt>
                <c:pt idx="14">
                  <c:v>45074.45579861111</c:v>
                </c:pt>
                <c:pt idx="15">
                  <c:v>45079.455891203703</c:v>
                </c:pt>
                <c:pt idx="16">
                  <c:v>45081.448854166665</c:v>
                </c:pt>
                <c:pt idx="17">
                  <c:v>45084.45579861111</c:v>
                </c:pt>
                <c:pt idx="18">
                  <c:v>45091.451747685183</c:v>
                </c:pt>
                <c:pt idx="19">
                  <c:v>45159.455891203703</c:v>
                </c:pt>
                <c:pt idx="20">
                  <c:v>45171.448969907404</c:v>
                </c:pt>
                <c:pt idx="21">
                  <c:v>45176.448946759258</c:v>
                </c:pt>
                <c:pt idx="22">
                  <c:v>45179.455891203703</c:v>
                </c:pt>
                <c:pt idx="23">
                  <c:v>45184.456261574072</c:v>
                </c:pt>
                <c:pt idx="24">
                  <c:v>45194.456956018519</c:v>
                </c:pt>
              </c:numCache>
            </c:numRef>
          </c:cat>
          <c:val>
            <c:numRef>
              <c:f>Database!$E$4:$E$28</c:f>
              <c:numCache>
                <c:formatCode>0.00</c:formatCode>
                <c:ptCount val="25"/>
                <c:pt idx="0">
                  <c:v>22.033922</c:v>
                </c:pt>
                <c:pt idx="1">
                  <c:v>8.3419570000000007</c:v>
                </c:pt>
                <c:pt idx="2">
                  <c:v>14.995782999999999</c:v>
                </c:pt>
                <c:pt idx="3">
                  <c:v>0</c:v>
                </c:pt>
                <c:pt idx="4">
                  <c:v>29.984155999999999</c:v>
                </c:pt>
                <c:pt idx="5">
                  <c:v>21.283950000000001</c:v>
                </c:pt>
                <c:pt idx="6">
                  <c:v>11.885306999999999</c:v>
                </c:pt>
                <c:pt idx="7">
                  <c:v>29.296751</c:v>
                </c:pt>
                <c:pt idx="8">
                  <c:v>20.713058</c:v>
                </c:pt>
                <c:pt idx="9">
                  <c:v>4.0800285000000001</c:v>
                </c:pt>
                <c:pt idx="10">
                  <c:v>10.607657</c:v>
                </c:pt>
                <c:pt idx="11">
                  <c:v>5.0080476000000003</c:v>
                </c:pt>
                <c:pt idx="12">
                  <c:v>6.2194346999999999</c:v>
                </c:pt>
                <c:pt idx="13">
                  <c:v>3.1898352999999999</c:v>
                </c:pt>
                <c:pt idx="14">
                  <c:v>8.095046</c:v>
                </c:pt>
                <c:pt idx="15">
                  <c:v>0</c:v>
                </c:pt>
                <c:pt idx="16">
                  <c:v>5.7252745999999997</c:v>
                </c:pt>
                <c:pt idx="17">
                  <c:v>6.5419764999999996</c:v>
                </c:pt>
                <c:pt idx="18">
                  <c:v>5.8143706000000002</c:v>
                </c:pt>
                <c:pt idx="19">
                  <c:v>7.929576</c:v>
                </c:pt>
                <c:pt idx="20">
                  <c:v>2.6469562</c:v>
                </c:pt>
                <c:pt idx="21">
                  <c:v>3.9929380000000001</c:v>
                </c:pt>
                <c:pt idx="22">
                  <c:v>13.577537</c:v>
                </c:pt>
                <c:pt idx="23">
                  <c:v>17.382660000000001</c:v>
                </c:pt>
                <c:pt idx="24">
                  <c:v>16.734112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96F-4A89-A417-05DFE911E773}"/>
            </c:ext>
          </c:extLst>
        </c:ser>
        <c:ser>
          <c:idx val="2"/>
          <c:order val="2"/>
          <c:tx>
            <c:strRef>
              <c:f>Database!$F$3</c:f>
              <c:strCache>
                <c:ptCount val="1"/>
                <c:pt idx="0">
                  <c:v>empirical_2_bands_equation2_mean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Database!$C$4:$C$28</c:f>
              <c:numCache>
                <c:formatCode>m/d/yyyy\ h:mm</c:formatCode>
                <c:ptCount val="25"/>
                <c:pt idx="0">
                  <c:v>44841.451053240744</c:v>
                </c:pt>
                <c:pt idx="1">
                  <c:v>44856.451493055552</c:v>
                </c:pt>
                <c:pt idx="2">
                  <c:v>44866.452187499999</c:v>
                </c:pt>
                <c:pt idx="3">
                  <c:v>44869.459363425929</c:v>
                </c:pt>
                <c:pt idx="4">
                  <c:v>44944.461122685185</c:v>
                </c:pt>
                <c:pt idx="5">
                  <c:v>44964.459965277776</c:v>
                </c:pt>
                <c:pt idx="6">
                  <c:v>44971.452557870369</c:v>
                </c:pt>
                <c:pt idx="7">
                  <c:v>44984.458460648151</c:v>
                </c:pt>
                <c:pt idx="8">
                  <c:v>45019.455891203703</c:v>
                </c:pt>
                <c:pt idx="9">
                  <c:v>45021.451747685183</c:v>
                </c:pt>
                <c:pt idx="10">
                  <c:v>45024.45579861111</c:v>
                </c:pt>
                <c:pt idx="11">
                  <c:v>45049.455775462964</c:v>
                </c:pt>
                <c:pt idx="12">
                  <c:v>45066.448946759258</c:v>
                </c:pt>
                <c:pt idx="13">
                  <c:v>45071.451747685183</c:v>
                </c:pt>
                <c:pt idx="14">
                  <c:v>45074.45579861111</c:v>
                </c:pt>
                <c:pt idx="15">
                  <c:v>45079.455891203703</c:v>
                </c:pt>
                <c:pt idx="16">
                  <c:v>45081.448854166665</c:v>
                </c:pt>
                <c:pt idx="17">
                  <c:v>45084.45579861111</c:v>
                </c:pt>
                <c:pt idx="18">
                  <c:v>45091.451747685183</c:v>
                </c:pt>
                <c:pt idx="19">
                  <c:v>45159.455891203703</c:v>
                </c:pt>
                <c:pt idx="20">
                  <c:v>45171.448969907404</c:v>
                </c:pt>
                <c:pt idx="21">
                  <c:v>45176.448946759258</c:v>
                </c:pt>
                <c:pt idx="22">
                  <c:v>45179.455891203703</c:v>
                </c:pt>
                <c:pt idx="23">
                  <c:v>45184.456261574072</c:v>
                </c:pt>
                <c:pt idx="24">
                  <c:v>45194.456956018519</c:v>
                </c:pt>
              </c:numCache>
            </c:numRef>
          </c:cat>
          <c:val>
            <c:numRef>
              <c:f>Database!$F$4:$F$28</c:f>
              <c:numCache>
                <c:formatCode>0.00</c:formatCode>
                <c:ptCount val="25"/>
                <c:pt idx="0">
                  <c:v>13.875828</c:v>
                </c:pt>
                <c:pt idx="1">
                  <c:v>4.9131669999999996</c:v>
                </c:pt>
                <c:pt idx="2">
                  <c:v>9.0218089999999993</c:v>
                </c:pt>
                <c:pt idx="3">
                  <c:v>0</c:v>
                </c:pt>
                <c:pt idx="4">
                  <c:v>18.477802000000001</c:v>
                </c:pt>
                <c:pt idx="5">
                  <c:v>13.366044</c:v>
                </c:pt>
                <c:pt idx="6">
                  <c:v>6.6369366999999997</c:v>
                </c:pt>
                <c:pt idx="7">
                  <c:v>18.689785000000001</c:v>
                </c:pt>
                <c:pt idx="8">
                  <c:v>13.092575</c:v>
                </c:pt>
                <c:pt idx="9">
                  <c:v>1.5354782</c:v>
                </c:pt>
                <c:pt idx="10">
                  <c:v>6.6421913999999997</c:v>
                </c:pt>
                <c:pt idx="11">
                  <c:v>2.5535173000000002</c:v>
                </c:pt>
                <c:pt idx="12">
                  <c:v>2.4434366000000001</c:v>
                </c:pt>
                <c:pt idx="13">
                  <c:v>0.69478099999999998</c:v>
                </c:pt>
                <c:pt idx="14">
                  <c:v>5.3410687000000001</c:v>
                </c:pt>
                <c:pt idx="15">
                  <c:v>0</c:v>
                </c:pt>
                <c:pt idx="16">
                  <c:v>2.1454341000000001</c:v>
                </c:pt>
                <c:pt idx="17">
                  <c:v>3.8224393999999999</c:v>
                </c:pt>
                <c:pt idx="18">
                  <c:v>2.439079</c:v>
                </c:pt>
                <c:pt idx="19">
                  <c:v>4.8304577000000002</c:v>
                </c:pt>
                <c:pt idx="20">
                  <c:v>0.54339280000000001</c:v>
                </c:pt>
                <c:pt idx="21">
                  <c:v>1.2653395999999999</c:v>
                </c:pt>
                <c:pt idx="22">
                  <c:v>8.7538289999999996</c:v>
                </c:pt>
                <c:pt idx="23">
                  <c:v>10.894022</c:v>
                </c:pt>
                <c:pt idx="24">
                  <c:v>11.028725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96F-4A89-A417-05DFE911E773}"/>
            </c:ext>
          </c:extLst>
        </c:ser>
        <c:ser>
          <c:idx val="3"/>
          <c:order val="3"/>
          <c:tx>
            <c:strRef>
              <c:f>Database!$G$3</c:f>
              <c:strCache>
                <c:ptCount val="1"/>
                <c:pt idx="0">
                  <c:v>empirical_3_bands_equation1_mean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Database!$C$4:$C$28</c:f>
              <c:numCache>
                <c:formatCode>m/d/yyyy\ h:mm</c:formatCode>
                <c:ptCount val="25"/>
                <c:pt idx="0">
                  <c:v>44841.451053240744</c:v>
                </c:pt>
                <c:pt idx="1">
                  <c:v>44856.451493055552</c:v>
                </c:pt>
                <c:pt idx="2">
                  <c:v>44866.452187499999</c:v>
                </c:pt>
                <c:pt idx="3">
                  <c:v>44869.459363425929</c:v>
                </c:pt>
                <c:pt idx="4">
                  <c:v>44944.461122685185</c:v>
                </c:pt>
                <c:pt idx="5">
                  <c:v>44964.459965277776</c:v>
                </c:pt>
                <c:pt idx="6">
                  <c:v>44971.452557870369</c:v>
                </c:pt>
                <c:pt idx="7">
                  <c:v>44984.458460648151</c:v>
                </c:pt>
                <c:pt idx="8">
                  <c:v>45019.455891203703</c:v>
                </c:pt>
                <c:pt idx="9">
                  <c:v>45021.451747685183</c:v>
                </c:pt>
                <c:pt idx="10">
                  <c:v>45024.45579861111</c:v>
                </c:pt>
                <c:pt idx="11">
                  <c:v>45049.455775462964</c:v>
                </c:pt>
                <c:pt idx="12">
                  <c:v>45066.448946759258</c:v>
                </c:pt>
                <c:pt idx="13">
                  <c:v>45071.451747685183</c:v>
                </c:pt>
                <c:pt idx="14">
                  <c:v>45074.45579861111</c:v>
                </c:pt>
                <c:pt idx="15">
                  <c:v>45079.455891203703</c:v>
                </c:pt>
                <c:pt idx="16">
                  <c:v>45081.448854166665</c:v>
                </c:pt>
                <c:pt idx="17">
                  <c:v>45084.45579861111</c:v>
                </c:pt>
                <c:pt idx="18">
                  <c:v>45091.451747685183</c:v>
                </c:pt>
                <c:pt idx="19">
                  <c:v>45159.455891203703</c:v>
                </c:pt>
                <c:pt idx="20">
                  <c:v>45171.448969907404</c:v>
                </c:pt>
                <c:pt idx="21">
                  <c:v>45176.448946759258</c:v>
                </c:pt>
                <c:pt idx="22">
                  <c:v>45179.455891203703</c:v>
                </c:pt>
                <c:pt idx="23">
                  <c:v>45184.456261574072</c:v>
                </c:pt>
                <c:pt idx="24">
                  <c:v>45194.456956018519</c:v>
                </c:pt>
              </c:numCache>
            </c:numRef>
          </c:cat>
          <c:val>
            <c:numRef>
              <c:f>Database!$G$4:$G$28</c:f>
              <c:numCache>
                <c:formatCode>0.00</c:formatCode>
                <c:ptCount val="25"/>
                <c:pt idx="0">
                  <c:v>15.885210000000001</c:v>
                </c:pt>
                <c:pt idx="1">
                  <c:v>11.634617</c:v>
                </c:pt>
                <c:pt idx="2">
                  <c:v>13.208697000000001</c:v>
                </c:pt>
                <c:pt idx="3">
                  <c:v>0</c:v>
                </c:pt>
                <c:pt idx="4">
                  <c:v>18.669619000000001</c:v>
                </c:pt>
                <c:pt idx="5">
                  <c:v>15.68102</c:v>
                </c:pt>
                <c:pt idx="6">
                  <c:v>12.125771500000001</c:v>
                </c:pt>
                <c:pt idx="7">
                  <c:v>18.844263000000002</c:v>
                </c:pt>
                <c:pt idx="8">
                  <c:v>15.448321999999999</c:v>
                </c:pt>
                <c:pt idx="9">
                  <c:v>10.042680000000001</c:v>
                </c:pt>
                <c:pt idx="10">
                  <c:v>12.424032</c:v>
                </c:pt>
                <c:pt idx="11">
                  <c:v>10.677849</c:v>
                </c:pt>
                <c:pt idx="12">
                  <c:v>9.8250019999999996</c:v>
                </c:pt>
                <c:pt idx="13">
                  <c:v>9.5895650000000003</c:v>
                </c:pt>
                <c:pt idx="14">
                  <c:v>12.097509000000001</c:v>
                </c:pt>
                <c:pt idx="15">
                  <c:v>0</c:v>
                </c:pt>
                <c:pt idx="16">
                  <c:v>9.7606169999999999</c:v>
                </c:pt>
                <c:pt idx="17">
                  <c:v>11.251282</c:v>
                </c:pt>
                <c:pt idx="18">
                  <c:v>10.062974000000001</c:v>
                </c:pt>
                <c:pt idx="19">
                  <c:v>11.666862500000001</c:v>
                </c:pt>
                <c:pt idx="20">
                  <c:v>9.7822569999999995</c:v>
                </c:pt>
                <c:pt idx="21">
                  <c:v>9.7720160000000007</c:v>
                </c:pt>
                <c:pt idx="22">
                  <c:v>13.387371</c:v>
                </c:pt>
                <c:pt idx="23">
                  <c:v>14.265017500000001</c:v>
                </c:pt>
                <c:pt idx="24">
                  <c:v>14.538987000000001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96F-4A89-A417-05DFE911E773}"/>
            </c:ext>
          </c:extLst>
        </c:ser>
        <c:ser>
          <c:idx val="4"/>
          <c:order val="4"/>
          <c:tx>
            <c:strRef>
              <c:f>Database!$H$3</c:f>
              <c:strCache>
                <c:ptCount val="1"/>
                <c:pt idx="0">
                  <c:v>empirical_3_bands_equation3_mean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Database!$C$4:$C$28</c:f>
              <c:numCache>
                <c:formatCode>m/d/yyyy\ h:mm</c:formatCode>
                <c:ptCount val="25"/>
                <c:pt idx="0">
                  <c:v>44841.451053240744</c:v>
                </c:pt>
                <c:pt idx="1">
                  <c:v>44856.451493055552</c:v>
                </c:pt>
                <c:pt idx="2">
                  <c:v>44866.452187499999</c:v>
                </c:pt>
                <c:pt idx="3">
                  <c:v>44869.459363425929</c:v>
                </c:pt>
                <c:pt idx="4">
                  <c:v>44944.461122685185</c:v>
                </c:pt>
                <c:pt idx="5">
                  <c:v>44964.459965277776</c:v>
                </c:pt>
                <c:pt idx="6">
                  <c:v>44971.452557870369</c:v>
                </c:pt>
                <c:pt idx="7">
                  <c:v>44984.458460648151</c:v>
                </c:pt>
                <c:pt idx="8">
                  <c:v>45019.455891203703</c:v>
                </c:pt>
                <c:pt idx="9">
                  <c:v>45021.451747685183</c:v>
                </c:pt>
                <c:pt idx="10">
                  <c:v>45024.45579861111</c:v>
                </c:pt>
                <c:pt idx="11">
                  <c:v>45049.455775462964</c:v>
                </c:pt>
                <c:pt idx="12">
                  <c:v>45066.448946759258</c:v>
                </c:pt>
                <c:pt idx="13">
                  <c:v>45071.451747685183</c:v>
                </c:pt>
                <c:pt idx="14">
                  <c:v>45074.45579861111</c:v>
                </c:pt>
                <c:pt idx="15">
                  <c:v>45079.455891203703</c:v>
                </c:pt>
                <c:pt idx="16">
                  <c:v>45081.448854166665</c:v>
                </c:pt>
                <c:pt idx="17">
                  <c:v>45084.45579861111</c:v>
                </c:pt>
                <c:pt idx="18">
                  <c:v>45091.451747685183</c:v>
                </c:pt>
                <c:pt idx="19">
                  <c:v>45159.455891203703</c:v>
                </c:pt>
                <c:pt idx="20">
                  <c:v>45171.448969907404</c:v>
                </c:pt>
                <c:pt idx="21">
                  <c:v>45176.448946759258</c:v>
                </c:pt>
                <c:pt idx="22">
                  <c:v>45179.455891203703</c:v>
                </c:pt>
                <c:pt idx="23">
                  <c:v>45184.456261574072</c:v>
                </c:pt>
                <c:pt idx="24">
                  <c:v>45194.456956018519</c:v>
                </c:pt>
              </c:numCache>
            </c:numRef>
          </c:cat>
          <c:val>
            <c:numRef>
              <c:f>Database!$H$4:$H$28</c:f>
              <c:numCache>
                <c:formatCode>0.00</c:formatCode>
                <c:ptCount val="25"/>
                <c:pt idx="0">
                  <c:v>13.487042000000001</c:v>
                </c:pt>
                <c:pt idx="1">
                  <c:v>7.5429586999999998</c:v>
                </c:pt>
                <c:pt idx="2">
                  <c:v>9.6496910000000007</c:v>
                </c:pt>
                <c:pt idx="3">
                  <c:v>0</c:v>
                </c:pt>
                <c:pt idx="4">
                  <c:v>17.925224</c:v>
                </c:pt>
                <c:pt idx="5">
                  <c:v>13.224243</c:v>
                </c:pt>
                <c:pt idx="6">
                  <c:v>8.2094109999999993</c:v>
                </c:pt>
                <c:pt idx="7">
                  <c:v>18.151116999999999</c:v>
                </c:pt>
                <c:pt idx="8">
                  <c:v>12.836637</c:v>
                </c:pt>
                <c:pt idx="9">
                  <c:v>5.4567684999999999</c:v>
                </c:pt>
                <c:pt idx="10">
                  <c:v>8.5519529999999992</c:v>
                </c:pt>
                <c:pt idx="11">
                  <c:v>6.251493</c:v>
                </c:pt>
                <c:pt idx="12">
                  <c:v>5.1896256999999997</c:v>
                </c:pt>
                <c:pt idx="13">
                  <c:v>4.8994030000000004</c:v>
                </c:pt>
                <c:pt idx="14">
                  <c:v>8.0964539999999996</c:v>
                </c:pt>
                <c:pt idx="15">
                  <c:v>0</c:v>
                </c:pt>
                <c:pt idx="16">
                  <c:v>5.1083730000000003</c:v>
                </c:pt>
                <c:pt idx="17">
                  <c:v>6.9939299999999998</c:v>
                </c:pt>
                <c:pt idx="18">
                  <c:v>5.4823933</c:v>
                </c:pt>
                <c:pt idx="19">
                  <c:v>7.5350219999999997</c:v>
                </c:pt>
                <c:pt idx="20">
                  <c:v>5.1349799999999997</c:v>
                </c:pt>
                <c:pt idx="21">
                  <c:v>5.1224699999999999</c:v>
                </c:pt>
                <c:pt idx="22">
                  <c:v>9.8719459999999994</c:v>
                </c:pt>
                <c:pt idx="23">
                  <c:v>11.131460000000001</c:v>
                </c:pt>
                <c:pt idx="24">
                  <c:v>11.496305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96F-4A89-A417-05DFE911E773}"/>
            </c:ext>
          </c:extLst>
        </c:ser>
        <c:ser>
          <c:idx val="5"/>
          <c:order val="5"/>
          <c:tx>
            <c:strRef>
              <c:f>Database!$I$3</c:f>
              <c:strCache>
                <c:ptCount val="1"/>
                <c:pt idx="0">
                  <c:v>conc_chl_mean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Database!$C$4:$C$28</c:f>
              <c:numCache>
                <c:formatCode>m/d/yyyy\ h:mm</c:formatCode>
                <c:ptCount val="25"/>
                <c:pt idx="0">
                  <c:v>44841.451053240744</c:v>
                </c:pt>
                <c:pt idx="1">
                  <c:v>44856.451493055552</c:v>
                </c:pt>
                <c:pt idx="2">
                  <c:v>44866.452187499999</c:v>
                </c:pt>
                <c:pt idx="3">
                  <c:v>44869.459363425929</c:v>
                </c:pt>
                <c:pt idx="4">
                  <c:v>44944.461122685185</c:v>
                </c:pt>
                <c:pt idx="5">
                  <c:v>44964.459965277776</c:v>
                </c:pt>
                <c:pt idx="6">
                  <c:v>44971.452557870369</c:v>
                </c:pt>
                <c:pt idx="7">
                  <c:v>44984.458460648151</c:v>
                </c:pt>
                <c:pt idx="8">
                  <c:v>45019.455891203703</c:v>
                </c:pt>
                <c:pt idx="9">
                  <c:v>45021.451747685183</c:v>
                </c:pt>
                <c:pt idx="10">
                  <c:v>45024.45579861111</c:v>
                </c:pt>
                <c:pt idx="11">
                  <c:v>45049.455775462964</c:v>
                </c:pt>
                <c:pt idx="12">
                  <c:v>45066.448946759258</c:v>
                </c:pt>
                <c:pt idx="13">
                  <c:v>45071.451747685183</c:v>
                </c:pt>
                <c:pt idx="14">
                  <c:v>45074.45579861111</c:v>
                </c:pt>
                <c:pt idx="15">
                  <c:v>45079.455891203703</c:v>
                </c:pt>
                <c:pt idx="16">
                  <c:v>45081.448854166665</c:v>
                </c:pt>
                <c:pt idx="17">
                  <c:v>45084.45579861111</c:v>
                </c:pt>
                <c:pt idx="18">
                  <c:v>45091.451747685183</c:v>
                </c:pt>
                <c:pt idx="19">
                  <c:v>45159.455891203703</c:v>
                </c:pt>
                <c:pt idx="20">
                  <c:v>45171.448969907404</c:v>
                </c:pt>
                <c:pt idx="21">
                  <c:v>45176.448946759258</c:v>
                </c:pt>
                <c:pt idx="22">
                  <c:v>45179.455891203703</c:v>
                </c:pt>
                <c:pt idx="23">
                  <c:v>45184.456261574072</c:v>
                </c:pt>
                <c:pt idx="24">
                  <c:v>45194.456956018519</c:v>
                </c:pt>
              </c:numCache>
            </c:numRef>
          </c:cat>
          <c:val>
            <c:numRef>
              <c:f>Database!$I$4:$I$28</c:f>
              <c:numCache>
                <c:formatCode>0.00</c:formatCode>
                <c:ptCount val="25"/>
                <c:pt idx="0">
                  <c:v>14.481097999999999</c:v>
                </c:pt>
                <c:pt idx="1">
                  <c:v>4.7607746000000004</c:v>
                </c:pt>
                <c:pt idx="2">
                  <c:v>7.8262223999999998</c:v>
                </c:pt>
                <c:pt idx="3">
                  <c:v>0</c:v>
                </c:pt>
                <c:pt idx="4">
                  <c:v>6.1105223000000004</c:v>
                </c:pt>
                <c:pt idx="5">
                  <c:v>19.587223000000002</c:v>
                </c:pt>
                <c:pt idx="6">
                  <c:v>4.2409600000000003</c:v>
                </c:pt>
                <c:pt idx="7">
                  <c:v>8.1667280000000009</c:v>
                </c:pt>
                <c:pt idx="8">
                  <c:v>21.963083000000001</c:v>
                </c:pt>
                <c:pt idx="9">
                  <c:v>1.2085804</c:v>
                </c:pt>
                <c:pt idx="10">
                  <c:v>12.818683999999999</c:v>
                </c:pt>
                <c:pt idx="11">
                  <c:v>2.4718703999999998</c:v>
                </c:pt>
                <c:pt idx="12">
                  <c:v>0.4142866</c:v>
                </c:pt>
                <c:pt idx="13">
                  <c:v>0.42310795000000001</c:v>
                </c:pt>
                <c:pt idx="14">
                  <c:v>5.2520030000000002</c:v>
                </c:pt>
                <c:pt idx="15">
                  <c:v>0</c:v>
                </c:pt>
                <c:pt idx="16">
                  <c:v>0.29555397999999999</c:v>
                </c:pt>
                <c:pt idx="17">
                  <c:v>3.3906649999999998</c:v>
                </c:pt>
                <c:pt idx="18">
                  <c:v>0.34418130000000002</c:v>
                </c:pt>
                <c:pt idx="19">
                  <c:v>7.1417793999999999</c:v>
                </c:pt>
                <c:pt idx="20">
                  <c:v>0.20681013000000001</c:v>
                </c:pt>
                <c:pt idx="21">
                  <c:v>0.14359485</c:v>
                </c:pt>
                <c:pt idx="22">
                  <c:v>15.222809</c:v>
                </c:pt>
                <c:pt idx="23">
                  <c:v>14.775354999999999</c:v>
                </c:pt>
                <c:pt idx="24">
                  <c:v>29.478361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B96F-4A89-A417-05DFE911E773}"/>
            </c:ext>
          </c:extLst>
        </c:ser>
        <c:ser>
          <c:idx val="6"/>
          <c:order val="6"/>
          <c:tx>
            <c:strRef>
              <c:f>Database!$J$3</c:f>
              <c:strCache>
                <c:ptCount val="1"/>
                <c:pt idx="0">
                  <c:v>3_bands_model_chl_conc_mean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Database!$C$4:$C$28</c:f>
              <c:numCache>
                <c:formatCode>m/d/yyyy\ h:mm</c:formatCode>
                <c:ptCount val="25"/>
                <c:pt idx="0">
                  <c:v>44841.451053240744</c:v>
                </c:pt>
                <c:pt idx="1">
                  <c:v>44856.451493055552</c:v>
                </c:pt>
                <c:pt idx="2">
                  <c:v>44866.452187499999</c:v>
                </c:pt>
                <c:pt idx="3">
                  <c:v>44869.459363425929</c:v>
                </c:pt>
                <c:pt idx="4">
                  <c:v>44944.461122685185</c:v>
                </c:pt>
                <c:pt idx="5">
                  <c:v>44964.459965277776</c:v>
                </c:pt>
                <c:pt idx="6">
                  <c:v>44971.452557870369</c:v>
                </c:pt>
                <c:pt idx="7">
                  <c:v>44984.458460648151</c:v>
                </c:pt>
                <c:pt idx="8">
                  <c:v>45019.455891203703</c:v>
                </c:pt>
                <c:pt idx="9">
                  <c:v>45021.451747685183</c:v>
                </c:pt>
                <c:pt idx="10">
                  <c:v>45024.45579861111</c:v>
                </c:pt>
                <c:pt idx="11">
                  <c:v>45049.455775462964</c:v>
                </c:pt>
                <c:pt idx="12">
                  <c:v>45066.448946759258</c:v>
                </c:pt>
                <c:pt idx="13">
                  <c:v>45071.451747685183</c:v>
                </c:pt>
                <c:pt idx="14">
                  <c:v>45074.45579861111</c:v>
                </c:pt>
                <c:pt idx="15">
                  <c:v>45079.455891203703</c:v>
                </c:pt>
                <c:pt idx="16">
                  <c:v>45081.448854166665</c:v>
                </c:pt>
                <c:pt idx="17">
                  <c:v>45084.45579861111</c:v>
                </c:pt>
                <c:pt idx="18">
                  <c:v>45091.451747685183</c:v>
                </c:pt>
                <c:pt idx="19">
                  <c:v>45159.455891203703</c:v>
                </c:pt>
                <c:pt idx="20">
                  <c:v>45171.448969907404</c:v>
                </c:pt>
                <c:pt idx="21">
                  <c:v>45176.448946759258</c:v>
                </c:pt>
                <c:pt idx="22">
                  <c:v>45179.455891203703</c:v>
                </c:pt>
                <c:pt idx="23">
                  <c:v>45184.456261574072</c:v>
                </c:pt>
                <c:pt idx="24">
                  <c:v>45194.456956018519</c:v>
                </c:pt>
              </c:numCache>
            </c:numRef>
          </c:cat>
          <c:val>
            <c:numRef>
              <c:f>Database!$J$4:$J$28</c:f>
              <c:numCache>
                <c:formatCode>0.00</c:formatCode>
                <c:ptCount val="25"/>
                <c:pt idx="0">
                  <c:v>12.829198999999999</c:v>
                </c:pt>
                <c:pt idx="1">
                  <c:v>5.0164765999999998</c:v>
                </c:pt>
                <c:pt idx="2">
                  <c:v>7.4041132999999997</c:v>
                </c:pt>
                <c:pt idx="3">
                  <c:v>0</c:v>
                </c:pt>
                <c:pt idx="4">
                  <c:v>17.34507</c:v>
                </c:pt>
                <c:pt idx="5">
                  <c:v>13.341068</c:v>
                </c:pt>
                <c:pt idx="6">
                  <c:v>6.7140307000000004</c:v>
                </c:pt>
                <c:pt idx="7">
                  <c:v>18.648409999999998</c:v>
                </c:pt>
                <c:pt idx="8">
                  <c:v>12.677329</c:v>
                </c:pt>
                <c:pt idx="9">
                  <c:v>3.6163970999999999</c:v>
                </c:pt>
                <c:pt idx="10">
                  <c:v>7.9850453999999997</c:v>
                </c:pt>
                <c:pt idx="11">
                  <c:v>4.7887449999999996</c:v>
                </c:pt>
                <c:pt idx="12">
                  <c:v>2.8544520000000002</c:v>
                </c:pt>
                <c:pt idx="13">
                  <c:v>3.1424363</c:v>
                </c:pt>
                <c:pt idx="14">
                  <c:v>7.1303340000000004</c:v>
                </c:pt>
                <c:pt idx="15">
                  <c:v>0</c:v>
                </c:pt>
                <c:pt idx="16">
                  <c:v>2.6187420000000001</c:v>
                </c:pt>
                <c:pt idx="17">
                  <c:v>5.6008477000000001</c:v>
                </c:pt>
                <c:pt idx="18">
                  <c:v>3.1635816000000001</c:v>
                </c:pt>
                <c:pt idx="19">
                  <c:v>6.5195749999999997</c:v>
                </c:pt>
                <c:pt idx="20">
                  <c:v>3.5806062000000001</c:v>
                </c:pt>
                <c:pt idx="21">
                  <c:v>3.3257310000000002</c:v>
                </c:pt>
                <c:pt idx="22">
                  <c:v>9.4085020000000004</c:v>
                </c:pt>
                <c:pt idx="23">
                  <c:v>9.3155699999999992</c:v>
                </c:pt>
                <c:pt idx="24">
                  <c:v>11.114488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B96F-4A89-A417-05DFE911E773}"/>
            </c:ext>
          </c:extLst>
        </c:ser>
        <c:ser>
          <c:idx val="7"/>
          <c:order val="7"/>
          <c:tx>
            <c:strRef>
              <c:f>Database!$K$3</c:f>
              <c:strCache>
                <c:ptCount val="1"/>
                <c:pt idx="0">
                  <c:v>empirical_2_bands_equation1_mean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Database!$C$4:$C$28</c:f>
              <c:numCache>
                <c:formatCode>m/d/yyyy\ h:mm</c:formatCode>
                <c:ptCount val="25"/>
                <c:pt idx="0">
                  <c:v>44841.451053240744</c:v>
                </c:pt>
                <c:pt idx="1">
                  <c:v>44856.451493055552</c:v>
                </c:pt>
                <c:pt idx="2">
                  <c:v>44866.452187499999</c:v>
                </c:pt>
                <c:pt idx="3">
                  <c:v>44869.459363425929</c:v>
                </c:pt>
                <c:pt idx="4">
                  <c:v>44944.461122685185</c:v>
                </c:pt>
                <c:pt idx="5">
                  <c:v>44964.459965277776</c:v>
                </c:pt>
                <c:pt idx="6">
                  <c:v>44971.452557870369</c:v>
                </c:pt>
                <c:pt idx="7">
                  <c:v>44984.458460648151</c:v>
                </c:pt>
                <c:pt idx="8">
                  <c:v>45019.455891203703</c:v>
                </c:pt>
                <c:pt idx="9">
                  <c:v>45021.451747685183</c:v>
                </c:pt>
                <c:pt idx="10">
                  <c:v>45024.45579861111</c:v>
                </c:pt>
                <c:pt idx="11">
                  <c:v>45049.455775462964</c:v>
                </c:pt>
                <c:pt idx="12">
                  <c:v>45066.448946759258</c:v>
                </c:pt>
                <c:pt idx="13">
                  <c:v>45071.451747685183</c:v>
                </c:pt>
                <c:pt idx="14">
                  <c:v>45074.45579861111</c:v>
                </c:pt>
                <c:pt idx="15">
                  <c:v>45079.455891203703</c:v>
                </c:pt>
                <c:pt idx="16">
                  <c:v>45081.448854166665</c:v>
                </c:pt>
                <c:pt idx="17">
                  <c:v>45084.45579861111</c:v>
                </c:pt>
                <c:pt idx="18">
                  <c:v>45091.451747685183</c:v>
                </c:pt>
                <c:pt idx="19">
                  <c:v>45159.455891203703</c:v>
                </c:pt>
                <c:pt idx="20">
                  <c:v>45171.448969907404</c:v>
                </c:pt>
                <c:pt idx="21">
                  <c:v>45176.448946759258</c:v>
                </c:pt>
                <c:pt idx="22">
                  <c:v>45179.455891203703</c:v>
                </c:pt>
                <c:pt idx="23">
                  <c:v>45184.456261574072</c:v>
                </c:pt>
                <c:pt idx="24">
                  <c:v>45194.456956018519</c:v>
                </c:pt>
              </c:numCache>
            </c:numRef>
          </c:cat>
          <c:val>
            <c:numRef>
              <c:f>Database!$K$4:$K$28</c:f>
              <c:numCache>
                <c:formatCode>0.00</c:formatCode>
                <c:ptCount val="25"/>
                <c:pt idx="0">
                  <c:v>22.074558</c:v>
                </c:pt>
                <c:pt idx="1">
                  <c:v>6.8853679999999997</c:v>
                </c:pt>
                <c:pt idx="2">
                  <c:v>14.266416</c:v>
                </c:pt>
                <c:pt idx="3">
                  <c:v>0</c:v>
                </c:pt>
                <c:pt idx="4">
                  <c:v>28.695522</c:v>
                </c:pt>
                <c:pt idx="5">
                  <c:v>23.119913</c:v>
                </c:pt>
                <c:pt idx="6">
                  <c:v>12.254485000000001</c:v>
                </c:pt>
                <c:pt idx="7">
                  <c:v>29.907589000000002</c:v>
                </c:pt>
                <c:pt idx="8">
                  <c:v>21.928070000000002</c:v>
                </c:pt>
                <c:pt idx="9">
                  <c:v>4.0287765999999996</c:v>
                </c:pt>
                <c:pt idx="10">
                  <c:v>12.3716545</c:v>
                </c:pt>
                <c:pt idx="11">
                  <c:v>4.9312477000000001</c:v>
                </c:pt>
                <c:pt idx="12">
                  <c:v>6.2460639999999996</c:v>
                </c:pt>
                <c:pt idx="13">
                  <c:v>2.6561384000000001</c:v>
                </c:pt>
                <c:pt idx="14">
                  <c:v>8.095046</c:v>
                </c:pt>
                <c:pt idx="15">
                  <c:v>0</c:v>
                </c:pt>
                <c:pt idx="16">
                  <c:v>5.8694525000000004</c:v>
                </c:pt>
                <c:pt idx="17">
                  <c:v>6.3201840000000002</c:v>
                </c:pt>
                <c:pt idx="18">
                  <c:v>5.6755686000000001</c:v>
                </c:pt>
                <c:pt idx="19">
                  <c:v>8.5690930000000005</c:v>
                </c:pt>
                <c:pt idx="20">
                  <c:v>2.270642</c:v>
                </c:pt>
                <c:pt idx="21">
                  <c:v>3.4044797</c:v>
                </c:pt>
                <c:pt idx="22">
                  <c:v>14.948999000000001</c:v>
                </c:pt>
                <c:pt idx="23">
                  <c:v>17.027435000000001</c:v>
                </c:pt>
                <c:pt idx="24">
                  <c:v>17.562995999999998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B96F-4A89-A417-05DFE911E773}"/>
            </c:ext>
          </c:extLst>
        </c:ser>
        <c:ser>
          <c:idx val="8"/>
          <c:order val="8"/>
          <c:tx>
            <c:strRef>
              <c:f>Database!$L$3</c:f>
              <c:strCache>
                <c:ptCount val="1"/>
                <c:pt idx="0">
                  <c:v>empirical_2_bands_equation2_mean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Database!$C$4:$C$28</c:f>
              <c:numCache>
                <c:formatCode>m/d/yyyy\ h:mm</c:formatCode>
                <c:ptCount val="25"/>
                <c:pt idx="0">
                  <c:v>44841.451053240744</c:v>
                </c:pt>
                <c:pt idx="1">
                  <c:v>44856.451493055552</c:v>
                </c:pt>
                <c:pt idx="2">
                  <c:v>44866.452187499999</c:v>
                </c:pt>
                <c:pt idx="3">
                  <c:v>44869.459363425929</c:v>
                </c:pt>
                <c:pt idx="4">
                  <c:v>44944.461122685185</c:v>
                </c:pt>
                <c:pt idx="5">
                  <c:v>44964.459965277776</c:v>
                </c:pt>
                <c:pt idx="6">
                  <c:v>44971.452557870369</c:v>
                </c:pt>
                <c:pt idx="7">
                  <c:v>44984.458460648151</c:v>
                </c:pt>
                <c:pt idx="8">
                  <c:v>45019.455891203703</c:v>
                </c:pt>
                <c:pt idx="9">
                  <c:v>45021.451747685183</c:v>
                </c:pt>
                <c:pt idx="10">
                  <c:v>45024.45579861111</c:v>
                </c:pt>
                <c:pt idx="11">
                  <c:v>45049.455775462964</c:v>
                </c:pt>
                <c:pt idx="12">
                  <c:v>45066.448946759258</c:v>
                </c:pt>
                <c:pt idx="13">
                  <c:v>45071.451747685183</c:v>
                </c:pt>
                <c:pt idx="14">
                  <c:v>45074.45579861111</c:v>
                </c:pt>
                <c:pt idx="15">
                  <c:v>45079.455891203703</c:v>
                </c:pt>
                <c:pt idx="16">
                  <c:v>45081.448854166665</c:v>
                </c:pt>
                <c:pt idx="17">
                  <c:v>45084.45579861111</c:v>
                </c:pt>
                <c:pt idx="18">
                  <c:v>45091.451747685183</c:v>
                </c:pt>
                <c:pt idx="19">
                  <c:v>45159.455891203703</c:v>
                </c:pt>
                <c:pt idx="20">
                  <c:v>45171.448969907404</c:v>
                </c:pt>
                <c:pt idx="21">
                  <c:v>45176.448946759258</c:v>
                </c:pt>
                <c:pt idx="22">
                  <c:v>45179.455891203703</c:v>
                </c:pt>
                <c:pt idx="23">
                  <c:v>45184.456261574072</c:v>
                </c:pt>
                <c:pt idx="24">
                  <c:v>45194.456956018519</c:v>
                </c:pt>
              </c:numCache>
            </c:numRef>
          </c:cat>
          <c:val>
            <c:numRef>
              <c:f>Database!$L$4:$L$28</c:f>
              <c:numCache>
                <c:formatCode>0.00</c:formatCode>
                <c:ptCount val="25"/>
                <c:pt idx="0">
                  <c:v>13.861522000000001</c:v>
                </c:pt>
                <c:pt idx="1">
                  <c:v>3.6931433999999999</c:v>
                </c:pt>
                <c:pt idx="2">
                  <c:v>8.3761519999999994</c:v>
                </c:pt>
                <c:pt idx="3">
                  <c:v>0</c:v>
                </c:pt>
                <c:pt idx="4">
                  <c:v>17.750868000000001</c:v>
                </c:pt>
                <c:pt idx="5">
                  <c:v>14.499174999999999</c:v>
                </c:pt>
                <c:pt idx="6">
                  <c:v>6.8500379999999996</c:v>
                </c:pt>
                <c:pt idx="7">
                  <c:v>18.831007</c:v>
                </c:pt>
                <c:pt idx="8">
                  <c:v>13.775691999999999</c:v>
                </c:pt>
                <c:pt idx="9">
                  <c:v>1.4875902000000001</c:v>
                </c:pt>
                <c:pt idx="10">
                  <c:v>7.7673199999999998</c:v>
                </c:pt>
                <c:pt idx="11">
                  <c:v>2.5074727999999999</c:v>
                </c:pt>
                <c:pt idx="12">
                  <c:v>2.5374824999999999</c:v>
                </c:pt>
                <c:pt idx="13">
                  <c:v>0.44372112000000002</c:v>
                </c:pt>
                <c:pt idx="14">
                  <c:v>5.3410687000000001</c:v>
                </c:pt>
                <c:pt idx="15">
                  <c:v>0</c:v>
                </c:pt>
                <c:pt idx="16">
                  <c:v>2.2266598000000002</c:v>
                </c:pt>
                <c:pt idx="17">
                  <c:v>3.6636745999999998</c:v>
                </c:pt>
                <c:pt idx="18">
                  <c:v>2.3160409999999998</c:v>
                </c:pt>
                <c:pt idx="19">
                  <c:v>5.3058399999999999</c:v>
                </c:pt>
                <c:pt idx="20">
                  <c:v>0.35293794000000001</c:v>
                </c:pt>
                <c:pt idx="21">
                  <c:v>0.98968213999999999</c:v>
                </c:pt>
                <c:pt idx="22">
                  <c:v>9.6698740000000001</c:v>
                </c:pt>
                <c:pt idx="23">
                  <c:v>10.485659999999999</c:v>
                </c:pt>
                <c:pt idx="24">
                  <c:v>11.553729000000001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B96F-4A89-A417-05DFE911E773}"/>
            </c:ext>
          </c:extLst>
        </c:ser>
        <c:ser>
          <c:idx val="9"/>
          <c:order val="9"/>
          <c:tx>
            <c:strRef>
              <c:f>Database!$M$3</c:f>
              <c:strCache>
                <c:ptCount val="1"/>
                <c:pt idx="0">
                  <c:v>empirical_3_bands_equation1_mean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Database!$C$4:$C$28</c:f>
              <c:numCache>
                <c:formatCode>m/d/yyyy\ h:mm</c:formatCode>
                <c:ptCount val="25"/>
                <c:pt idx="0">
                  <c:v>44841.451053240744</c:v>
                </c:pt>
                <c:pt idx="1">
                  <c:v>44856.451493055552</c:v>
                </c:pt>
                <c:pt idx="2">
                  <c:v>44866.452187499999</c:v>
                </c:pt>
                <c:pt idx="3">
                  <c:v>44869.459363425929</c:v>
                </c:pt>
                <c:pt idx="4">
                  <c:v>44944.461122685185</c:v>
                </c:pt>
                <c:pt idx="5">
                  <c:v>44964.459965277776</c:v>
                </c:pt>
                <c:pt idx="6">
                  <c:v>44971.452557870369</c:v>
                </c:pt>
                <c:pt idx="7">
                  <c:v>44984.458460648151</c:v>
                </c:pt>
                <c:pt idx="8">
                  <c:v>45019.455891203703</c:v>
                </c:pt>
                <c:pt idx="9">
                  <c:v>45021.451747685183</c:v>
                </c:pt>
                <c:pt idx="10">
                  <c:v>45024.45579861111</c:v>
                </c:pt>
                <c:pt idx="11">
                  <c:v>45049.455775462964</c:v>
                </c:pt>
                <c:pt idx="12">
                  <c:v>45066.448946759258</c:v>
                </c:pt>
                <c:pt idx="13">
                  <c:v>45071.451747685183</c:v>
                </c:pt>
                <c:pt idx="14">
                  <c:v>45074.45579861111</c:v>
                </c:pt>
                <c:pt idx="15">
                  <c:v>45079.455891203703</c:v>
                </c:pt>
                <c:pt idx="16">
                  <c:v>45081.448854166665</c:v>
                </c:pt>
                <c:pt idx="17">
                  <c:v>45084.45579861111</c:v>
                </c:pt>
                <c:pt idx="18">
                  <c:v>45091.451747685183</c:v>
                </c:pt>
                <c:pt idx="19">
                  <c:v>45159.455891203703</c:v>
                </c:pt>
                <c:pt idx="20">
                  <c:v>45171.448969907404</c:v>
                </c:pt>
                <c:pt idx="21">
                  <c:v>45176.448946759258</c:v>
                </c:pt>
                <c:pt idx="22">
                  <c:v>45179.455891203703</c:v>
                </c:pt>
                <c:pt idx="23">
                  <c:v>45184.456261574072</c:v>
                </c:pt>
                <c:pt idx="24">
                  <c:v>45194.456956018519</c:v>
                </c:pt>
              </c:numCache>
            </c:numRef>
          </c:cat>
          <c:val>
            <c:numRef>
              <c:f>Database!$M$4:$M$28</c:f>
              <c:numCache>
                <c:formatCode>0.00</c:formatCode>
                <c:ptCount val="25"/>
                <c:pt idx="0">
                  <c:v>15.876454000000001</c:v>
                </c:pt>
                <c:pt idx="1">
                  <c:v>10.975602</c:v>
                </c:pt>
                <c:pt idx="2">
                  <c:v>12.807278</c:v>
                </c:pt>
                <c:pt idx="3">
                  <c:v>0</c:v>
                </c:pt>
                <c:pt idx="4">
                  <c:v>18.220890000000001</c:v>
                </c:pt>
                <c:pt idx="5">
                  <c:v>16.191347</c:v>
                </c:pt>
                <c:pt idx="6">
                  <c:v>12.250389</c:v>
                </c:pt>
                <c:pt idx="7">
                  <c:v>18.899056999999999</c:v>
                </c:pt>
                <c:pt idx="8">
                  <c:v>15.805315999999999</c:v>
                </c:pt>
                <c:pt idx="9">
                  <c:v>10.01933</c:v>
                </c:pt>
                <c:pt idx="10">
                  <c:v>12.890154000000001</c:v>
                </c:pt>
                <c:pt idx="11">
                  <c:v>10.669917999999999</c:v>
                </c:pt>
                <c:pt idx="12">
                  <c:v>9.9249010000000002</c:v>
                </c:pt>
                <c:pt idx="13">
                  <c:v>9.6409690000000001</c:v>
                </c:pt>
                <c:pt idx="14">
                  <c:v>12.097509000000001</c:v>
                </c:pt>
                <c:pt idx="15">
                  <c:v>0</c:v>
                </c:pt>
                <c:pt idx="16">
                  <c:v>9.772081</c:v>
                </c:pt>
                <c:pt idx="17">
                  <c:v>11.197146999999999</c:v>
                </c:pt>
                <c:pt idx="18">
                  <c:v>9.998678</c:v>
                </c:pt>
                <c:pt idx="19">
                  <c:v>11.857283000000001</c:v>
                </c:pt>
                <c:pt idx="20">
                  <c:v>9.8043250000000004</c:v>
                </c:pt>
                <c:pt idx="21">
                  <c:v>9.8133739999999996</c:v>
                </c:pt>
                <c:pt idx="22">
                  <c:v>13.785087000000001</c:v>
                </c:pt>
                <c:pt idx="23">
                  <c:v>13.931838000000001</c:v>
                </c:pt>
                <c:pt idx="24">
                  <c:v>14.778938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B96F-4A89-A417-05DFE911E773}"/>
            </c:ext>
          </c:extLst>
        </c:ser>
        <c:ser>
          <c:idx val="10"/>
          <c:order val="10"/>
          <c:tx>
            <c:strRef>
              <c:f>Database!$N$3</c:f>
              <c:strCache>
                <c:ptCount val="1"/>
                <c:pt idx="0">
                  <c:v>empirical_3_bands_equation3_mean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Database!$C$4:$C$28</c:f>
              <c:numCache>
                <c:formatCode>m/d/yyyy\ h:mm</c:formatCode>
                <c:ptCount val="25"/>
                <c:pt idx="0">
                  <c:v>44841.451053240744</c:v>
                </c:pt>
                <c:pt idx="1">
                  <c:v>44856.451493055552</c:v>
                </c:pt>
                <c:pt idx="2">
                  <c:v>44866.452187499999</c:v>
                </c:pt>
                <c:pt idx="3">
                  <c:v>44869.459363425929</c:v>
                </c:pt>
                <c:pt idx="4">
                  <c:v>44944.461122685185</c:v>
                </c:pt>
                <c:pt idx="5">
                  <c:v>44964.459965277776</c:v>
                </c:pt>
                <c:pt idx="6">
                  <c:v>44971.452557870369</c:v>
                </c:pt>
                <c:pt idx="7">
                  <c:v>44984.458460648151</c:v>
                </c:pt>
                <c:pt idx="8">
                  <c:v>45019.455891203703</c:v>
                </c:pt>
                <c:pt idx="9">
                  <c:v>45021.451747685183</c:v>
                </c:pt>
                <c:pt idx="10">
                  <c:v>45024.45579861111</c:v>
                </c:pt>
                <c:pt idx="11">
                  <c:v>45049.455775462964</c:v>
                </c:pt>
                <c:pt idx="12">
                  <c:v>45066.448946759258</c:v>
                </c:pt>
                <c:pt idx="13">
                  <c:v>45071.451747685183</c:v>
                </c:pt>
                <c:pt idx="14">
                  <c:v>45074.45579861111</c:v>
                </c:pt>
                <c:pt idx="15">
                  <c:v>45079.455891203703</c:v>
                </c:pt>
                <c:pt idx="16">
                  <c:v>45081.448854166665</c:v>
                </c:pt>
                <c:pt idx="17">
                  <c:v>45084.45579861111</c:v>
                </c:pt>
                <c:pt idx="18">
                  <c:v>45091.451747685183</c:v>
                </c:pt>
                <c:pt idx="19">
                  <c:v>45159.455891203703</c:v>
                </c:pt>
                <c:pt idx="20">
                  <c:v>45171.448969907404</c:v>
                </c:pt>
                <c:pt idx="21">
                  <c:v>45176.448946759258</c:v>
                </c:pt>
                <c:pt idx="22">
                  <c:v>45179.455891203703</c:v>
                </c:pt>
                <c:pt idx="23">
                  <c:v>45184.456261574072</c:v>
                </c:pt>
                <c:pt idx="24">
                  <c:v>45194.456956018519</c:v>
                </c:pt>
              </c:numCache>
            </c:numRef>
          </c:cat>
          <c:val>
            <c:numRef>
              <c:f>Database!$N$4:$N$28</c:f>
              <c:numCache>
                <c:formatCode>0.00</c:formatCode>
                <c:ptCount val="25"/>
                <c:pt idx="0">
                  <c:v>13.477074</c:v>
                </c:pt>
                <c:pt idx="1">
                  <c:v>6.6614630000000004</c:v>
                </c:pt>
                <c:pt idx="2">
                  <c:v>9.0899940000000008</c:v>
                </c:pt>
                <c:pt idx="3">
                  <c:v>0</c:v>
                </c:pt>
                <c:pt idx="4">
                  <c:v>17.210749</c:v>
                </c:pt>
                <c:pt idx="5">
                  <c:v>13.937480000000001</c:v>
                </c:pt>
                <c:pt idx="6">
                  <c:v>8.4000520000000005</c:v>
                </c:pt>
                <c:pt idx="7">
                  <c:v>18.243551</c:v>
                </c:pt>
                <c:pt idx="8">
                  <c:v>13.367653000000001</c:v>
                </c:pt>
                <c:pt idx="9">
                  <c:v>5.428382</c:v>
                </c:pt>
                <c:pt idx="10">
                  <c:v>9.1906409999999994</c:v>
                </c:pt>
                <c:pt idx="11">
                  <c:v>6.2414784000000001</c:v>
                </c:pt>
                <c:pt idx="12">
                  <c:v>5.3126372999999996</c:v>
                </c:pt>
                <c:pt idx="13">
                  <c:v>4.9619736999999997</c:v>
                </c:pt>
                <c:pt idx="14">
                  <c:v>8.0964539999999996</c:v>
                </c:pt>
                <c:pt idx="15">
                  <c:v>0</c:v>
                </c:pt>
                <c:pt idx="16">
                  <c:v>5.1223574000000003</c:v>
                </c:pt>
                <c:pt idx="17">
                  <c:v>6.9230204000000004</c:v>
                </c:pt>
                <c:pt idx="18">
                  <c:v>5.4015740000000001</c:v>
                </c:pt>
                <c:pt idx="19">
                  <c:v>7.7828355</c:v>
                </c:pt>
                <c:pt idx="20">
                  <c:v>5.1618896000000003</c:v>
                </c:pt>
                <c:pt idx="21">
                  <c:v>5.1731667999999997</c:v>
                </c:pt>
                <c:pt idx="22">
                  <c:v>10.418324999999999</c:v>
                </c:pt>
                <c:pt idx="23">
                  <c:v>10.626692</c:v>
                </c:pt>
                <c:pt idx="24">
                  <c:v>11.837725000000001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B96F-4A89-A417-05DFE911E773}"/>
            </c:ext>
          </c:extLst>
        </c:ser>
        <c:ser>
          <c:idx val="11"/>
          <c:order val="11"/>
          <c:tx>
            <c:strRef>
              <c:f>Database!$O$3</c:f>
              <c:strCache>
                <c:ptCount val="1"/>
                <c:pt idx="0">
                  <c:v>conc_chl_mean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Database!$C$4:$C$28</c:f>
              <c:numCache>
                <c:formatCode>m/d/yyyy\ h:mm</c:formatCode>
                <c:ptCount val="25"/>
                <c:pt idx="0">
                  <c:v>44841.451053240744</c:v>
                </c:pt>
                <c:pt idx="1">
                  <c:v>44856.451493055552</c:v>
                </c:pt>
                <c:pt idx="2">
                  <c:v>44866.452187499999</c:v>
                </c:pt>
                <c:pt idx="3">
                  <c:v>44869.459363425929</c:v>
                </c:pt>
                <c:pt idx="4">
                  <c:v>44944.461122685185</c:v>
                </c:pt>
                <c:pt idx="5">
                  <c:v>44964.459965277776</c:v>
                </c:pt>
                <c:pt idx="6">
                  <c:v>44971.452557870369</c:v>
                </c:pt>
                <c:pt idx="7">
                  <c:v>44984.458460648151</c:v>
                </c:pt>
                <c:pt idx="8">
                  <c:v>45019.455891203703</c:v>
                </c:pt>
                <c:pt idx="9">
                  <c:v>45021.451747685183</c:v>
                </c:pt>
                <c:pt idx="10">
                  <c:v>45024.45579861111</c:v>
                </c:pt>
                <c:pt idx="11">
                  <c:v>45049.455775462964</c:v>
                </c:pt>
                <c:pt idx="12">
                  <c:v>45066.448946759258</c:v>
                </c:pt>
                <c:pt idx="13">
                  <c:v>45071.451747685183</c:v>
                </c:pt>
                <c:pt idx="14">
                  <c:v>45074.45579861111</c:v>
                </c:pt>
                <c:pt idx="15">
                  <c:v>45079.455891203703</c:v>
                </c:pt>
                <c:pt idx="16">
                  <c:v>45081.448854166665</c:v>
                </c:pt>
                <c:pt idx="17">
                  <c:v>45084.45579861111</c:v>
                </c:pt>
                <c:pt idx="18">
                  <c:v>45091.451747685183</c:v>
                </c:pt>
                <c:pt idx="19">
                  <c:v>45159.455891203703</c:v>
                </c:pt>
                <c:pt idx="20">
                  <c:v>45171.448969907404</c:v>
                </c:pt>
                <c:pt idx="21">
                  <c:v>45176.448946759258</c:v>
                </c:pt>
                <c:pt idx="22">
                  <c:v>45179.455891203703</c:v>
                </c:pt>
                <c:pt idx="23">
                  <c:v>45184.456261574072</c:v>
                </c:pt>
                <c:pt idx="24">
                  <c:v>45194.456956018519</c:v>
                </c:pt>
              </c:numCache>
            </c:numRef>
          </c:cat>
          <c:val>
            <c:numRef>
              <c:f>Database!$O$4:$O$28</c:f>
              <c:numCache>
                <c:formatCode>0.00</c:formatCode>
                <c:ptCount val="25"/>
                <c:pt idx="0">
                  <c:v>13.891920000000001</c:v>
                </c:pt>
                <c:pt idx="1">
                  <c:v>2.9552740000000002</c:v>
                </c:pt>
                <c:pt idx="2">
                  <c:v>2.9633061999999999</c:v>
                </c:pt>
                <c:pt idx="3">
                  <c:v>0</c:v>
                </c:pt>
                <c:pt idx="4">
                  <c:v>9.0677789999999998</c:v>
                </c:pt>
                <c:pt idx="5">
                  <c:v>22.397161000000001</c:v>
                </c:pt>
                <c:pt idx="6">
                  <c:v>3.6277377999999998</c:v>
                </c:pt>
                <c:pt idx="7">
                  <c:v>7.0214809999999996</c:v>
                </c:pt>
                <c:pt idx="8">
                  <c:v>20.119864</c:v>
                </c:pt>
                <c:pt idx="9">
                  <c:v>1.1562918</c:v>
                </c:pt>
                <c:pt idx="10">
                  <c:v>15.563651999999999</c:v>
                </c:pt>
                <c:pt idx="11">
                  <c:v>2.9603980000000001</c:v>
                </c:pt>
                <c:pt idx="12">
                  <c:v>0.31260582999999997</c:v>
                </c:pt>
                <c:pt idx="13">
                  <c:v>0.4619221</c:v>
                </c:pt>
                <c:pt idx="14">
                  <c:v>5.2520030000000002</c:v>
                </c:pt>
                <c:pt idx="15">
                  <c:v>0</c:v>
                </c:pt>
                <c:pt idx="16">
                  <c:v>0.27006935999999998</c:v>
                </c:pt>
                <c:pt idx="17">
                  <c:v>3.1111135000000001</c:v>
                </c:pt>
                <c:pt idx="18">
                  <c:v>0.22493498000000001</c:v>
                </c:pt>
                <c:pt idx="19">
                  <c:v>7.922574</c:v>
                </c:pt>
                <c:pt idx="20">
                  <c:v>0.15858567000000001</c:v>
                </c:pt>
                <c:pt idx="21">
                  <c:v>0.10358319000000001</c:v>
                </c:pt>
                <c:pt idx="22">
                  <c:v>18.38476</c:v>
                </c:pt>
                <c:pt idx="23">
                  <c:v>13.417609000000001</c:v>
                </c:pt>
                <c:pt idx="24">
                  <c:v>31.013645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B96F-4A89-A417-05DFE911E773}"/>
            </c:ext>
          </c:extLst>
        </c:ser>
        <c:ser>
          <c:idx val="12"/>
          <c:order val="12"/>
          <c:tx>
            <c:strRef>
              <c:f>Database!$P$3</c:f>
              <c:strCache>
                <c:ptCount val="1"/>
                <c:pt idx="0">
                  <c:v>3_bands_model_chl_conc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Database!$C$4:$C$28</c:f>
              <c:numCache>
                <c:formatCode>m/d/yyyy\ h:mm</c:formatCode>
                <c:ptCount val="25"/>
                <c:pt idx="0">
                  <c:v>44841.451053240744</c:v>
                </c:pt>
                <c:pt idx="1">
                  <c:v>44856.451493055552</c:v>
                </c:pt>
                <c:pt idx="2">
                  <c:v>44866.452187499999</c:v>
                </c:pt>
                <c:pt idx="3">
                  <c:v>44869.459363425929</c:v>
                </c:pt>
                <c:pt idx="4">
                  <c:v>44944.461122685185</c:v>
                </c:pt>
                <c:pt idx="5">
                  <c:v>44964.459965277776</c:v>
                </c:pt>
                <c:pt idx="6">
                  <c:v>44971.452557870369</c:v>
                </c:pt>
                <c:pt idx="7">
                  <c:v>44984.458460648151</c:v>
                </c:pt>
                <c:pt idx="8">
                  <c:v>45019.455891203703</c:v>
                </c:pt>
                <c:pt idx="9">
                  <c:v>45021.451747685183</c:v>
                </c:pt>
                <c:pt idx="10">
                  <c:v>45024.45579861111</c:v>
                </c:pt>
                <c:pt idx="11">
                  <c:v>45049.455775462964</c:v>
                </c:pt>
                <c:pt idx="12">
                  <c:v>45066.448946759258</c:v>
                </c:pt>
                <c:pt idx="13">
                  <c:v>45071.451747685183</c:v>
                </c:pt>
                <c:pt idx="14">
                  <c:v>45074.45579861111</c:v>
                </c:pt>
                <c:pt idx="15">
                  <c:v>45079.455891203703</c:v>
                </c:pt>
                <c:pt idx="16">
                  <c:v>45081.448854166665</c:v>
                </c:pt>
                <c:pt idx="17">
                  <c:v>45084.45579861111</c:v>
                </c:pt>
                <c:pt idx="18">
                  <c:v>45091.451747685183</c:v>
                </c:pt>
                <c:pt idx="19">
                  <c:v>45159.455891203703</c:v>
                </c:pt>
                <c:pt idx="20">
                  <c:v>45171.448969907404</c:v>
                </c:pt>
                <c:pt idx="21">
                  <c:v>45176.448946759258</c:v>
                </c:pt>
                <c:pt idx="22">
                  <c:v>45179.455891203703</c:v>
                </c:pt>
                <c:pt idx="23">
                  <c:v>45184.456261574072</c:v>
                </c:pt>
                <c:pt idx="24">
                  <c:v>45194.456956018519</c:v>
                </c:pt>
              </c:numCache>
            </c:numRef>
          </c:cat>
          <c:val>
            <c:numRef>
              <c:f>Database!$P$4:$P$28</c:f>
              <c:numCache>
                <c:formatCode>0.00</c:formatCode>
                <c:ptCount val="25"/>
                <c:pt idx="0">
                  <c:v>12.8323</c:v>
                </c:pt>
                <c:pt idx="1">
                  <c:v>9.7745999999999995</c:v>
                </c:pt>
                <c:pt idx="2">
                  <c:v>8.8065999999999995</c:v>
                </c:pt>
                <c:pt idx="3">
                  <c:v>12.6166</c:v>
                </c:pt>
                <c:pt idx="4">
                  <c:v>17.5928</c:v>
                </c:pt>
                <c:pt idx="5">
                  <c:v>13.009</c:v>
                </c:pt>
                <c:pt idx="6">
                  <c:v>5.3036000000000003</c:v>
                </c:pt>
                <c:pt idx="7">
                  <c:v>16.659199999999998</c:v>
                </c:pt>
                <c:pt idx="8">
                  <c:v>9.3848000000000003</c:v>
                </c:pt>
                <c:pt idx="9">
                  <c:v>4.1554000000000002</c:v>
                </c:pt>
                <c:pt idx="10">
                  <c:v>8.2448999999999995</c:v>
                </c:pt>
                <c:pt idx="11">
                  <c:v>5.2815000000000003</c:v>
                </c:pt>
                <c:pt idx="12">
                  <c:v>2.5240999999999998</c:v>
                </c:pt>
                <c:pt idx="13">
                  <c:v>2.9811999999999999</c:v>
                </c:pt>
                <c:pt idx="14">
                  <c:v>10.129899999999999</c:v>
                </c:pt>
                <c:pt idx="15">
                  <c:v>8.5303000000000004</c:v>
                </c:pt>
                <c:pt idx="16">
                  <c:v>2.5878000000000001</c:v>
                </c:pt>
                <c:pt idx="17">
                  <c:v>6.6412000000000004</c:v>
                </c:pt>
                <c:pt idx="18">
                  <c:v>2.8357999999999999</c:v>
                </c:pt>
                <c:pt idx="19">
                  <c:v>7.5987999999999998</c:v>
                </c:pt>
                <c:pt idx="20">
                  <c:v>3.3702000000000001</c:v>
                </c:pt>
                <c:pt idx="21">
                  <c:v>3.2090000000000001</c:v>
                </c:pt>
                <c:pt idx="22">
                  <c:v>8.7830999999999992</c:v>
                </c:pt>
                <c:pt idx="23">
                  <c:v>9.6220999999999997</c:v>
                </c:pt>
                <c:pt idx="24">
                  <c:v>11.024900000000001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B96F-4A89-A417-05DFE911E773}"/>
            </c:ext>
          </c:extLst>
        </c:ser>
        <c:ser>
          <c:idx val="13"/>
          <c:order val="13"/>
          <c:tx>
            <c:strRef>
              <c:f>Database!$Q$3</c:f>
              <c:strCache>
                <c:ptCount val="1"/>
                <c:pt idx="0">
                  <c:v>empirical_2_bands_equation1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Database!$C$4:$C$28</c:f>
              <c:numCache>
                <c:formatCode>m/d/yyyy\ h:mm</c:formatCode>
                <c:ptCount val="25"/>
                <c:pt idx="0">
                  <c:v>44841.451053240744</c:v>
                </c:pt>
                <c:pt idx="1">
                  <c:v>44856.451493055552</c:v>
                </c:pt>
                <c:pt idx="2">
                  <c:v>44866.452187499999</c:v>
                </c:pt>
                <c:pt idx="3">
                  <c:v>44869.459363425929</c:v>
                </c:pt>
                <c:pt idx="4">
                  <c:v>44944.461122685185</c:v>
                </c:pt>
                <c:pt idx="5">
                  <c:v>44964.459965277776</c:v>
                </c:pt>
                <c:pt idx="6">
                  <c:v>44971.452557870369</c:v>
                </c:pt>
                <c:pt idx="7">
                  <c:v>44984.458460648151</c:v>
                </c:pt>
                <c:pt idx="8">
                  <c:v>45019.455891203703</c:v>
                </c:pt>
                <c:pt idx="9">
                  <c:v>45021.451747685183</c:v>
                </c:pt>
                <c:pt idx="10">
                  <c:v>45024.45579861111</c:v>
                </c:pt>
                <c:pt idx="11">
                  <c:v>45049.455775462964</c:v>
                </c:pt>
                <c:pt idx="12">
                  <c:v>45066.448946759258</c:v>
                </c:pt>
                <c:pt idx="13">
                  <c:v>45071.451747685183</c:v>
                </c:pt>
                <c:pt idx="14">
                  <c:v>45074.45579861111</c:v>
                </c:pt>
                <c:pt idx="15">
                  <c:v>45079.455891203703</c:v>
                </c:pt>
                <c:pt idx="16">
                  <c:v>45081.448854166665</c:v>
                </c:pt>
                <c:pt idx="17">
                  <c:v>45084.45579861111</c:v>
                </c:pt>
                <c:pt idx="18">
                  <c:v>45091.451747685183</c:v>
                </c:pt>
                <c:pt idx="19">
                  <c:v>45159.455891203703</c:v>
                </c:pt>
                <c:pt idx="20">
                  <c:v>45171.448969907404</c:v>
                </c:pt>
                <c:pt idx="21">
                  <c:v>45176.448946759258</c:v>
                </c:pt>
                <c:pt idx="22">
                  <c:v>45179.455891203703</c:v>
                </c:pt>
                <c:pt idx="23">
                  <c:v>45184.456261574072</c:v>
                </c:pt>
                <c:pt idx="24">
                  <c:v>45194.456956018519</c:v>
                </c:pt>
              </c:numCache>
            </c:numRef>
          </c:cat>
          <c:val>
            <c:numRef>
              <c:f>Database!$Q$4:$Q$28</c:f>
              <c:numCache>
                <c:formatCode>0.00</c:formatCode>
                <c:ptCount val="25"/>
                <c:pt idx="0">
                  <c:v>21.617100000000001</c:v>
                </c:pt>
                <c:pt idx="1">
                  <c:v>13.1632</c:v>
                </c:pt>
                <c:pt idx="2">
                  <c:v>15.606999999999999</c:v>
                </c:pt>
                <c:pt idx="3">
                  <c:v>21.6068</c:v>
                </c:pt>
                <c:pt idx="4">
                  <c:v>27.724699999999999</c:v>
                </c:pt>
                <c:pt idx="5">
                  <c:v>21.0181</c:v>
                </c:pt>
                <c:pt idx="6">
                  <c:v>8.2815999999999992</c:v>
                </c:pt>
                <c:pt idx="7">
                  <c:v>27.119900000000001</c:v>
                </c:pt>
                <c:pt idx="8">
                  <c:v>15.2483</c:v>
                </c:pt>
                <c:pt idx="9">
                  <c:v>5.0061</c:v>
                </c:pt>
                <c:pt idx="10">
                  <c:v>12.267300000000001</c:v>
                </c:pt>
                <c:pt idx="11">
                  <c:v>5.9635999999999996</c:v>
                </c:pt>
                <c:pt idx="12">
                  <c:v>5.9882</c:v>
                </c:pt>
                <c:pt idx="13">
                  <c:v>3.4902000000000002</c:v>
                </c:pt>
                <c:pt idx="14">
                  <c:v>16.272400000000001</c:v>
                </c:pt>
                <c:pt idx="15">
                  <c:v>12.835100000000001</c:v>
                </c:pt>
                <c:pt idx="16">
                  <c:v>5.6570999999999998</c:v>
                </c:pt>
                <c:pt idx="17">
                  <c:v>9.9049999999999994</c:v>
                </c:pt>
                <c:pt idx="18">
                  <c:v>5.8682999999999996</c:v>
                </c:pt>
                <c:pt idx="19">
                  <c:v>10.8613</c:v>
                </c:pt>
                <c:pt idx="20">
                  <c:v>3.3677000000000001</c:v>
                </c:pt>
                <c:pt idx="21">
                  <c:v>4.5772000000000004</c:v>
                </c:pt>
                <c:pt idx="22">
                  <c:v>13.5899</c:v>
                </c:pt>
                <c:pt idx="23">
                  <c:v>15.3104</c:v>
                </c:pt>
                <c:pt idx="24">
                  <c:v>17.239000000000001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B96F-4A89-A417-05DFE911E773}"/>
            </c:ext>
          </c:extLst>
        </c:ser>
        <c:ser>
          <c:idx val="14"/>
          <c:order val="14"/>
          <c:tx>
            <c:strRef>
              <c:f>Database!$R$3</c:f>
              <c:strCache>
                <c:ptCount val="1"/>
                <c:pt idx="0">
                  <c:v>empirical_2_bands_equation2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Database!$C$4:$C$28</c:f>
              <c:numCache>
                <c:formatCode>m/d/yyyy\ h:mm</c:formatCode>
                <c:ptCount val="25"/>
                <c:pt idx="0">
                  <c:v>44841.451053240744</c:v>
                </c:pt>
                <c:pt idx="1">
                  <c:v>44856.451493055552</c:v>
                </c:pt>
                <c:pt idx="2">
                  <c:v>44866.452187499999</c:v>
                </c:pt>
                <c:pt idx="3">
                  <c:v>44869.459363425929</c:v>
                </c:pt>
                <c:pt idx="4">
                  <c:v>44944.461122685185</c:v>
                </c:pt>
                <c:pt idx="5">
                  <c:v>44964.459965277776</c:v>
                </c:pt>
                <c:pt idx="6">
                  <c:v>44971.452557870369</c:v>
                </c:pt>
                <c:pt idx="7">
                  <c:v>44984.458460648151</c:v>
                </c:pt>
                <c:pt idx="8">
                  <c:v>45019.455891203703</c:v>
                </c:pt>
                <c:pt idx="9">
                  <c:v>45021.451747685183</c:v>
                </c:pt>
                <c:pt idx="10">
                  <c:v>45024.45579861111</c:v>
                </c:pt>
                <c:pt idx="11">
                  <c:v>45049.455775462964</c:v>
                </c:pt>
                <c:pt idx="12">
                  <c:v>45066.448946759258</c:v>
                </c:pt>
                <c:pt idx="13">
                  <c:v>45071.451747685183</c:v>
                </c:pt>
                <c:pt idx="14">
                  <c:v>45074.45579861111</c:v>
                </c:pt>
                <c:pt idx="15">
                  <c:v>45079.455891203703</c:v>
                </c:pt>
                <c:pt idx="16">
                  <c:v>45081.448854166665</c:v>
                </c:pt>
                <c:pt idx="17">
                  <c:v>45084.45579861111</c:v>
                </c:pt>
                <c:pt idx="18">
                  <c:v>45091.451747685183</c:v>
                </c:pt>
                <c:pt idx="19">
                  <c:v>45159.455891203703</c:v>
                </c:pt>
                <c:pt idx="20">
                  <c:v>45171.448969907404</c:v>
                </c:pt>
                <c:pt idx="21">
                  <c:v>45176.448946759258</c:v>
                </c:pt>
                <c:pt idx="22">
                  <c:v>45179.455891203703</c:v>
                </c:pt>
                <c:pt idx="23">
                  <c:v>45184.456261574072</c:v>
                </c:pt>
                <c:pt idx="24">
                  <c:v>45194.456956018519</c:v>
                </c:pt>
              </c:numCache>
            </c:numRef>
          </c:cat>
          <c:val>
            <c:numRef>
              <c:f>Database!$R$4:$R$28</c:f>
              <c:numCache>
                <c:formatCode>0.00</c:formatCode>
                <c:ptCount val="25"/>
                <c:pt idx="0">
                  <c:v>13.6341</c:v>
                </c:pt>
                <c:pt idx="1">
                  <c:v>8.8409999999999993</c:v>
                </c:pt>
                <c:pt idx="2">
                  <c:v>9.5130999999999997</c:v>
                </c:pt>
                <c:pt idx="3">
                  <c:v>13.4892</c:v>
                </c:pt>
                <c:pt idx="4">
                  <c:v>17.633099999999999</c:v>
                </c:pt>
                <c:pt idx="5">
                  <c:v>13.4839</c:v>
                </c:pt>
                <c:pt idx="6">
                  <c:v>4.4165000000000001</c:v>
                </c:pt>
                <c:pt idx="7">
                  <c:v>17.099499999999999</c:v>
                </c:pt>
                <c:pt idx="8">
                  <c:v>9.6067999999999998</c:v>
                </c:pt>
                <c:pt idx="9">
                  <c:v>2.238</c:v>
                </c:pt>
                <c:pt idx="10">
                  <c:v>7.7401999999999997</c:v>
                </c:pt>
                <c:pt idx="11">
                  <c:v>3.2696999999999998</c:v>
                </c:pt>
                <c:pt idx="12">
                  <c:v>2.2538999999999998</c:v>
                </c:pt>
                <c:pt idx="13">
                  <c:v>0.89549999999999996</c:v>
                </c:pt>
                <c:pt idx="14">
                  <c:v>10.2895</c:v>
                </c:pt>
                <c:pt idx="15">
                  <c:v>7.9488000000000003</c:v>
                </c:pt>
                <c:pt idx="16">
                  <c:v>2.0794000000000001</c:v>
                </c:pt>
                <c:pt idx="17">
                  <c:v>5.8029000000000002</c:v>
                </c:pt>
                <c:pt idx="18">
                  <c:v>2.2968000000000002</c:v>
                </c:pt>
                <c:pt idx="19">
                  <c:v>6.7595000000000001</c:v>
                </c:pt>
                <c:pt idx="20">
                  <c:v>0.95660000000000001</c:v>
                </c:pt>
                <c:pt idx="21">
                  <c:v>1.6455</c:v>
                </c:pt>
                <c:pt idx="22">
                  <c:v>8.6757000000000009</c:v>
                </c:pt>
                <c:pt idx="23">
                  <c:v>9.7849000000000004</c:v>
                </c:pt>
                <c:pt idx="24">
                  <c:v>11.3086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B96F-4A89-A417-05DFE911E773}"/>
            </c:ext>
          </c:extLst>
        </c:ser>
        <c:ser>
          <c:idx val="15"/>
          <c:order val="15"/>
          <c:tx>
            <c:strRef>
              <c:f>Database!$S$3</c:f>
              <c:strCache>
                <c:ptCount val="1"/>
                <c:pt idx="0">
                  <c:v>empirical_3_bands_equation1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Database!$C$4:$C$28</c:f>
              <c:numCache>
                <c:formatCode>m/d/yyyy\ h:mm</c:formatCode>
                <c:ptCount val="25"/>
                <c:pt idx="0">
                  <c:v>44841.451053240744</c:v>
                </c:pt>
                <c:pt idx="1">
                  <c:v>44856.451493055552</c:v>
                </c:pt>
                <c:pt idx="2">
                  <c:v>44866.452187499999</c:v>
                </c:pt>
                <c:pt idx="3">
                  <c:v>44869.459363425929</c:v>
                </c:pt>
                <c:pt idx="4">
                  <c:v>44944.461122685185</c:v>
                </c:pt>
                <c:pt idx="5">
                  <c:v>44964.459965277776</c:v>
                </c:pt>
                <c:pt idx="6">
                  <c:v>44971.452557870369</c:v>
                </c:pt>
                <c:pt idx="7">
                  <c:v>44984.458460648151</c:v>
                </c:pt>
                <c:pt idx="8">
                  <c:v>45019.455891203703</c:v>
                </c:pt>
                <c:pt idx="9">
                  <c:v>45021.451747685183</c:v>
                </c:pt>
                <c:pt idx="10">
                  <c:v>45024.45579861111</c:v>
                </c:pt>
                <c:pt idx="11">
                  <c:v>45049.455775462964</c:v>
                </c:pt>
                <c:pt idx="12">
                  <c:v>45066.448946759258</c:v>
                </c:pt>
                <c:pt idx="13">
                  <c:v>45071.451747685183</c:v>
                </c:pt>
                <c:pt idx="14">
                  <c:v>45074.45579861111</c:v>
                </c:pt>
                <c:pt idx="15">
                  <c:v>45079.455891203703</c:v>
                </c:pt>
                <c:pt idx="16">
                  <c:v>45081.448854166665</c:v>
                </c:pt>
                <c:pt idx="17">
                  <c:v>45084.45579861111</c:v>
                </c:pt>
                <c:pt idx="18">
                  <c:v>45091.451747685183</c:v>
                </c:pt>
                <c:pt idx="19">
                  <c:v>45159.455891203703</c:v>
                </c:pt>
                <c:pt idx="20">
                  <c:v>45171.448969907404</c:v>
                </c:pt>
                <c:pt idx="21">
                  <c:v>45176.448946759258</c:v>
                </c:pt>
                <c:pt idx="22">
                  <c:v>45179.455891203703</c:v>
                </c:pt>
                <c:pt idx="23">
                  <c:v>45184.456261574072</c:v>
                </c:pt>
                <c:pt idx="24">
                  <c:v>45194.456956018519</c:v>
                </c:pt>
              </c:numCache>
            </c:numRef>
          </c:cat>
          <c:val>
            <c:numRef>
              <c:f>Database!$S$4:$S$28</c:f>
              <c:numCache>
                <c:formatCode>0.00</c:formatCode>
                <c:ptCount val="25"/>
                <c:pt idx="0">
                  <c:v>15.8202</c:v>
                </c:pt>
                <c:pt idx="1">
                  <c:v>13.7407</c:v>
                </c:pt>
                <c:pt idx="2">
                  <c:v>13.543100000000001</c:v>
                </c:pt>
                <c:pt idx="3">
                  <c:v>15.71</c:v>
                </c:pt>
                <c:pt idx="4">
                  <c:v>18.269600000000001</c:v>
                </c:pt>
                <c:pt idx="5">
                  <c:v>15.845000000000001</c:v>
                </c:pt>
                <c:pt idx="6">
                  <c:v>11.233499999999999</c:v>
                </c:pt>
                <c:pt idx="7">
                  <c:v>17.858899999999998</c:v>
                </c:pt>
                <c:pt idx="8">
                  <c:v>13.763</c:v>
                </c:pt>
                <c:pt idx="9">
                  <c:v>10.371</c:v>
                </c:pt>
                <c:pt idx="10">
                  <c:v>12.972200000000001</c:v>
                </c:pt>
                <c:pt idx="11">
                  <c:v>11.0002</c:v>
                </c:pt>
                <c:pt idx="12">
                  <c:v>9.7438000000000002</c:v>
                </c:pt>
                <c:pt idx="13">
                  <c:v>9.6607000000000003</c:v>
                </c:pt>
                <c:pt idx="14">
                  <c:v>14.1549</c:v>
                </c:pt>
                <c:pt idx="15">
                  <c:v>13.104900000000001</c:v>
                </c:pt>
                <c:pt idx="16">
                  <c:v>9.7347000000000001</c:v>
                </c:pt>
                <c:pt idx="17">
                  <c:v>11.987399999999999</c:v>
                </c:pt>
                <c:pt idx="18">
                  <c:v>9.8701000000000008</c:v>
                </c:pt>
                <c:pt idx="19">
                  <c:v>12.540900000000001</c:v>
                </c:pt>
                <c:pt idx="20">
                  <c:v>9.8283000000000005</c:v>
                </c:pt>
                <c:pt idx="21">
                  <c:v>9.8931000000000004</c:v>
                </c:pt>
                <c:pt idx="22">
                  <c:v>13.3569</c:v>
                </c:pt>
                <c:pt idx="23">
                  <c:v>13.884600000000001</c:v>
                </c:pt>
                <c:pt idx="24">
                  <c:v>14.6966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B96F-4A89-A417-05DFE911E773}"/>
            </c:ext>
          </c:extLst>
        </c:ser>
        <c:ser>
          <c:idx val="16"/>
          <c:order val="16"/>
          <c:tx>
            <c:strRef>
              <c:f>Database!$T$3</c:f>
              <c:strCache>
                <c:ptCount val="1"/>
                <c:pt idx="0">
                  <c:v>empirical_3_bands_equation3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Database!$C$4:$C$28</c:f>
              <c:numCache>
                <c:formatCode>m/d/yyyy\ h:mm</c:formatCode>
                <c:ptCount val="25"/>
                <c:pt idx="0">
                  <c:v>44841.451053240744</c:v>
                </c:pt>
                <c:pt idx="1">
                  <c:v>44856.451493055552</c:v>
                </c:pt>
                <c:pt idx="2">
                  <c:v>44866.452187499999</c:v>
                </c:pt>
                <c:pt idx="3">
                  <c:v>44869.459363425929</c:v>
                </c:pt>
                <c:pt idx="4">
                  <c:v>44944.461122685185</c:v>
                </c:pt>
                <c:pt idx="5">
                  <c:v>44964.459965277776</c:v>
                </c:pt>
                <c:pt idx="6">
                  <c:v>44971.452557870369</c:v>
                </c:pt>
                <c:pt idx="7">
                  <c:v>44984.458460648151</c:v>
                </c:pt>
                <c:pt idx="8">
                  <c:v>45019.455891203703</c:v>
                </c:pt>
                <c:pt idx="9">
                  <c:v>45021.451747685183</c:v>
                </c:pt>
                <c:pt idx="10">
                  <c:v>45024.45579861111</c:v>
                </c:pt>
                <c:pt idx="11">
                  <c:v>45049.455775462964</c:v>
                </c:pt>
                <c:pt idx="12">
                  <c:v>45066.448946759258</c:v>
                </c:pt>
                <c:pt idx="13">
                  <c:v>45071.451747685183</c:v>
                </c:pt>
                <c:pt idx="14">
                  <c:v>45074.45579861111</c:v>
                </c:pt>
                <c:pt idx="15">
                  <c:v>45079.455891203703</c:v>
                </c:pt>
                <c:pt idx="16">
                  <c:v>45081.448854166665</c:v>
                </c:pt>
                <c:pt idx="17">
                  <c:v>45084.45579861111</c:v>
                </c:pt>
                <c:pt idx="18">
                  <c:v>45091.451747685183</c:v>
                </c:pt>
                <c:pt idx="19">
                  <c:v>45159.455891203703</c:v>
                </c:pt>
                <c:pt idx="20">
                  <c:v>45171.448969907404</c:v>
                </c:pt>
                <c:pt idx="21">
                  <c:v>45176.448946759258</c:v>
                </c:pt>
                <c:pt idx="22">
                  <c:v>45179.455891203703</c:v>
                </c:pt>
                <c:pt idx="23">
                  <c:v>45184.456261574072</c:v>
                </c:pt>
                <c:pt idx="24">
                  <c:v>45194.456956018519</c:v>
                </c:pt>
              </c:numCache>
            </c:numRef>
          </c:cat>
          <c:val>
            <c:numRef>
              <c:f>Database!$T$4:$T$28</c:f>
              <c:numCache>
                <c:formatCode>0.00</c:formatCode>
                <c:ptCount val="25"/>
                <c:pt idx="0">
                  <c:v>13.436500000000001</c:v>
                </c:pt>
                <c:pt idx="1">
                  <c:v>10.4544</c:v>
                </c:pt>
                <c:pt idx="2">
                  <c:v>10.132</c:v>
                </c:pt>
                <c:pt idx="3">
                  <c:v>13.3089</c:v>
                </c:pt>
                <c:pt idx="4">
                  <c:v>17.290400000000002</c:v>
                </c:pt>
                <c:pt idx="5">
                  <c:v>13.4893</c:v>
                </c:pt>
                <c:pt idx="6">
                  <c:v>7.0179</c:v>
                </c:pt>
                <c:pt idx="7">
                  <c:v>16.5868</c:v>
                </c:pt>
                <c:pt idx="8">
                  <c:v>10.4519</c:v>
                </c:pt>
                <c:pt idx="9">
                  <c:v>5.8829000000000002</c:v>
                </c:pt>
                <c:pt idx="10">
                  <c:v>9.3481000000000005</c:v>
                </c:pt>
                <c:pt idx="11">
                  <c:v>6.6837999999999997</c:v>
                </c:pt>
                <c:pt idx="12">
                  <c:v>5.0903</c:v>
                </c:pt>
                <c:pt idx="13">
                  <c:v>4.9916999999999998</c:v>
                </c:pt>
                <c:pt idx="14">
                  <c:v>11.094200000000001</c:v>
                </c:pt>
                <c:pt idx="15">
                  <c:v>9.6310000000000002</c:v>
                </c:pt>
                <c:pt idx="16">
                  <c:v>5.0789999999999997</c:v>
                </c:pt>
                <c:pt idx="17">
                  <c:v>8.0729000000000006</c:v>
                </c:pt>
                <c:pt idx="18">
                  <c:v>5.2478999999999996</c:v>
                </c:pt>
                <c:pt idx="19">
                  <c:v>8.7637999999999998</c:v>
                </c:pt>
                <c:pt idx="20">
                  <c:v>5.1971999999999996</c:v>
                </c:pt>
                <c:pt idx="21">
                  <c:v>5.2774999999999999</c:v>
                </c:pt>
                <c:pt idx="22">
                  <c:v>9.8536999999999999</c:v>
                </c:pt>
                <c:pt idx="23">
                  <c:v>10.605700000000001</c:v>
                </c:pt>
                <c:pt idx="24">
                  <c:v>11.740500000000001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B96F-4A89-A417-05DFE911E773}"/>
            </c:ext>
          </c:extLst>
        </c:ser>
        <c:ser>
          <c:idx val="17"/>
          <c:order val="17"/>
          <c:tx>
            <c:strRef>
              <c:f>Database!$U$3</c:f>
              <c:strCache>
                <c:ptCount val="1"/>
                <c:pt idx="0">
                  <c:v>conc_chl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Database!$C$4:$C$28</c:f>
              <c:numCache>
                <c:formatCode>m/d/yyyy\ h:mm</c:formatCode>
                <c:ptCount val="25"/>
                <c:pt idx="0">
                  <c:v>44841.451053240744</c:v>
                </c:pt>
                <c:pt idx="1">
                  <c:v>44856.451493055552</c:v>
                </c:pt>
                <c:pt idx="2">
                  <c:v>44866.452187499999</c:v>
                </c:pt>
                <c:pt idx="3">
                  <c:v>44869.459363425929</c:v>
                </c:pt>
                <c:pt idx="4">
                  <c:v>44944.461122685185</c:v>
                </c:pt>
                <c:pt idx="5">
                  <c:v>44964.459965277776</c:v>
                </c:pt>
                <c:pt idx="6">
                  <c:v>44971.452557870369</c:v>
                </c:pt>
                <c:pt idx="7">
                  <c:v>44984.458460648151</c:v>
                </c:pt>
                <c:pt idx="8">
                  <c:v>45019.455891203703</c:v>
                </c:pt>
                <c:pt idx="9">
                  <c:v>45021.451747685183</c:v>
                </c:pt>
                <c:pt idx="10">
                  <c:v>45024.45579861111</c:v>
                </c:pt>
                <c:pt idx="11">
                  <c:v>45049.455775462964</c:v>
                </c:pt>
                <c:pt idx="12">
                  <c:v>45066.448946759258</c:v>
                </c:pt>
                <c:pt idx="13">
                  <c:v>45071.451747685183</c:v>
                </c:pt>
                <c:pt idx="14">
                  <c:v>45074.45579861111</c:v>
                </c:pt>
                <c:pt idx="15">
                  <c:v>45079.455891203703</c:v>
                </c:pt>
                <c:pt idx="16">
                  <c:v>45081.448854166665</c:v>
                </c:pt>
                <c:pt idx="17">
                  <c:v>45084.45579861111</c:v>
                </c:pt>
                <c:pt idx="18">
                  <c:v>45091.451747685183</c:v>
                </c:pt>
                <c:pt idx="19">
                  <c:v>45159.455891203703</c:v>
                </c:pt>
                <c:pt idx="20">
                  <c:v>45171.448969907404</c:v>
                </c:pt>
                <c:pt idx="21">
                  <c:v>45176.448946759258</c:v>
                </c:pt>
                <c:pt idx="22">
                  <c:v>45179.455891203703</c:v>
                </c:pt>
                <c:pt idx="23">
                  <c:v>45184.456261574072</c:v>
                </c:pt>
                <c:pt idx="24">
                  <c:v>45194.456956018519</c:v>
                </c:pt>
              </c:numCache>
            </c:numRef>
          </c:cat>
          <c:val>
            <c:numRef>
              <c:f>Database!$U$4:$U$28</c:f>
              <c:numCache>
                <c:formatCode>0.00</c:formatCode>
                <c:ptCount val="25"/>
                <c:pt idx="0">
                  <c:v>14.972899999999999</c:v>
                </c:pt>
                <c:pt idx="1">
                  <c:v>11.852</c:v>
                </c:pt>
                <c:pt idx="2">
                  <c:v>10.650499999999999</c:v>
                </c:pt>
                <c:pt idx="3">
                  <c:v>11.4901</c:v>
                </c:pt>
                <c:pt idx="4">
                  <c:v>8.3384999999999998</c:v>
                </c:pt>
                <c:pt idx="5">
                  <c:v>17.336099999999998</c:v>
                </c:pt>
                <c:pt idx="6">
                  <c:v>3.3422000000000001</c:v>
                </c:pt>
                <c:pt idx="7">
                  <c:v>13.012600000000001</c:v>
                </c:pt>
                <c:pt idx="8">
                  <c:v>16.672999999999998</c:v>
                </c:pt>
                <c:pt idx="9">
                  <c:v>2.0773000000000001</c:v>
                </c:pt>
                <c:pt idx="10">
                  <c:v>13.429</c:v>
                </c:pt>
                <c:pt idx="11">
                  <c:v>3.3902000000000001</c:v>
                </c:pt>
                <c:pt idx="12">
                  <c:v>0.441</c:v>
                </c:pt>
                <c:pt idx="13">
                  <c:v>0.35849999999999999</c:v>
                </c:pt>
                <c:pt idx="14">
                  <c:v>7.6639999999999997</c:v>
                </c:pt>
                <c:pt idx="15">
                  <c:v>10.156599999999999</c:v>
                </c:pt>
                <c:pt idx="16">
                  <c:v>0.42049999999999998</c:v>
                </c:pt>
                <c:pt idx="17">
                  <c:v>5.9743000000000004</c:v>
                </c:pt>
                <c:pt idx="18">
                  <c:v>0.48499999999999999</c:v>
                </c:pt>
                <c:pt idx="19">
                  <c:v>10.830299999999999</c:v>
                </c:pt>
                <c:pt idx="20">
                  <c:v>0.33629999999999999</c:v>
                </c:pt>
                <c:pt idx="21">
                  <c:v>0.31740000000000002</c:v>
                </c:pt>
                <c:pt idx="22">
                  <c:v>14.3027</c:v>
                </c:pt>
                <c:pt idx="23">
                  <c:v>14.7073</c:v>
                </c:pt>
                <c:pt idx="24">
                  <c:v>27.1753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B96F-4A89-A417-05DFE911E773}"/>
            </c:ext>
          </c:extLst>
        </c:ser>
        <c:ser>
          <c:idx val="18"/>
          <c:order val="18"/>
          <c:tx>
            <c:strRef>
              <c:f>Database!$V$3</c:f>
              <c:strCache>
                <c:ptCount val="1"/>
                <c:pt idx="0">
                  <c:v>Chl (C2RCC All Pix)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Database!$C$4:$C$28</c:f>
              <c:numCache>
                <c:formatCode>m/d/yyyy\ h:mm</c:formatCode>
                <c:ptCount val="25"/>
                <c:pt idx="0">
                  <c:v>44841.451053240744</c:v>
                </c:pt>
                <c:pt idx="1">
                  <c:v>44856.451493055552</c:v>
                </c:pt>
                <c:pt idx="2">
                  <c:v>44866.452187499999</c:v>
                </c:pt>
                <c:pt idx="3">
                  <c:v>44869.459363425929</c:v>
                </c:pt>
                <c:pt idx="4">
                  <c:v>44944.461122685185</c:v>
                </c:pt>
                <c:pt idx="5">
                  <c:v>44964.459965277776</c:v>
                </c:pt>
                <c:pt idx="6">
                  <c:v>44971.452557870369</c:v>
                </c:pt>
                <c:pt idx="7">
                  <c:v>44984.458460648151</c:v>
                </c:pt>
                <c:pt idx="8">
                  <c:v>45019.455891203703</c:v>
                </c:pt>
                <c:pt idx="9">
                  <c:v>45021.451747685183</c:v>
                </c:pt>
                <c:pt idx="10">
                  <c:v>45024.45579861111</c:v>
                </c:pt>
                <c:pt idx="11">
                  <c:v>45049.455775462964</c:v>
                </c:pt>
                <c:pt idx="12">
                  <c:v>45066.448946759258</c:v>
                </c:pt>
                <c:pt idx="13">
                  <c:v>45071.451747685183</c:v>
                </c:pt>
                <c:pt idx="14">
                  <c:v>45074.45579861111</c:v>
                </c:pt>
                <c:pt idx="15">
                  <c:v>45079.455891203703</c:v>
                </c:pt>
                <c:pt idx="16">
                  <c:v>45081.448854166665</c:v>
                </c:pt>
                <c:pt idx="17">
                  <c:v>45084.45579861111</c:v>
                </c:pt>
                <c:pt idx="18">
                  <c:v>45091.451747685183</c:v>
                </c:pt>
                <c:pt idx="19">
                  <c:v>45159.455891203703</c:v>
                </c:pt>
                <c:pt idx="20">
                  <c:v>45171.448969907404</c:v>
                </c:pt>
                <c:pt idx="21">
                  <c:v>45176.448946759258</c:v>
                </c:pt>
                <c:pt idx="22">
                  <c:v>45179.455891203703</c:v>
                </c:pt>
                <c:pt idx="23">
                  <c:v>45184.456261574072</c:v>
                </c:pt>
                <c:pt idx="24">
                  <c:v>45194.456956018519</c:v>
                </c:pt>
              </c:numCache>
            </c:numRef>
          </c:cat>
          <c:val>
            <c:numRef>
              <c:f>Database!$V$4:$V$28</c:f>
              <c:numCache>
                <c:formatCode>0.00</c:formatCode>
                <c:ptCount val="25"/>
                <c:pt idx="0">
                  <c:v>14.972899999999999</c:v>
                </c:pt>
                <c:pt idx="1">
                  <c:v>11.852</c:v>
                </c:pt>
                <c:pt idx="2">
                  <c:v>10.65</c:v>
                </c:pt>
                <c:pt idx="3">
                  <c:v>11.49</c:v>
                </c:pt>
                <c:pt idx="4">
                  <c:v>8.34</c:v>
                </c:pt>
                <c:pt idx="5">
                  <c:v>17.34</c:v>
                </c:pt>
                <c:pt idx="6">
                  <c:v>3.34</c:v>
                </c:pt>
                <c:pt idx="7">
                  <c:v>13.01</c:v>
                </c:pt>
                <c:pt idx="8">
                  <c:v>16.670000000000002</c:v>
                </c:pt>
                <c:pt idx="9">
                  <c:v>2.08</c:v>
                </c:pt>
                <c:pt idx="10">
                  <c:v>13.43</c:v>
                </c:pt>
                <c:pt idx="11">
                  <c:v>3.39</c:v>
                </c:pt>
                <c:pt idx="12">
                  <c:v>0.44</c:v>
                </c:pt>
                <c:pt idx="13">
                  <c:v>0.36</c:v>
                </c:pt>
                <c:pt idx="14">
                  <c:v>7.66</c:v>
                </c:pt>
                <c:pt idx="15">
                  <c:v>10.16</c:v>
                </c:pt>
                <c:pt idx="16">
                  <c:v>0.42</c:v>
                </c:pt>
                <c:pt idx="17">
                  <c:v>5.97</c:v>
                </c:pt>
                <c:pt idx="18">
                  <c:v>0.49</c:v>
                </c:pt>
                <c:pt idx="19">
                  <c:v>10.83</c:v>
                </c:pt>
                <c:pt idx="20">
                  <c:v>0.34</c:v>
                </c:pt>
                <c:pt idx="21">
                  <c:v>0.32</c:v>
                </c:pt>
                <c:pt idx="22">
                  <c:v>14.3</c:v>
                </c:pt>
                <c:pt idx="23">
                  <c:v>14.71</c:v>
                </c:pt>
                <c:pt idx="24">
                  <c:v>27.18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B96F-4A89-A417-05DFE911E773}"/>
            </c:ext>
          </c:extLst>
        </c:ser>
        <c:ser>
          <c:idx val="19"/>
          <c:order val="19"/>
          <c:tx>
            <c:strRef>
              <c:f>Database!$W$3</c:f>
              <c:strCache>
                <c:ptCount val="1"/>
                <c:pt idx="0">
                  <c:v>Chl Adjusted (C2RCC All Pix)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Database!$C$4:$C$28</c:f>
              <c:numCache>
                <c:formatCode>m/d/yyyy\ h:mm</c:formatCode>
                <c:ptCount val="25"/>
                <c:pt idx="0">
                  <c:v>44841.451053240744</c:v>
                </c:pt>
                <c:pt idx="1">
                  <c:v>44856.451493055552</c:v>
                </c:pt>
                <c:pt idx="2">
                  <c:v>44866.452187499999</c:v>
                </c:pt>
                <c:pt idx="3">
                  <c:v>44869.459363425929</c:v>
                </c:pt>
                <c:pt idx="4">
                  <c:v>44944.461122685185</c:v>
                </c:pt>
                <c:pt idx="5">
                  <c:v>44964.459965277776</c:v>
                </c:pt>
                <c:pt idx="6">
                  <c:v>44971.452557870369</c:v>
                </c:pt>
                <c:pt idx="7">
                  <c:v>44984.458460648151</c:v>
                </c:pt>
                <c:pt idx="8">
                  <c:v>45019.455891203703</c:v>
                </c:pt>
                <c:pt idx="9">
                  <c:v>45021.451747685183</c:v>
                </c:pt>
                <c:pt idx="10">
                  <c:v>45024.45579861111</c:v>
                </c:pt>
                <c:pt idx="11">
                  <c:v>45049.455775462964</c:v>
                </c:pt>
                <c:pt idx="12">
                  <c:v>45066.448946759258</c:v>
                </c:pt>
                <c:pt idx="13">
                  <c:v>45071.451747685183</c:v>
                </c:pt>
                <c:pt idx="14">
                  <c:v>45074.45579861111</c:v>
                </c:pt>
                <c:pt idx="15">
                  <c:v>45079.455891203703</c:v>
                </c:pt>
                <c:pt idx="16">
                  <c:v>45081.448854166665</c:v>
                </c:pt>
                <c:pt idx="17">
                  <c:v>45084.45579861111</c:v>
                </c:pt>
                <c:pt idx="18">
                  <c:v>45091.451747685183</c:v>
                </c:pt>
                <c:pt idx="19">
                  <c:v>45159.455891203703</c:v>
                </c:pt>
                <c:pt idx="20">
                  <c:v>45171.448969907404</c:v>
                </c:pt>
                <c:pt idx="21">
                  <c:v>45176.448946759258</c:v>
                </c:pt>
                <c:pt idx="22">
                  <c:v>45179.455891203703</c:v>
                </c:pt>
                <c:pt idx="23">
                  <c:v>45184.456261574072</c:v>
                </c:pt>
                <c:pt idx="24">
                  <c:v>45194.456956018519</c:v>
                </c:pt>
              </c:numCache>
            </c:numRef>
          </c:cat>
          <c:val>
            <c:numRef>
              <c:f>Database!$W$4:$W$28</c:f>
              <c:numCache>
                <c:formatCode>0.00</c:formatCode>
                <c:ptCount val="25"/>
                <c:pt idx="0">
                  <c:v>8.3915552420000008</c:v>
                </c:pt>
                <c:pt idx="1">
                  <c:v>7.3329128990000001</c:v>
                </c:pt>
                <c:pt idx="2">
                  <c:v>6.89</c:v>
                </c:pt>
                <c:pt idx="3">
                  <c:v>7.2</c:v>
                </c:pt>
                <c:pt idx="4">
                  <c:v>5.99</c:v>
                </c:pt>
                <c:pt idx="5">
                  <c:v>9.1300000000000008</c:v>
                </c:pt>
                <c:pt idx="6">
                  <c:v>3.53</c:v>
                </c:pt>
                <c:pt idx="7">
                  <c:v>7.74</c:v>
                </c:pt>
                <c:pt idx="8">
                  <c:v>8.93</c:v>
                </c:pt>
                <c:pt idx="9">
                  <c:v>2.69</c:v>
                </c:pt>
                <c:pt idx="10">
                  <c:v>7.88</c:v>
                </c:pt>
                <c:pt idx="11">
                  <c:v>3.56</c:v>
                </c:pt>
                <c:pt idx="12">
                  <c:v>1.1000000000000001</c:v>
                </c:pt>
                <c:pt idx="13">
                  <c:v>0.98</c:v>
                </c:pt>
                <c:pt idx="14">
                  <c:v>5.7</c:v>
                </c:pt>
                <c:pt idx="15">
                  <c:v>6.71</c:v>
                </c:pt>
                <c:pt idx="16">
                  <c:v>1.07</c:v>
                </c:pt>
                <c:pt idx="17">
                  <c:v>4.9400000000000004</c:v>
                </c:pt>
                <c:pt idx="18">
                  <c:v>1.17</c:v>
                </c:pt>
                <c:pt idx="19">
                  <c:v>6.96</c:v>
                </c:pt>
                <c:pt idx="20">
                  <c:v>0.95</c:v>
                </c:pt>
                <c:pt idx="21">
                  <c:v>0.91</c:v>
                </c:pt>
                <c:pt idx="22">
                  <c:v>8.17</c:v>
                </c:pt>
                <c:pt idx="23">
                  <c:v>8.31</c:v>
                </c:pt>
                <c:pt idx="24">
                  <c:v>11.84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B96F-4A89-A417-05DFE911E773}"/>
            </c:ext>
          </c:extLst>
        </c:ser>
        <c:ser>
          <c:idx val="20"/>
          <c:order val="20"/>
          <c:tx>
            <c:strRef>
              <c:f>Database!$X$3</c:f>
              <c:strCache>
                <c:ptCount val="1"/>
                <c:pt idx="0">
                  <c:v>Chla without Oz (C2RCC)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Database!$C$4:$C$28</c:f>
              <c:numCache>
                <c:formatCode>m/d/yyyy\ h:mm</c:formatCode>
                <c:ptCount val="25"/>
                <c:pt idx="0">
                  <c:v>44841.451053240744</c:v>
                </c:pt>
                <c:pt idx="1">
                  <c:v>44856.451493055552</c:v>
                </c:pt>
                <c:pt idx="2">
                  <c:v>44866.452187499999</c:v>
                </c:pt>
                <c:pt idx="3">
                  <c:v>44869.459363425929</c:v>
                </c:pt>
                <c:pt idx="4">
                  <c:v>44944.461122685185</c:v>
                </c:pt>
                <c:pt idx="5">
                  <c:v>44964.459965277776</c:v>
                </c:pt>
                <c:pt idx="6">
                  <c:v>44971.452557870369</c:v>
                </c:pt>
                <c:pt idx="7">
                  <c:v>44984.458460648151</c:v>
                </c:pt>
                <c:pt idx="8">
                  <c:v>45019.455891203703</c:v>
                </c:pt>
                <c:pt idx="9">
                  <c:v>45021.451747685183</c:v>
                </c:pt>
                <c:pt idx="10">
                  <c:v>45024.45579861111</c:v>
                </c:pt>
                <c:pt idx="11">
                  <c:v>45049.455775462964</c:v>
                </c:pt>
                <c:pt idx="12">
                  <c:v>45066.448946759258</c:v>
                </c:pt>
                <c:pt idx="13">
                  <c:v>45071.451747685183</c:v>
                </c:pt>
                <c:pt idx="14">
                  <c:v>45074.45579861111</c:v>
                </c:pt>
                <c:pt idx="15">
                  <c:v>45079.455891203703</c:v>
                </c:pt>
                <c:pt idx="16">
                  <c:v>45081.448854166665</c:v>
                </c:pt>
                <c:pt idx="17">
                  <c:v>45084.45579861111</c:v>
                </c:pt>
                <c:pt idx="18">
                  <c:v>45091.451747685183</c:v>
                </c:pt>
                <c:pt idx="19">
                  <c:v>45159.455891203703</c:v>
                </c:pt>
                <c:pt idx="20">
                  <c:v>45171.448969907404</c:v>
                </c:pt>
                <c:pt idx="21">
                  <c:v>45176.448946759258</c:v>
                </c:pt>
                <c:pt idx="22">
                  <c:v>45179.455891203703</c:v>
                </c:pt>
                <c:pt idx="23">
                  <c:v>45184.456261574072</c:v>
                </c:pt>
                <c:pt idx="24">
                  <c:v>45194.456956018519</c:v>
                </c:pt>
              </c:numCache>
            </c:numRef>
          </c:cat>
          <c:val>
            <c:numRef>
              <c:f>Database!$X$4:$X$28</c:f>
              <c:numCache>
                <c:formatCode>0.00</c:formatCode>
                <c:ptCount val="25"/>
                <c:pt idx="0">
                  <c:v>15.168100000000001</c:v>
                </c:pt>
                <c:pt idx="1">
                  <c:v>12.577199999999999</c:v>
                </c:pt>
                <c:pt idx="2">
                  <c:v>12.86</c:v>
                </c:pt>
                <c:pt idx="3">
                  <c:v>13.58</c:v>
                </c:pt>
                <c:pt idx="4">
                  <c:v>12.87</c:v>
                </c:pt>
                <c:pt idx="5">
                  <c:v>16.399999999999999</c:v>
                </c:pt>
                <c:pt idx="6">
                  <c:v>4.67</c:v>
                </c:pt>
                <c:pt idx="7">
                  <c:v>16.41</c:v>
                </c:pt>
                <c:pt idx="8">
                  <c:v>15.95</c:v>
                </c:pt>
                <c:pt idx="9">
                  <c:v>1.76</c:v>
                </c:pt>
                <c:pt idx="10">
                  <c:v>14.33</c:v>
                </c:pt>
                <c:pt idx="11">
                  <c:v>3.58</c:v>
                </c:pt>
                <c:pt idx="12">
                  <c:v>0.43</c:v>
                </c:pt>
                <c:pt idx="13">
                  <c:v>0.36</c:v>
                </c:pt>
                <c:pt idx="14">
                  <c:v>8.0299999999999994</c:v>
                </c:pt>
                <c:pt idx="15">
                  <c:v>10.210000000000001</c:v>
                </c:pt>
                <c:pt idx="16">
                  <c:v>0.41</c:v>
                </c:pt>
                <c:pt idx="17">
                  <c:v>6.13</c:v>
                </c:pt>
                <c:pt idx="18">
                  <c:v>0.47</c:v>
                </c:pt>
                <c:pt idx="19">
                  <c:v>9.9700000000000006</c:v>
                </c:pt>
                <c:pt idx="20">
                  <c:v>0.35</c:v>
                </c:pt>
                <c:pt idx="21">
                  <c:v>0.38</c:v>
                </c:pt>
                <c:pt idx="22">
                  <c:v>11.34</c:v>
                </c:pt>
                <c:pt idx="23">
                  <c:v>14.48</c:v>
                </c:pt>
                <c:pt idx="24">
                  <c:v>24.14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B96F-4A89-A417-05DFE911E773}"/>
            </c:ext>
          </c:extLst>
        </c:ser>
        <c:ser>
          <c:idx val="22"/>
          <c:order val="21"/>
          <c:tx>
            <c:strRef>
              <c:f>Database!$Z$3</c:f>
              <c:strCache>
                <c:ptCount val="1"/>
                <c:pt idx="0">
                  <c:v>Chl in loco REAL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Database!$C$4:$C$28</c:f>
              <c:numCache>
                <c:formatCode>m/d/yyyy\ h:mm</c:formatCode>
                <c:ptCount val="25"/>
                <c:pt idx="0">
                  <c:v>44841.451053240744</c:v>
                </c:pt>
                <c:pt idx="1">
                  <c:v>44856.451493055552</c:v>
                </c:pt>
                <c:pt idx="2">
                  <c:v>44866.452187499999</c:v>
                </c:pt>
                <c:pt idx="3">
                  <c:v>44869.459363425929</c:v>
                </c:pt>
                <c:pt idx="4">
                  <c:v>44944.461122685185</c:v>
                </c:pt>
                <c:pt idx="5">
                  <c:v>44964.459965277776</c:v>
                </c:pt>
                <c:pt idx="6">
                  <c:v>44971.452557870369</c:v>
                </c:pt>
                <c:pt idx="7">
                  <c:v>44984.458460648151</c:v>
                </c:pt>
                <c:pt idx="8">
                  <c:v>45019.455891203703</c:v>
                </c:pt>
                <c:pt idx="9">
                  <c:v>45021.451747685183</c:v>
                </c:pt>
                <c:pt idx="10">
                  <c:v>45024.45579861111</c:v>
                </c:pt>
                <c:pt idx="11">
                  <c:v>45049.455775462964</c:v>
                </c:pt>
                <c:pt idx="12">
                  <c:v>45066.448946759258</c:v>
                </c:pt>
                <c:pt idx="13">
                  <c:v>45071.451747685183</c:v>
                </c:pt>
                <c:pt idx="14">
                  <c:v>45074.45579861111</c:v>
                </c:pt>
                <c:pt idx="15">
                  <c:v>45079.455891203703</c:v>
                </c:pt>
                <c:pt idx="16">
                  <c:v>45081.448854166665</c:v>
                </c:pt>
                <c:pt idx="17">
                  <c:v>45084.45579861111</c:v>
                </c:pt>
                <c:pt idx="18">
                  <c:v>45091.451747685183</c:v>
                </c:pt>
                <c:pt idx="19">
                  <c:v>45159.455891203703</c:v>
                </c:pt>
                <c:pt idx="20">
                  <c:v>45171.448969907404</c:v>
                </c:pt>
                <c:pt idx="21">
                  <c:v>45176.448946759258</c:v>
                </c:pt>
                <c:pt idx="22">
                  <c:v>45179.455891203703</c:v>
                </c:pt>
                <c:pt idx="23">
                  <c:v>45184.456261574072</c:v>
                </c:pt>
                <c:pt idx="24">
                  <c:v>45194.456956018519</c:v>
                </c:pt>
              </c:numCache>
            </c:numRef>
          </c:cat>
          <c:val>
            <c:numRef>
              <c:f>Database!$Z$4:$Z$28</c:f>
              <c:numCache>
                <c:formatCode>0.00</c:formatCode>
                <c:ptCount val="25"/>
                <c:pt idx="0">
                  <c:v>8.51</c:v>
                </c:pt>
                <c:pt idx="1">
                  <c:v>4.7137500000000001</c:v>
                </c:pt>
                <c:pt idx="2">
                  <c:v>4.3049999999999997</c:v>
                </c:pt>
                <c:pt idx="3">
                  <c:v>9.7249999999999996</c:v>
                </c:pt>
                <c:pt idx="4">
                  <c:v>0.22</c:v>
                </c:pt>
                <c:pt idx="5">
                  <c:v>1.1399999999999999</c:v>
                </c:pt>
                <c:pt idx="6">
                  <c:v>4.7162499999999996</c:v>
                </c:pt>
                <c:pt idx="7">
                  <c:v>7.9325000000000001</c:v>
                </c:pt>
                <c:pt idx="8">
                  <c:v>8.58</c:v>
                </c:pt>
                <c:pt idx="9">
                  <c:v>2.8149999999999999</c:v>
                </c:pt>
                <c:pt idx="10">
                  <c:v>1.2575000000000001</c:v>
                </c:pt>
                <c:pt idx="11">
                  <c:v>8.2837499999999995</c:v>
                </c:pt>
                <c:pt idx="12">
                  <c:v>4.1737500000000001</c:v>
                </c:pt>
                <c:pt idx="13">
                  <c:v>13.615</c:v>
                </c:pt>
                <c:pt idx="14">
                  <c:v>10.588749999999999</c:v>
                </c:pt>
                <c:pt idx="15">
                  <c:v>5.7024999999999997</c:v>
                </c:pt>
                <c:pt idx="16">
                  <c:v>6.4512499999999999</c:v>
                </c:pt>
                <c:pt idx="17">
                  <c:v>3.44</c:v>
                </c:pt>
                <c:pt idx="18">
                  <c:v>4.625</c:v>
                </c:pt>
                <c:pt idx="19">
                  <c:v>2.35</c:v>
                </c:pt>
                <c:pt idx="20">
                  <c:v>1.4350000000000001</c:v>
                </c:pt>
                <c:pt idx="21">
                  <c:v>2.4162499999999998</c:v>
                </c:pt>
                <c:pt idx="22">
                  <c:v>14.83375</c:v>
                </c:pt>
                <c:pt idx="23">
                  <c:v>20.021249999999998</c:v>
                </c:pt>
                <c:pt idx="24">
                  <c:v>4.9974999999999996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B96F-4A89-A417-05DFE911E7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35252960"/>
        <c:axId val="1146884176"/>
      </c:lineChart>
      <c:dateAx>
        <c:axId val="835252960"/>
        <c:scaling>
          <c:orientation val="minMax"/>
        </c:scaling>
        <c:delete val="0"/>
        <c:axPos val="b"/>
        <c:numFmt formatCode="m/d/yyyy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146884176"/>
        <c:crosses val="autoZero"/>
        <c:auto val="1"/>
        <c:lblOffset val="100"/>
        <c:baseTimeUnit val="days"/>
      </c:dateAx>
      <c:valAx>
        <c:axId val="1146884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835252960"/>
        <c:crossesAt val="44841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Chl Model x</a:t>
            </a:r>
            <a:r>
              <a:rPr lang="fr-FR" baseline="0"/>
              <a:t> Chl in loco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Fitting_c2rcc_maskpixels!$B$2</c:f>
              <c:strCache>
                <c:ptCount val="1"/>
                <c:pt idx="0">
                  <c:v>mean_chla_2hourswindow_data_in_loco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>
              <a:glow rad="127000">
                <a:schemeClr val="bg1"/>
              </a:glow>
            </a:effectLst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Fitting_c2rcc_maskpixels!$A$3:$A$28</c:f>
              <c:numCache>
                <c:formatCode>m/d/yyyy\ h:mm</c:formatCode>
                <c:ptCount val="26"/>
                <c:pt idx="0">
                  <c:v>44841.451053240744</c:v>
                </c:pt>
                <c:pt idx="1">
                  <c:v>44856.451493055552</c:v>
                </c:pt>
                <c:pt idx="2">
                  <c:v>44866.452187499999</c:v>
                </c:pt>
                <c:pt idx="3">
                  <c:v>44869.459363425929</c:v>
                </c:pt>
                <c:pt idx="4">
                  <c:v>44944.461122685185</c:v>
                </c:pt>
                <c:pt idx="5">
                  <c:v>44964.459965277776</c:v>
                </c:pt>
                <c:pt idx="6">
                  <c:v>44971.452557870369</c:v>
                </c:pt>
                <c:pt idx="7">
                  <c:v>44984.458460648151</c:v>
                </c:pt>
                <c:pt idx="8">
                  <c:v>45019.455891203703</c:v>
                </c:pt>
                <c:pt idx="9">
                  <c:v>45021.451747685183</c:v>
                </c:pt>
                <c:pt idx="10">
                  <c:v>45024.45579861111</c:v>
                </c:pt>
                <c:pt idx="11">
                  <c:v>45049.455775462964</c:v>
                </c:pt>
                <c:pt idx="12">
                  <c:v>45066.448946759258</c:v>
                </c:pt>
                <c:pt idx="13">
                  <c:v>45071.451747685183</c:v>
                </c:pt>
                <c:pt idx="14">
                  <c:v>45074.45579861111</c:v>
                </c:pt>
                <c:pt idx="15">
                  <c:v>45079.455891203703</c:v>
                </c:pt>
                <c:pt idx="16">
                  <c:v>45081.448854166665</c:v>
                </c:pt>
                <c:pt idx="17">
                  <c:v>45084.45579861111</c:v>
                </c:pt>
                <c:pt idx="18">
                  <c:v>45091.451747685183</c:v>
                </c:pt>
                <c:pt idx="19">
                  <c:v>45159.455891203703</c:v>
                </c:pt>
                <c:pt idx="20">
                  <c:v>45171.448969907404</c:v>
                </c:pt>
                <c:pt idx="21">
                  <c:v>45176.448946759258</c:v>
                </c:pt>
                <c:pt idx="22">
                  <c:v>45179.455891203703</c:v>
                </c:pt>
                <c:pt idx="23">
                  <c:v>45184.456261574072</c:v>
                </c:pt>
                <c:pt idx="24">
                  <c:v>45194.456956018519</c:v>
                </c:pt>
              </c:numCache>
            </c:numRef>
          </c:cat>
          <c:val>
            <c:numRef>
              <c:f>Fitting_c2rcc_maskpixels!$B$3:$B$28</c:f>
              <c:numCache>
                <c:formatCode>General</c:formatCode>
                <c:ptCount val="26"/>
                <c:pt idx="0">
                  <c:v>8.51</c:v>
                </c:pt>
                <c:pt idx="1">
                  <c:v>4.7137500000000001</c:v>
                </c:pt>
                <c:pt idx="2">
                  <c:v>4.3049999999999997</c:v>
                </c:pt>
                <c:pt idx="3">
                  <c:v>9.7249999999999996</c:v>
                </c:pt>
                <c:pt idx="4">
                  <c:v>0.22</c:v>
                </c:pt>
                <c:pt idx="5">
                  <c:v>1.1399999999999999</c:v>
                </c:pt>
                <c:pt idx="6">
                  <c:v>4.7162499999999996</c:v>
                </c:pt>
                <c:pt idx="7">
                  <c:v>7.9325000000000001</c:v>
                </c:pt>
                <c:pt idx="8">
                  <c:v>8.58</c:v>
                </c:pt>
                <c:pt idx="9">
                  <c:v>2.8149999999999999</c:v>
                </c:pt>
                <c:pt idx="10">
                  <c:v>1.2575000000000001</c:v>
                </c:pt>
                <c:pt idx="11">
                  <c:v>8.2837499999999995</c:v>
                </c:pt>
                <c:pt idx="12">
                  <c:v>4.1737500000000001</c:v>
                </c:pt>
                <c:pt idx="13">
                  <c:v>13.615</c:v>
                </c:pt>
                <c:pt idx="14">
                  <c:v>10.588749999999999</c:v>
                </c:pt>
                <c:pt idx="15">
                  <c:v>5.7024999999999997</c:v>
                </c:pt>
                <c:pt idx="16">
                  <c:v>6.4512499999999999</c:v>
                </c:pt>
                <c:pt idx="17">
                  <c:v>3.44</c:v>
                </c:pt>
                <c:pt idx="18">
                  <c:v>4.625</c:v>
                </c:pt>
                <c:pt idx="19">
                  <c:v>2.35</c:v>
                </c:pt>
                <c:pt idx="20">
                  <c:v>1.4350000000000001</c:v>
                </c:pt>
                <c:pt idx="21">
                  <c:v>2.4162499999999998</c:v>
                </c:pt>
                <c:pt idx="22">
                  <c:v>14.83375</c:v>
                </c:pt>
                <c:pt idx="23">
                  <c:v>20.021249999999998</c:v>
                </c:pt>
                <c:pt idx="24">
                  <c:v>4.9974999999999996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D87-4C43-8DDE-1A03CCCB4995}"/>
            </c:ext>
          </c:extLst>
        </c:ser>
        <c:ser>
          <c:idx val="1"/>
          <c:order val="1"/>
          <c:tx>
            <c:strRef>
              <c:f>Fitting_c2rcc_maskpixels!$E$2</c:f>
              <c:strCache>
                <c:ptCount val="1"/>
                <c:pt idx="0">
                  <c:v>Chla_conc_model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Fitting_c2rcc_maskpixels!$E$3:$E$28</c:f>
              <c:numCache>
                <c:formatCode>General</c:formatCode>
                <c:ptCount val="26"/>
                <c:pt idx="0">
                  <c:v>8.3915552422172635</c:v>
                </c:pt>
                <c:pt idx="1">
                  <c:v>7.332912898709262</c:v>
                </c:pt>
                <c:pt idx="2">
                  <c:v>6.8941867698896671</c:v>
                </c:pt>
                <c:pt idx="3">
                  <c:v>7.2028511726020703</c:v>
                </c:pt>
                <c:pt idx="4">
                  <c:v>5.9871935805082304</c:v>
                </c:pt>
                <c:pt idx="5">
                  <c:v>9.133082131166411</c:v>
                </c:pt>
                <c:pt idx="6">
                  <c:v>3.5313663230287347</c:v>
                </c:pt>
                <c:pt idx="7">
                  <c:v>7.7380874655857852</c:v>
                </c:pt>
                <c:pt idx="8">
                  <c:v>8.9277946812036184</c:v>
                </c:pt>
                <c:pt idx="9">
                  <c:v>2.687072756359592</c:v>
                </c:pt>
                <c:pt idx="10">
                  <c:v>7.881237808538148</c:v>
                </c:pt>
                <c:pt idx="11">
                  <c:v>3.5617693235851853</c:v>
                </c:pt>
                <c:pt idx="12">
                  <c:v>1.0966826402310794</c:v>
                </c:pt>
                <c:pt idx="13">
                  <c:v>0.9767918365987327</c:v>
                </c:pt>
                <c:pt idx="14">
                  <c:v>5.7005049924122639</c:v>
                </c:pt>
                <c:pt idx="15">
                  <c:v>6.7093672428675042</c:v>
                </c:pt>
                <c:pt idx="16">
                  <c:v>1.0676408177508623</c:v>
                </c:pt>
                <c:pt idx="17">
                  <c:v>4.9369513388070363</c:v>
                </c:pt>
                <c:pt idx="18">
                  <c:v>1.1669394368577064</c:v>
                </c:pt>
                <c:pt idx="19">
                  <c:v>6.9611722547637909</c:v>
                </c:pt>
                <c:pt idx="20">
                  <c:v>0.94510644133736443</c:v>
                </c:pt>
                <c:pt idx="21">
                  <c:v>0.91262203557494526</c:v>
                </c:pt>
                <c:pt idx="22">
                  <c:v>8.1718685009562577</c:v>
                </c:pt>
                <c:pt idx="23">
                  <c:v>8.3062317423809411</c:v>
                </c:pt>
                <c:pt idx="24">
                  <c:v>11.836763079932728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D87-4C43-8DDE-1A03CCCB49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27490608"/>
        <c:axId val="437454960"/>
      </c:lineChart>
      <c:dateAx>
        <c:axId val="427490608"/>
        <c:scaling>
          <c:orientation val="minMax"/>
        </c:scaling>
        <c:delete val="0"/>
        <c:axPos val="b"/>
        <c:numFmt formatCode="m/d/yyyy\ h: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37454960"/>
        <c:crosses val="autoZero"/>
        <c:auto val="1"/>
        <c:lblOffset val="100"/>
        <c:baseTimeUnit val="days"/>
      </c:dateAx>
      <c:valAx>
        <c:axId val="437454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274906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1466968</xdr:colOff>
      <xdr:row>37</xdr:row>
      <xdr:rowOff>177468</xdr:rowOff>
    </xdr:from>
    <xdr:to>
      <xdr:col>22</xdr:col>
      <xdr:colOff>916305</xdr:colOff>
      <xdr:row>57</xdr:row>
      <xdr:rowOff>97232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44D192A-C4AE-208E-1AF4-3115AF4331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661218" y="6692568"/>
          <a:ext cx="5783462" cy="35430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19051</xdr:colOff>
      <xdr:row>1</xdr:row>
      <xdr:rowOff>38100</xdr:rowOff>
    </xdr:from>
    <xdr:to>
      <xdr:col>16</xdr:col>
      <xdr:colOff>464820</xdr:colOff>
      <xdr:row>32</xdr:row>
      <xdr:rowOff>110490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D3AAF41-2482-4B32-A102-ECE8880943E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60960</xdr:colOff>
      <xdr:row>5</xdr:row>
      <xdr:rowOff>95250</xdr:rowOff>
    </xdr:from>
    <xdr:ext cx="639021" cy="36093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D675F54A-E55D-AE01-614B-028C45EF3478}"/>
                </a:ext>
              </a:extLst>
            </xdr:cNvPr>
            <xdr:cNvSpPr txBox="1"/>
          </xdr:nvSpPr>
          <xdr:spPr>
            <a:xfrm>
              <a:off x="9639300" y="1047750"/>
              <a:ext cx="639021" cy="36093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GB" sz="1100" b="0" i="1">
                        <a:latin typeface="Cambria Math" panose="02040503050406030204" pitchFamily="18" charset="0"/>
                      </a:rPr>
                      <m:t>=</m:t>
                    </m:r>
                    <m:sSubSup>
                      <m:sSubSup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  <m:sub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𝑖𝑜𝑝</m:t>
                        </m:r>
                      </m:sub>
                      <m:sup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𝑎</m:t>
                        </m:r>
                      </m:sup>
                    </m:sSubSup>
                    <m:r>
                      <a:rPr lang="en-GB" sz="1100" b="0" i="1">
                        <a:latin typeface="Cambria Math" panose="02040503050406030204" pitchFamily="18" charset="0"/>
                      </a:rPr>
                      <m:t>∗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𝑏</m:t>
                    </m:r>
                  </m:oMath>
                </m:oMathPara>
              </a14:m>
              <a:endParaRPr lang="en-GB" sz="1100" b="0"/>
            </a:p>
            <a:p>
              <a:endParaRPr lang="fr-FR" sz="110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D675F54A-E55D-AE01-614B-028C45EF3478}"/>
                </a:ext>
              </a:extLst>
            </xdr:cNvPr>
            <xdr:cNvSpPr txBox="1"/>
          </xdr:nvSpPr>
          <xdr:spPr>
            <a:xfrm>
              <a:off x="9639300" y="1047750"/>
              <a:ext cx="639021" cy="36093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GB" sz="1100" b="0" i="0">
                  <a:latin typeface="Cambria Math" panose="02040503050406030204" pitchFamily="18" charset="0"/>
                </a:rPr>
                <a:t>=𝑎_𝑖𝑜𝑝^𝑎∗𝑏</a:t>
              </a:r>
              <a:endParaRPr lang="en-GB" sz="1100" b="0"/>
            </a:p>
            <a:p>
              <a:endParaRPr lang="fr-FR" sz="1100"/>
            </a:p>
          </xdr:txBody>
        </xdr:sp>
      </mc:Fallback>
    </mc:AlternateContent>
    <xdr:clientData/>
  </xdr:oneCellAnchor>
  <xdr:twoCellAnchor>
    <xdr:from>
      <xdr:col>7</xdr:col>
      <xdr:colOff>579120</xdr:colOff>
      <xdr:row>7</xdr:row>
      <xdr:rowOff>179070</xdr:rowOff>
    </xdr:from>
    <xdr:to>
      <xdr:col>15</xdr:col>
      <xdr:colOff>190500</xdr:colOff>
      <xdr:row>22</xdr:row>
      <xdr:rowOff>64770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7C667D0-EBA9-E59E-179B-67B6A1BF51F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72324AC9-A474-456B-AAFD-63A2114604B5}">
  <we:reference id="wa200005502" version="1.0.0.11" store="en-GB" storeType="OMEX"/>
  <we:alternateReferences>
    <we:reference id="wa200005502" version="1.0.0.11" store="" storeType="OMEX"/>
  </we:alternateReferences>
  <we:properties>
    <we:property name="docId" value="&quot;puprWcKvN3h__IN7WO0vu&quot;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_xldudf_GPT</we:customFunctionIds>
        <we:customFunctionIds>_xldudf_GPT_LIST</we:customFunctionIds>
        <we:customFunctionIds>_xldudf_GPT_HLIST</we:customFunctionIds>
        <we:customFunctionIds>_xldudf_GPT_CLASSIFY</we:customFunctionIds>
        <we:customFunctionIds>_xldudf_GPT_TRANSLATE</we:customFunctionIds>
        <we:customFunctionIds>_xldudf_GPT_EXTRACT</we:customFunctionIds>
        <we:customFunctionIds>_xldudf_GPT_TAG</we:customFunctionIds>
        <we:customFunctionIds>_xldudf_GPT_CONVERT</we:customFunctionIds>
        <we:customFunctionIds>_xldudf_GPT_FORMAT</we:customFunctionIds>
        <we:customFunctionIds>_xldudf_GPT_SUMMARIZE</we:customFunctionIds>
        <we:customFunctionIds>_xldudf_GPT_TABLE</we:customFunctionIds>
        <we:customFunctionIds>_xldudf_GPT_FILL</we:customFunctionIds>
        <we:customFunctionIds>_xldudf_GPT_SPLIT</we:customFunctionIds>
        <we:customFunctionIds>_xldudf_GPT_HSPLIT</we:customFunctionIds>
        <we:customFunctionIds>_xldudf_GPT_EDIT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830C1-FEDE-4B6A-BEBE-171151FC6D47}">
  <dimension ref="B2:Z30"/>
  <sheetViews>
    <sheetView topLeftCell="T1" workbookViewId="0">
      <selection activeCell="Z2" sqref="Z2"/>
    </sheetView>
  </sheetViews>
  <sheetFormatPr defaultRowHeight="14.4" x14ac:dyDescent="0.3"/>
  <cols>
    <col min="1" max="1" width="9" customWidth="1"/>
    <col min="2" max="2" width="15.5546875" customWidth="1"/>
    <col min="3" max="3" width="15.6640625" bestFit="1" customWidth="1"/>
    <col min="4" max="4" width="33.44140625" customWidth="1"/>
    <col min="5" max="15" width="26.44140625" customWidth="1"/>
    <col min="16" max="20" width="27.109375" customWidth="1"/>
    <col min="21" max="21" width="14.6640625" customWidth="1"/>
    <col min="22" max="23" width="23.44140625" customWidth="1"/>
    <col min="24" max="24" width="27.109375" customWidth="1"/>
    <col min="25" max="25" width="28.44140625" customWidth="1"/>
    <col min="26" max="26" width="16.5546875" customWidth="1"/>
  </cols>
  <sheetData>
    <row r="2" spans="2:26" x14ac:dyDescent="0.3">
      <c r="B2" s="8"/>
      <c r="C2" s="17" t="s">
        <v>118</v>
      </c>
      <c r="D2" s="18">
        <v>5</v>
      </c>
      <c r="E2" s="18">
        <v>5</v>
      </c>
      <c r="F2" s="18">
        <v>5</v>
      </c>
      <c r="G2" s="18">
        <v>5</v>
      </c>
      <c r="H2" s="18">
        <v>5</v>
      </c>
      <c r="I2" s="18">
        <v>5</v>
      </c>
      <c r="J2" s="18">
        <v>3</v>
      </c>
      <c r="K2" s="18">
        <v>3</v>
      </c>
      <c r="L2" s="18">
        <v>3</v>
      </c>
      <c r="M2" s="18">
        <v>3</v>
      </c>
      <c r="N2" s="18">
        <v>3</v>
      </c>
      <c r="O2" s="18">
        <v>3</v>
      </c>
      <c r="P2" s="18" t="s">
        <v>119</v>
      </c>
      <c r="Q2" s="18" t="s">
        <v>119</v>
      </c>
      <c r="R2" s="18" t="s">
        <v>119</v>
      </c>
      <c r="S2" s="18" t="s">
        <v>119</v>
      </c>
      <c r="T2" s="18" t="s">
        <v>119</v>
      </c>
      <c r="U2" s="18" t="s">
        <v>119</v>
      </c>
      <c r="V2" s="18" t="s">
        <v>119</v>
      </c>
      <c r="W2" s="18" t="s">
        <v>119</v>
      </c>
      <c r="X2" s="18" t="s">
        <v>119</v>
      </c>
      <c r="Y2" s="18" t="s">
        <v>119</v>
      </c>
      <c r="Z2" s="18" t="s">
        <v>119</v>
      </c>
    </row>
    <row r="3" spans="2:26" x14ac:dyDescent="0.3">
      <c r="B3" s="19" t="s">
        <v>117</v>
      </c>
      <c r="C3" s="5" t="s">
        <v>3</v>
      </c>
      <c r="D3" s="5" t="str">
        <f>J3</f>
        <v>3_bands_model_chl_conc_mean</v>
      </c>
      <c r="E3" s="5" t="str">
        <f t="shared" ref="E3:I3" si="0">K3</f>
        <v>empirical_2_bands_equation1_mean</v>
      </c>
      <c r="F3" s="5" t="str">
        <f t="shared" si="0"/>
        <v>empirical_2_bands_equation2_mean</v>
      </c>
      <c r="G3" s="5" t="str">
        <f t="shared" si="0"/>
        <v>empirical_3_bands_equation1_mean</v>
      </c>
      <c r="H3" s="5" t="str">
        <f t="shared" si="0"/>
        <v>empirical_3_bands_equation3_mean</v>
      </c>
      <c r="I3" s="5" t="str">
        <f t="shared" si="0"/>
        <v>conc_chl_mean</v>
      </c>
      <c r="J3" s="5" t="str">
        <f>_xlfn.CONCAT(P3,"_mean")</f>
        <v>3_bands_model_chl_conc_mean</v>
      </c>
      <c r="K3" s="5" t="str">
        <f t="shared" ref="K3:O3" si="1">_xlfn.CONCAT(Q3,"_mean")</f>
        <v>empirical_2_bands_equation1_mean</v>
      </c>
      <c r="L3" s="5" t="str">
        <f t="shared" si="1"/>
        <v>empirical_2_bands_equation2_mean</v>
      </c>
      <c r="M3" s="5" t="str">
        <f t="shared" si="1"/>
        <v>empirical_3_bands_equation1_mean</v>
      </c>
      <c r="N3" s="5" t="str">
        <f t="shared" si="1"/>
        <v>empirical_3_bands_equation3_mean</v>
      </c>
      <c r="O3" s="5" t="str">
        <f t="shared" si="1"/>
        <v>conc_chl_mean</v>
      </c>
      <c r="P3" s="5" t="s">
        <v>27</v>
      </c>
      <c r="Q3" s="5" t="s">
        <v>30</v>
      </c>
      <c r="R3" s="5" t="s">
        <v>31</v>
      </c>
      <c r="S3" s="5" t="s">
        <v>32</v>
      </c>
      <c r="T3" s="5" t="s">
        <v>33</v>
      </c>
      <c r="U3" s="5" t="s">
        <v>28</v>
      </c>
      <c r="V3" s="5" t="s">
        <v>12</v>
      </c>
      <c r="W3" s="5" t="s">
        <v>13</v>
      </c>
      <c r="X3" s="5" t="s">
        <v>14</v>
      </c>
      <c r="Y3" s="5" t="s">
        <v>85</v>
      </c>
      <c r="Z3" s="20" t="s">
        <v>11</v>
      </c>
    </row>
    <row r="4" spans="2:26" x14ac:dyDescent="0.3">
      <c r="B4" s="21">
        <f>INT(C4)</f>
        <v>44841</v>
      </c>
      <c r="C4" s="22">
        <v>44841.451053240744</v>
      </c>
      <c r="D4" s="14">
        <f>INDEX(result_window_5x5!$A$2:$AD$29,MATCH($B4,results_window_3x3!$A$2:$A$29,0),MATCH(Database!D$3,results_window_3x3!$A$2:$AD$2,0))</f>
        <v>12.847613000000001</v>
      </c>
      <c r="E4" s="14">
        <f>INDEX(result_window_5x5!$A$2:$AD$29,MATCH($B4,results_window_3x3!$A$2:$A$29,0),MATCH(Database!E$3,results_window_3x3!$A$2:$AD$2,0))</f>
        <v>22.033922</v>
      </c>
      <c r="F4" s="14">
        <f>INDEX(result_window_5x5!$A$2:$AD$29,MATCH($B4,results_window_3x3!$A$2:$A$29,0),MATCH(Database!F$3,results_window_3x3!$A$2:$AD$2,0))</f>
        <v>13.875828</v>
      </c>
      <c r="G4" s="14">
        <f>INDEX(result_window_5x5!$A$2:$AD$29,MATCH($B4,results_window_3x3!$A$2:$A$29,0),MATCH(Database!G$3,results_window_3x3!$A$2:$AD$2,0))</f>
        <v>15.885210000000001</v>
      </c>
      <c r="H4" s="14">
        <f>INDEX(result_window_5x5!$A$2:$AD$29,MATCH($B4,results_window_3x3!$A$2:$A$29,0),MATCH(Database!H$3,results_window_3x3!$A$2:$AD$2,0))</f>
        <v>13.487042000000001</v>
      </c>
      <c r="I4" s="14">
        <f>INDEX(result_window_5x5!$A$2:$AD$29,MATCH($B4,results_window_3x3!$A$2:$A$29,0),MATCH(Database!I$3,results_window_3x3!$A$2:$AD$2,0))</f>
        <v>14.481097999999999</v>
      </c>
      <c r="J4" s="14">
        <f>INDEX(results_window_3x3!$A$2:$AD$56,MATCH($B4,results_window_3x3!$A$2:$A$56,0),MATCH(Database!J$3,results_window_3x3!$A$2:$AD$2,0))</f>
        <v>12.829198999999999</v>
      </c>
      <c r="K4" s="14">
        <f>INDEX(results_window_3x3!$A$2:$AD$56,MATCH($B4,results_window_3x3!$A$2:$A$56,0),MATCH(Database!K$3,results_window_3x3!$A$2:$AD$2,0))</f>
        <v>22.074558</v>
      </c>
      <c r="L4" s="14">
        <f>INDEX(results_window_3x3!$A$2:$AD$56,MATCH($B4,results_window_3x3!$A$2:$A$56,0),MATCH(Database!L$3,results_window_3x3!$A$2:$AD$2,0))</f>
        <v>13.861522000000001</v>
      </c>
      <c r="M4" s="14">
        <f>INDEX(results_window_3x3!$A$2:$AD$56,MATCH($B4,results_window_3x3!$A$2:$A$56,0),MATCH(Database!M$3,results_window_3x3!$A$2:$AD$2,0))</f>
        <v>15.876454000000001</v>
      </c>
      <c r="N4" s="14">
        <f>INDEX(results_window_3x3!$A$2:$AD$56,MATCH($B4,results_window_3x3!$A$2:$A$56,0),MATCH(Database!N$3,results_window_3x3!$A$2:$AD$2,0))</f>
        <v>13.477074</v>
      </c>
      <c r="O4" s="14">
        <f>INDEX(results_window_3x3!$A$2:$AD$56,MATCH($B4,results_window_3x3!$A$2:$A$56,0),MATCH(Database!O$3,results_window_3x3!$A$2:$AD$2,0))</f>
        <v>13.891920000000001</v>
      </c>
      <c r="P4" s="14" cm="1">
        <f t="array" ref="P4">_xlfn._xlws.FILTER(results_all_pixels!$E$2:$E$177,(results_all_pixels!$B$2:$B$177=Database!$B4)*(results_all_pixels!$D$2:$D$177=Database!P$3))</f>
        <v>12.8323</v>
      </c>
      <c r="Q4" s="14" cm="1">
        <f t="array" ref="Q4">_xlfn._xlws.FILTER(results_all_pixels!$E$2:$E$177,(results_all_pixels!$B$2:$B$177=Database!$B4)*(results_all_pixels!$D$2:$D$177=Database!Q$3))</f>
        <v>21.617100000000001</v>
      </c>
      <c r="R4" s="14" cm="1">
        <f t="array" ref="R4">_xlfn._xlws.FILTER(results_all_pixels!$E$2:$E$177,(results_all_pixels!$B$2:$B$177=Database!$B4)*(results_all_pixels!$D$2:$D$177=Database!R$3))</f>
        <v>13.6341</v>
      </c>
      <c r="S4" s="14" cm="1">
        <f t="array" ref="S4">_xlfn._xlws.FILTER(results_all_pixels!$E$2:$E$177,(results_all_pixels!$B$2:$B$177=Database!$B4)*(results_all_pixels!$D$2:$D$177=Database!S$3))</f>
        <v>15.8202</v>
      </c>
      <c r="T4" s="14" cm="1">
        <f t="array" ref="T4">_xlfn._xlws.FILTER(results_all_pixels!$E$2:$E$177,(results_all_pixels!$B$2:$B$177=Database!$B4)*(results_all_pixels!$D$2:$D$177=Database!T$3))</f>
        <v>13.436500000000001</v>
      </c>
      <c r="U4" s="14" cm="1">
        <f t="array" ref="U4">_xlfn._xlws.FILTER(results_all_pixels!$E$2:$E$177,(results_all_pixels!$B$3:$B$178=Database!$B4)*(results_all_pixels!$D$2:$D$177=Database!U$3))</f>
        <v>14.972899999999999</v>
      </c>
      <c r="V4" s="14">
        <v>14.972899999999999</v>
      </c>
      <c r="W4" s="14">
        <v>8.3915552420000008</v>
      </c>
      <c r="X4" s="14">
        <v>15.168100000000001</v>
      </c>
      <c r="Y4" s="14">
        <v>101.7633</v>
      </c>
      <c r="Z4" s="23">
        <v>8.51</v>
      </c>
    </row>
    <row r="5" spans="2:26" x14ac:dyDescent="0.3">
      <c r="B5" s="21">
        <f>INT(C5)</f>
        <v>44856</v>
      </c>
      <c r="C5" s="22">
        <v>44856.451493055552</v>
      </c>
      <c r="D5" s="14">
        <f>INDEX(result_window_5x5!$A$2:$AD$29,MATCH($B5,results_window_3x3!$A$2:$A$29,0),MATCH(Database!D$3,results_window_3x3!$A$2:$AD$2,0))</f>
        <v>6.1380850000000002</v>
      </c>
      <c r="E5" s="14">
        <f>INDEX(result_window_5x5!$A$2:$AD$29,MATCH($B5,results_window_3x3!$A$2:$A$29,0),MATCH(Database!E$3,results_window_3x3!$A$2:$AD$2,0))</f>
        <v>8.3419570000000007</v>
      </c>
      <c r="F5" s="14">
        <f>INDEX(result_window_5x5!$A$2:$AD$29,MATCH($B5,results_window_3x3!$A$2:$A$29,0),MATCH(Database!F$3,results_window_3x3!$A$2:$AD$2,0))</f>
        <v>4.9131669999999996</v>
      </c>
      <c r="G5" s="14">
        <f>INDEX(result_window_5x5!$A$2:$AD$29,MATCH($B5,results_window_3x3!$A$2:$A$29,0),MATCH(Database!G$3,results_window_3x3!$A$2:$AD$2,0))</f>
        <v>11.634617</v>
      </c>
      <c r="H5" s="14">
        <f>INDEX(result_window_5x5!$A$2:$AD$29,MATCH($B5,results_window_3x3!$A$2:$A$29,0),MATCH(Database!H$3,results_window_3x3!$A$2:$AD$2,0))</f>
        <v>7.5429586999999998</v>
      </c>
      <c r="I5" s="14">
        <f>INDEX(result_window_5x5!$A$2:$AD$29,MATCH($B5,results_window_3x3!$A$2:$A$29,0),MATCH(Database!I$3,results_window_3x3!$A$2:$AD$2,0))</f>
        <v>4.7607746000000004</v>
      </c>
      <c r="J5" s="14">
        <f>INDEX(results_window_3x3!$A$2:$AD$56,MATCH($B5,results_window_3x3!$A$2:$A$56,0),MATCH(Database!J$3,results_window_3x3!$A$2:$AD$2,0))</f>
        <v>5.0164765999999998</v>
      </c>
      <c r="K5" s="14">
        <f>INDEX(results_window_3x3!$A$2:$AD$56,MATCH($B5,results_window_3x3!$A$2:$A$56,0),MATCH(Database!K$3,results_window_3x3!$A$2:$AD$2,0))</f>
        <v>6.8853679999999997</v>
      </c>
      <c r="L5" s="14">
        <f>INDEX(results_window_3x3!$A$2:$AD$56,MATCH($B5,results_window_3x3!$A$2:$A$56,0),MATCH(Database!L$3,results_window_3x3!$A$2:$AD$2,0))</f>
        <v>3.6931433999999999</v>
      </c>
      <c r="M5" s="14">
        <f>INDEX(results_window_3x3!$A$2:$AD$56,MATCH($B5,results_window_3x3!$A$2:$A$56,0),MATCH(Database!M$3,results_window_3x3!$A$2:$AD$2,0))</f>
        <v>10.975602</v>
      </c>
      <c r="N5" s="14">
        <f>INDEX(results_window_3x3!$A$2:$AD$56,MATCH($B5,results_window_3x3!$A$2:$A$56,0),MATCH(Database!N$3,results_window_3x3!$A$2:$AD$2,0))</f>
        <v>6.6614630000000004</v>
      </c>
      <c r="O5" s="14">
        <f>INDEX(results_window_3x3!$A$2:$AD$56,MATCH($B5,results_window_3x3!$A$2:$A$56,0),MATCH(Database!O$3,results_window_3x3!$A$2:$AD$2,0))</f>
        <v>2.9552740000000002</v>
      </c>
      <c r="P5" s="14" cm="1">
        <f t="array" ref="P5">_xlfn._xlws.FILTER(results_all_pixels!$E$2:$E$177,(results_all_pixels!$B$2:$B$177=Database!$B5)*(results_all_pixels!$D$2:$D$177=Database!P$3))</f>
        <v>9.7745999999999995</v>
      </c>
      <c r="Q5" s="14" cm="1">
        <f t="array" ref="Q5">_xlfn._xlws.FILTER(results_all_pixels!$E$2:$E$177,(results_all_pixels!$B$2:$B$177=Database!$B5)*(results_all_pixels!$D$2:$D$177=Database!Q$3))</f>
        <v>13.1632</v>
      </c>
      <c r="R5" s="14" cm="1">
        <f t="array" ref="R5">_xlfn._xlws.FILTER(results_all_pixels!$E$2:$E$177,(results_all_pixels!$B$2:$B$177=Database!$B5)*(results_all_pixels!$D$2:$D$177=Database!R$3))</f>
        <v>8.8409999999999993</v>
      </c>
      <c r="S5" s="14" cm="1">
        <f t="array" ref="S5">_xlfn._xlws.FILTER(results_all_pixels!$E$2:$E$177,(results_all_pixels!$B$2:$B$177=Database!$B5)*(results_all_pixels!$D$2:$D$177=Database!S$3))</f>
        <v>13.7407</v>
      </c>
      <c r="T5" s="14" cm="1">
        <f t="array" ref="T5">_xlfn._xlws.FILTER(results_all_pixels!$E$2:$E$177,(results_all_pixels!$B$2:$B$177=Database!$B5)*(results_all_pixels!$D$2:$D$177=Database!T$3))</f>
        <v>10.4544</v>
      </c>
      <c r="U5" s="14" cm="1">
        <f t="array" ref="U5">_xlfn._xlws.FILTER(results_all_pixels!$E$2:$E$177,(results_all_pixels!$B$3:$B$178=Database!$B5)*(results_all_pixels!$D$2:$D$177=Database!U$3))</f>
        <v>11.852</v>
      </c>
      <c r="V5" s="14">
        <v>11.852</v>
      </c>
      <c r="W5" s="14">
        <v>7.3329128990000001</v>
      </c>
      <c r="X5" s="14">
        <v>12.577199999999999</v>
      </c>
      <c r="Y5" s="14">
        <v>76.844899999999996</v>
      </c>
      <c r="Z5" s="23">
        <v>4.7137500000000001</v>
      </c>
    </row>
    <row r="6" spans="2:26" x14ac:dyDescent="0.3">
      <c r="B6" s="21">
        <f t="shared" ref="B6:B28" si="2">INT(C6)</f>
        <v>44866</v>
      </c>
      <c r="C6" s="22">
        <v>44866.452187499999</v>
      </c>
      <c r="D6" s="14">
        <f>INDEX(result_window_5x5!$A$2:$AD$29,MATCH($B6,results_window_3x3!$A$2:$A$29,0),MATCH(Database!D$3,results_window_3x3!$A$2:$AD$2,0))</f>
        <v>8.1557849999999998</v>
      </c>
      <c r="E6" s="14">
        <f>INDEX(result_window_5x5!$A$2:$AD$29,MATCH($B6,results_window_3x3!$A$2:$A$29,0),MATCH(Database!E$3,results_window_3x3!$A$2:$AD$2,0))</f>
        <v>14.995782999999999</v>
      </c>
      <c r="F6" s="14">
        <f>INDEX(result_window_5x5!$A$2:$AD$29,MATCH($B6,results_window_3x3!$A$2:$A$29,0),MATCH(Database!F$3,results_window_3x3!$A$2:$AD$2,0))</f>
        <v>9.0218089999999993</v>
      </c>
      <c r="G6" s="14">
        <f>INDEX(result_window_5x5!$A$2:$AD$29,MATCH($B6,results_window_3x3!$A$2:$A$29,0),MATCH(Database!G$3,results_window_3x3!$A$2:$AD$2,0))</f>
        <v>13.208697000000001</v>
      </c>
      <c r="H6" s="14">
        <f>INDEX(result_window_5x5!$A$2:$AD$29,MATCH($B6,results_window_3x3!$A$2:$A$29,0),MATCH(Database!H$3,results_window_3x3!$A$2:$AD$2,0))</f>
        <v>9.6496910000000007</v>
      </c>
      <c r="I6" s="14">
        <f>INDEX(result_window_5x5!$A$2:$AD$29,MATCH($B6,results_window_3x3!$A$2:$A$29,0),MATCH(Database!I$3,results_window_3x3!$A$2:$AD$2,0))</f>
        <v>7.8262223999999998</v>
      </c>
      <c r="J6" s="14">
        <f>INDEX(results_window_3x3!$A$2:$AD$56,MATCH($B6,results_window_3x3!$A$2:$A$56,0),MATCH(Database!J$3,results_window_3x3!$A$2:$AD$2,0))</f>
        <v>7.4041132999999997</v>
      </c>
      <c r="K6" s="14">
        <f>INDEX(results_window_3x3!$A$2:$AD$56,MATCH($B6,results_window_3x3!$A$2:$A$56,0),MATCH(Database!K$3,results_window_3x3!$A$2:$AD$2,0))</f>
        <v>14.266416</v>
      </c>
      <c r="L6" s="14">
        <f>INDEX(results_window_3x3!$A$2:$AD$56,MATCH($B6,results_window_3x3!$A$2:$A$56,0),MATCH(Database!L$3,results_window_3x3!$A$2:$AD$2,0))</f>
        <v>8.3761519999999994</v>
      </c>
      <c r="M6" s="14">
        <f>INDEX(results_window_3x3!$A$2:$AD$56,MATCH($B6,results_window_3x3!$A$2:$A$56,0),MATCH(Database!M$3,results_window_3x3!$A$2:$AD$2,0))</f>
        <v>12.807278</v>
      </c>
      <c r="N6" s="14">
        <f>INDEX(results_window_3x3!$A$2:$AD$56,MATCH($B6,results_window_3x3!$A$2:$A$56,0),MATCH(Database!N$3,results_window_3x3!$A$2:$AD$2,0))</f>
        <v>9.0899940000000008</v>
      </c>
      <c r="O6" s="14">
        <f>INDEX(results_window_3x3!$A$2:$AD$56,MATCH($B6,results_window_3x3!$A$2:$A$56,0),MATCH(Database!O$3,results_window_3x3!$A$2:$AD$2,0))</f>
        <v>2.9633061999999999</v>
      </c>
      <c r="P6" s="14" cm="1">
        <f t="array" ref="P6">_xlfn._xlws.FILTER(results_all_pixels!$E$2:$E$177,(results_all_pixels!$B$2:$B$177=Database!$B6)*(results_all_pixels!$D$2:$D$177=Database!P$3))</f>
        <v>8.8065999999999995</v>
      </c>
      <c r="Q6" s="14" cm="1">
        <f t="array" ref="Q6">_xlfn._xlws.FILTER(results_all_pixels!$E$2:$E$177,(results_all_pixels!$B$2:$B$177=Database!$B6)*(results_all_pixels!$D$2:$D$177=Database!Q$3))</f>
        <v>15.606999999999999</v>
      </c>
      <c r="R6" s="14" cm="1">
        <f t="array" ref="R6">_xlfn._xlws.FILTER(results_all_pixels!$E$2:$E$177,(results_all_pixels!$B$2:$B$177=Database!$B6)*(results_all_pixels!$D$2:$D$177=Database!R$3))</f>
        <v>9.5130999999999997</v>
      </c>
      <c r="S6" s="14" cm="1">
        <f t="array" ref="S6">_xlfn._xlws.FILTER(results_all_pixels!$E$2:$E$177,(results_all_pixels!$B$2:$B$177=Database!$B6)*(results_all_pixels!$D$2:$D$177=Database!S$3))</f>
        <v>13.543100000000001</v>
      </c>
      <c r="T6" s="14" cm="1">
        <f t="array" ref="T6">_xlfn._xlws.FILTER(results_all_pixels!$E$2:$E$177,(results_all_pixels!$B$2:$B$177=Database!$B6)*(results_all_pixels!$D$2:$D$177=Database!T$3))</f>
        <v>10.132</v>
      </c>
      <c r="U6" s="14" cm="1">
        <f t="array" ref="U6">_xlfn._xlws.FILTER(results_all_pixels!$E$2:$E$177,(results_all_pixels!$B$3:$B$178=Database!$B6)*(results_all_pixels!$D$2:$D$177=Database!U$3))</f>
        <v>10.650499999999999</v>
      </c>
      <c r="V6" s="14">
        <v>10.65</v>
      </c>
      <c r="W6" s="14">
        <v>6.89</v>
      </c>
      <c r="X6" s="14">
        <v>12.86</v>
      </c>
      <c r="Y6" s="14">
        <v>49.64</v>
      </c>
      <c r="Z6" s="23">
        <v>4.3049999999999997</v>
      </c>
    </row>
    <row r="7" spans="2:26" x14ac:dyDescent="0.3">
      <c r="B7" s="21">
        <f t="shared" si="2"/>
        <v>44869</v>
      </c>
      <c r="C7" s="22">
        <v>44869.459363425929</v>
      </c>
      <c r="D7" s="14">
        <f>INDEX(result_window_5x5!$A$2:$AD$29,MATCH($B7,results_window_3x3!$A$2:$A$29,0),MATCH(Database!D$3,results_window_3x3!$A$2:$AD$2,0))</f>
        <v>0</v>
      </c>
      <c r="E7" s="14">
        <f>INDEX(result_window_5x5!$A$2:$AD$29,MATCH($B7,results_window_3x3!$A$2:$A$29,0),MATCH(Database!E$3,results_window_3x3!$A$2:$AD$2,0))</f>
        <v>0</v>
      </c>
      <c r="F7" s="14">
        <f>INDEX(result_window_5x5!$A$2:$AD$29,MATCH($B7,results_window_3x3!$A$2:$A$29,0),MATCH(Database!F$3,results_window_3x3!$A$2:$AD$2,0))</f>
        <v>0</v>
      </c>
      <c r="G7" s="14">
        <f>INDEX(result_window_5x5!$A$2:$AD$29,MATCH($B7,results_window_3x3!$A$2:$A$29,0),MATCH(Database!G$3,results_window_3x3!$A$2:$AD$2,0))</f>
        <v>0</v>
      </c>
      <c r="H7" s="14">
        <f>INDEX(result_window_5x5!$A$2:$AD$29,MATCH($B7,results_window_3x3!$A$2:$A$29,0),MATCH(Database!H$3,results_window_3x3!$A$2:$AD$2,0))</f>
        <v>0</v>
      </c>
      <c r="I7" s="14">
        <f>INDEX(result_window_5x5!$A$2:$AD$29,MATCH($B7,results_window_3x3!$A$2:$A$29,0),MATCH(Database!I$3,results_window_3x3!$A$2:$AD$2,0))</f>
        <v>0</v>
      </c>
      <c r="J7" s="14">
        <f>INDEX(results_window_3x3!$A$2:$AD$56,MATCH($B7,results_window_3x3!$A$2:$A$56,0),MATCH(Database!J$3,results_window_3x3!$A$2:$AD$2,0))</f>
        <v>0</v>
      </c>
      <c r="K7" s="14">
        <f>INDEX(results_window_3x3!$A$2:$AD$56,MATCH($B7,results_window_3x3!$A$2:$A$56,0),MATCH(Database!K$3,results_window_3x3!$A$2:$AD$2,0))</f>
        <v>0</v>
      </c>
      <c r="L7" s="14">
        <f>INDEX(results_window_3x3!$A$2:$AD$56,MATCH($B7,results_window_3x3!$A$2:$A$56,0),MATCH(Database!L$3,results_window_3x3!$A$2:$AD$2,0))</f>
        <v>0</v>
      </c>
      <c r="M7" s="14">
        <f>INDEX(results_window_3x3!$A$2:$AD$56,MATCH($B7,results_window_3x3!$A$2:$A$56,0),MATCH(Database!M$3,results_window_3x3!$A$2:$AD$2,0))</f>
        <v>0</v>
      </c>
      <c r="N7" s="14">
        <f>INDEX(results_window_3x3!$A$2:$AD$56,MATCH($B7,results_window_3x3!$A$2:$A$56,0),MATCH(Database!N$3,results_window_3x3!$A$2:$AD$2,0))</f>
        <v>0</v>
      </c>
      <c r="O7" s="14">
        <f>INDEX(results_window_3x3!$A$2:$AD$56,MATCH($B7,results_window_3x3!$A$2:$A$56,0),MATCH(Database!O$3,results_window_3x3!$A$2:$AD$2,0))</f>
        <v>0</v>
      </c>
      <c r="P7" s="14" cm="1">
        <f t="array" ref="P7">_xlfn._xlws.FILTER(results_all_pixels!$E$2:$E$177,(results_all_pixels!$B$2:$B$177=Database!$B7)*(results_all_pixels!$D$2:$D$177=Database!P$3))</f>
        <v>12.6166</v>
      </c>
      <c r="Q7" s="14" cm="1">
        <f t="array" ref="Q7">_xlfn._xlws.FILTER(results_all_pixels!$E$2:$E$177,(results_all_pixels!$B$2:$B$177=Database!$B7)*(results_all_pixels!$D$2:$D$177=Database!Q$3))</f>
        <v>21.6068</v>
      </c>
      <c r="R7" s="14" cm="1">
        <f t="array" ref="R7">_xlfn._xlws.FILTER(results_all_pixels!$E$2:$E$177,(results_all_pixels!$B$2:$B$177=Database!$B7)*(results_all_pixels!$D$2:$D$177=Database!R$3))</f>
        <v>13.4892</v>
      </c>
      <c r="S7" s="14" cm="1">
        <f t="array" ref="S7">_xlfn._xlws.FILTER(results_all_pixels!$E$2:$E$177,(results_all_pixels!$B$2:$B$177=Database!$B7)*(results_all_pixels!$D$2:$D$177=Database!S$3))</f>
        <v>15.71</v>
      </c>
      <c r="T7" s="14" cm="1">
        <f t="array" ref="T7">_xlfn._xlws.FILTER(results_all_pixels!$E$2:$E$177,(results_all_pixels!$B$2:$B$177=Database!$B7)*(results_all_pixels!$D$2:$D$177=Database!T$3))</f>
        <v>13.3089</v>
      </c>
      <c r="U7" s="14" cm="1">
        <f t="array" ref="U7">_xlfn._xlws.FILTER(results_all_pixels!$E$2:$E$177,(results_all_pixels!$B$3:$B$178=Database!$B7)*(results_all_pixels!$D$2:$D$177=Database!U$3))</f>
        <v>11.4901</v>
      </c>
      <c r="V7" s="14">
        <v>11.49</v>
      </c>
      <c r="W7" s="14">
        <v>7.2</v>
      </c>
      <c r="X7" s="14">
        <v>13.58</v>
      </c>
      <c r="Y7" s="14">
        <v>76.06</v>
      </c>
      <c r="Z7" s="23">
        <v>9.7249999999999996</v>
      </c>
    </row>
    <row r="8" spans="2:26" x14ac:dyDescent="0.3">
      <c r="B8" s="21">
        <f t="shared" si="2"/>
        <v>44944</v>
      </c>
      <c r="C8" s="22">
        <v>44944.461122685185</v>
      </c>
      <c r="D8" s="14">
        <f>INDEX(result_window_5x5!$A$2:$AD$29,MATCH($B8,results_window_3x3!$A$2:$A$29,0),MATCH(Database!D$3,results_window_3x3!$A$2:$AD$2,0))</f>
        <v>18.216926999999998</v>
      </c>
      <c r="E8" s="14">
        <f>INDEX(result_window_5x5!$A$2:$AD$29,MATCH($B8,results_window_3x3!$A$2:$A$29,0),MATCH(Database!E$3,results_window_3x3!$A$2:$AD$2,0))</f>
        <v>29.984155999999999</v>
      </c>
      <c r="F8" s="14">
        <f>INDEX(result_window_5x5!$A$2:$AD$29,MATCH($B8,results_window_3x3!$A$2:$A$29,0),MATCH(Database!F$3,results_window_3x3!$A$2:$AD$2,0))</f>
        <v>18.477802000000001</v>
      </c>
      <c r="G8" s="14">
        <f>INDEX(result_window_5x5!$A$2:$AD$29,MATCH($B8,results_window_3x3!$A$2:$A$29,0),MATCH(Database!G$3,results_window_3x3!$A$2:$AD$2,0))</f>
        <v>18.669619000000001</v>
      </c>
      <c r="H8" s="14">
        <f>INDEX(result_window_5x5!$A$2:$AD$29,MATCH($B8,results_window_3x3!$A$2:$A$29,0),MATCH(Database!H$3,results_window_3x3!$A$2:$AD$2,0))</f>
        <v>17.925224</v>
      </c>
      <c r="I8" s="14">
        <f>INDEX(result_window_5x5!$A$2:$AD$29,MATCH($B8,results_window_3x3!$A$2:$A$29,0),MATCH(Database!I$3,results_window_3x3!$A$2:$AD$2,0))</f>
        <v>6.1105223000000004</v>
      </c>
      <c r="J8" s="14">
        <f>INDEX(results_window_3x3!$A$2:$AD$56,MATCH($B8,results_window_3x3!$A$2:$A$56,0),MATCH(Database!J$3,results_window_3x3!$A$2:$AD$2,0))</f>
        <v>17.34507</v>
      </c>
      <c r="K8" s="14">
        <f>INDEX(results_window_3x3!$A$2:$AD$56,MATCH($B8,results_window_3x3!$A$2:$A$56,0),MATCH(Database!K$3,results_window_3x3!$A$2:$AD$2,0))</f>
        <v>28.695522</v>
      </c>
      <c r="L8" s="14">
        <f>INDEX(results_window_3x3!$A$2:$AD$56,MATCH($B8,results_window_3x3!$A$2:$A$56,0),MATCH(Database!L$3,results_window_3x3!$A$2:$AD$2,0))</f>
        <v>17.750868000000001</v>
      </c>
      <c r="M8" s="14">
        <f>INDEX(results_window_3x3!$A$2:$AD$56,MATCH($B8,results_window_3x3!$A$2:$A$56,0),MATCH(Database!M$3,results_window_3x3!$A$2:$AD$2,0))</f>
        <v>18.220890000000001</v>
      </c>
      <c r="N8" s="14">
        <f>INDEX(results_window_3x3!$A$2:$AD$56,MATCH($B8,results_window_3x3!$A$2:$A$56,0),MATCH(Database!N$3,results_window_3x3!$A$2:$AD$2,0))</f>
        <v>17.210749</v>
      </c>
      <c r="O8" s="14">
        <f>INDEX(results_window_3x3!$A$2:$AD$56,MATCH($B8,results_window_3x3!$A$2:$A$56,0),MATCH(Database!O$3,results_window_3x3!$A$2:$AD$2,0))</f>
        <v>9.0677789999999998</v>
      </c>
      <c r="P8" s="14" cm="1">
        <f t="array" ref="P8">_xlfn._xlws.FILTER(results_all_pixels!$E$2:$E$177,(results_all_pixels!$B$2:$B$177=Database!$B8)*(results_all_pixels!$D$2:$D$177=Database!P$3))</f>
        <v>17.5928</v>
      </c>
      <c r="Q8" s="14" cm="1">
        <f t="array" ref="Q8">_xlfn._xlws.FILTER(results_all_pixels!$E$2:$E$177,(results_all_pixels!$B$2:$B$177=Database!$B8)*(results_all_pixels!$D$2:$D$177=Database!Q$3))</f>
        <v>27.724699999999999</v>
      </c>
      <c r="R8" s="14" cm="1">
        <f t="array" ref="R8">_xlfn._xlws.FILTER(results_all_pixels!$E$2:$E$177,(results_all_pixels!$B$2:$B$177=Database!$B8)*(results_all_pixels!$D$2:$D$177=Database!R$3))</f>
        <v>17.633099999999999</v>
      </c>
      <c r="S8" s="14" cm="1">
        <f t="array" ref="S8">_xlfn._xlws.FILTER(results_all_pixels!$E$2:$E$177,(results_all_pixels!$B$2:$B$177=Database!$B8)*(results_all_pixels!$D$2:$D$177=Database!S$3))</f>
        <v>18.269600000000001</v>
      </c>
      <c r="T8" s="14" cm="1">
        <f t="array" ref="T8">_xlfn._xlws.FILTER(results_all_pixels!$E$2:$E$177,(results_all_pixels!$B$2:$B$177=Database!$B8)*(results_all_pixels!$D$2:$D$177=Database!T$3))</f>
        <v>17.290400000000002</v>
      </c>
      <c r="U8" s="14" cm="1">
        <f t="array" ref="U8">_xlfn._xlws.FILTER(results_all_pixels!$E$2:$E$177,(results_all_pixels!$B$3:$B$178=Database!$B8)*(results_all_pixels!$D$2:$D$177=Database!U$3))</f>
        <v>8.3384999999999998</v>
      </c>
      <c r="V8" s="14">
        <v>8.34</v>
      </c>
      <c r="W8" s="14">
        <v>5.99</v>
      </c>
      <c r="X8" s="14">
        <v>12.87</v>
      </c>
      <c r="Y8" s="14">
        <v>32.74</v>
      </c>
      <c r="Z8" s="23">
        <v>0.22</v>
      </c>
    </row>
    <row r="9" spans="2:26" x14ac:dyDescent="0.3">
      <c r="B9" s="21">
        <f t="shared" si="2"/>
        <v>44964</v>
      </c>
      <c r="C9" s="22">
        <v>44964.459965277776</v>
      </c>
      <c r="D9" s="14">
        <f>INDEX(result_window_5x5!$A$2:$AD$29,MATCH($B9,results_window_3x3!$A$2:$A$29,0),MATCH(Database!D$3,results_window_3x3!$A$2:$AD$2,0))</f>
        <v>12.577086</v>
      </c>
      <c r="E9" s="14">
        <f>INDEX(result_window_5x5!$A$2:$AD$29,MATCH($B9,results_window_3x3!$A$2:$A$29,0),MATCH(Database!E$3,results_window_3x3!$A$2:$AD$2,0))</f>
        <v>21.283950000000001</v>
      </c>
      <c r="F9" s="14">
        <f>INDEX(result_window_5x5!$A$2:$AD$29,MATCH($B9,results_window_3x3!$A$2:$A$29,0),MATCH(Database!F$3,results_window_3x3!$A$2:$AD$2,0))</f>
        <v>13.366044</v>
      </c>
      <c r="G9" s="14">
        <f>INDEX(result_window_5x5!$A$2:$AD$29,MATCH($B9,results_window_3x3!$A$2:$A$29,0),MATCH(Database!G$3,results_window_3x3!$A$2:$AD$2,0))</f>
        <v>15.68102</v>
      </c>
      <c r="H9" s="14">
        <f>INDEX(result_window_5x5!$A$2:$AD$29,MATCH($B9,results_window_3x3!$A$2:$A$29,0),MATCH(Database!H$3,results_window_3x3!$A$2:$AD$2,0))</f>
        <v>13.224243</v>
      </c>
      <c r="I9" s="14">
        <f>INDEX(result_window_5x5!$A$2:$AD$29,MATCH($B9,results_window_3x3!$A$2:$A$29,0),MATCH(Database!I$3,results_window_3x3!$A$2:$AD$2,0))</f>
        <v>19.587223000000002</v>
      </c>
      <c r="J9" s="14">
        <f>INDEX(results_window_3x3!$A$2:$AD$56,MATCH($B9,results_window_3x3!$A$2:$A$56,0),MATCH(Database!J$3,results_window_3x3!$A$2:$AD$2,0))</f>
        <v>13.341068</v>
      </c>
      <c r="K9" s="14">
        <f>INDEX(results_window_3x3!$A$2:$AD$56,MATCH($B9,results_window_3x3!$A$2:$A$56,0),MATCH(Database!K$3,results_window_3x3!$A$2:$AD$2,0))</f>
        <v>23.119913</v>
      </c>
      <c r="L9" s="14">
        <f>INDEX(results_window_3x3!$A$2:$AD$56,MATCH($B9,results_window_3x3!$A$2:$A$56,0),MATCH(Database!L$3,results_window_3x3!$A$2:$AD$2,0))</f>
        <v>14.499174999999999</v>
      </c>
      <c r="M9" s="14">
        <f>INDEX(results_window_3x3!$A$2:$AD$56,MATCH($B9,results_window_3x3!$A$2:$A$56,0),MATCH(Database!M$3,results_window_3x3!$A$2:$AD$2,0))</f>
        <v>16.191347</v>
      </c>
      <c r="N9" s="14">
        <f>INDEX(results_window_3x3!$A$2:$AD$56,MATCH($B9,results_window_3x3!$A$2:$A$56,0),MATCH(Database!N$3,results_window_3x3!$A$2:$AD$2,0))</f>
        <v>13.937480000000001</v>
      </c>
      <c r="O9" s="14">
        <f>INDEX(results_window_3x3!$A$2:$AD$56,MATCH($B9,results_window_3x3!$A$2:$A$56,0),MATCH(Database!O$3,results_window_3x3!$A$2:$AD$2,0))</f>
        <v>22.397161000000001</v>
      </c>
      <c r="P9" s="14" cm="1">
        <f t="array" ref="P9">_xlfn._xlws.FILTER(results_all_pixels!$E$2:$E$177,(results_all_pixels!$B$2:$B$177=Database!$B9)*(results_all_pixels!$D$2:$D$177=Database!P$3))</f>
        <v>13.009</v>
      </c>
      <c r="Q9" s="14" cm="1">
        <f t="array" ref="Q9">_xlfn._xlws.FILTER(results_all_pixels!$E$2:$E$177,(results_all_pixels!$B$2:$B$177=Database!$B9)*(results_all_pixels!$D$2:$D$177=Database!Q$3))</f>
        <v>21.0181</v>
      </c>
      <c r="R9" s="14" cm="1">
        <f t="array" ref="R9">_xlfn._xlws.FILTER(results_all_pixels!$E$2:$E$177,(results_all_pixels!$B$2:$B$177=Database!$B9)*(results_all_pixels!$D$2:$D$177=Database!R$3))</f>
        <v>13.4839</v>
      </c>
      <c r="S9" s="14" cm="1">
        <f t="array" ref="S9">_xlfn._xlws.FILTER(results_all_pixels!$E$2:$E$177,(results_all_pixels!$B$2:$B$177=Database!$B9)*(results_all_pixels!$D$2:$D$177=Database!S$3))</f>
        <v>15.845000000000001</v>
      </c>
      <c r="T9" s="14" cm="1">
        <f t="array" ref="T9">_xlfn._xlws.FILTER(results_all_pixels!$E$2:$E$177,(results_all_pixels!$B$2:$B$177=Database!$B9)*(results_all_pixels!$D$2:$D$177=Database!T$3))</f>
        <v>13.4893</v>
      </c>
      <c r="U9" s="14" cm="1">
        <f t="array" ref="U9">_xlfn._xlws.FILTER(results_all_pixels!$E$2:$E$177,(results_all_pixels!$B$3:$B$178=Database!$B9)*(results_all_pixels!$D$2:$D$177=Database!U$3))</f>
        <v>17.336099999999998</v>
      </c>
      <c r="V9" s="14">
        <v>17.34</v>
      </c>
      <c r="W9" s="14">
        <v>9.1300000000000008</v>
      </c>
      <c r="X9" s="14">
        <v>16.399999999999999</v>
      </c>
      <c r="Y9" s="14">
        <v>22.22</v>
      </c>
      <c r="Z9" s="23">
        <v>1.1399999999999999</v>
      </c>
    </row>
    <row r="10" spans="2:26" x14ac:dyDescent="0.3">
      <c r="B10" s="21">
        <f t="shared" si="2"/>
        <v>44971</v>
      </c>
      <c r="C10" s="22">
        <v>44971.452557870369</v>
      </c>
      <c r="D10" s="14">
        <f>INDEX(result_window_5x5!$A$2:$AD$29,MATCH($B10,results_window_3x3!$A$2:$A$29,0),MATCH(Database!D$3,results_window_3x3!$A$2:$AD$2,0))</f>
        <v>6.4843489999999999</v>
      </c>
      <c r="E10" s="14">
        <f>INDEX(result_window_5x5!$A$2:$AD$29,MATCH($B10,results_window_3x3!$A$2:$A$29,0),MATCH(Database!E$3,results_window_3x3!$A$2:$AD$2,0))</f>
        <v>11.885306999999999</v>
      </c>
      <c r="F10" s="14">
        <f>INDEX(result_window_5x5!$A$2:$AD$29,MATCH($B10,results_window_3x3!$A$2:$A$29,0),MATCH(Database!F$3,results_window_3x3!$A$2:$AD$2,0))</f>
        <v>6.6369366999999997</v>
      </c>
      <c r="G10" s="14">
        <f>INDEX(result_window_5x5!$A$2:$AD$29,MATCH($B10,results_window_3x3!$A$2:$A$29,0),MATCH(Database!G$3,results_window_3x3!$A$2:$AD$2,0))</f>
        <v>12.125771500000001</v>
      </c>
      <c r="H10" s="14">
        <f>INDEX(result_window_5x5!$A$2:$AD$29,MATCH($B10,results_window_3x3!$A$2:$A$29,0),MATCH(Database!H$3,results_window_3x3!$A$2:$AD$2,0))</f>
        <v>8.2094109999999993</v>
      </c>
      <c r="I10" s="14">
        <f>INDEX(result_window_5x5!$A$2:$AD$29,MATCH($B10,results_window_3x3!$A$2:$A$29,0),MATCH(Database!I$3,results_window_3x3!$A$2:$AD$2,0))</f>
        <v>4.2409600000000003</v>
      </c>
      <c r="J10" s="14">
        <f>INDEX(results_window_3x3!$A$2:$AD$56,MATCH($B10,results_window_3x3!$A$2:$A$56,0),MATCH(Database!J$3,results_window_3x3!$A$2:$AD$2,0))</f>
        <v>6.7140307000000004</v>
      </c>
      <c r="K10" s="14">
        <f>INDEX(results_window_3x3!$A$2:$AD$56,MATCH($B10,results_window_3x3!$A$2:$A$56,0),MATCH(Database!K$3,results_window_3x3!$A$2:$AD$2,0))</f>
        <v>12.254485000000001</v>
      </c>
      <c r="L10" s="14">
        <f>INDEX(results_window_3x3!$A$2:$AD$56,MATCH($B10,results_window_3x3!$A$2:$A$56,0),MATCH(Database!L$3,results_window_3x3!$A$2:$AD$2,0))</f>
        <v>6.8500379999999996</v>
      </c>
      <c r="M10" s="14">
        <f>INDEX(results_window_3x3!$A$2:$AD$56,MATCH($B10,results_window_3x3!$A$2:$A$56,0),MATCH(Database!M$3,results_window_3x3!$A$2:$AD$2,0))</f>
        <v>12.250389</v>
      </c>
      <c r="N10" s="14">
        <f>INDEX(results_window_3x3!$A$2:$AD$56,MATCH($B10,results_window_3x3!$A$2:$A$56,0),MATCH(Database!N$3,results_window_3x3!$A$2:$AD$2,0))</f>
        <v>8.4000520000000005</v>
      </c>
      <c r="O10" s="14">
        <f>INDEX(results_window_3x3!$A$2:$AD$56,MATCH($B10,results_window_3x3!$A$2:$A$56,0),MATCH(Database!O$3,results_window_3x3!$A$2:$AD$2,0))</f>
        <v>3.6277377999999998</v>
      </c>
      <c r="P10" s="14" cm="1">
        <f t="array" ref="P10">_xlfn._xlws.FILTER(results_all_pixels!$E$2:$E$177,(results_all_pixels!$B$2:$B$177=Database!$B10)*(results_all_pixels!$D$2:$D$177=Database!P$3))</f>
        <v>5.3036000000000003</v>
      </c>
      <c r="Q10" s="14" cm="1">
        <f t="array" ref="Q10">_xlfn._xlws.FILTER(results_all_pixels!$E$2:$E$177,(results_all_pixels!$B$2:$B$177=Database!$B10)*(results_all_pixels!$D$2:$D$177=Database!Q$3))</f>
        <v>8.2815999999999992</v>
      </c>
      <c r="R10" s="14" cm="1">
        <f t="array" ref="R10">_xlfn._xlws.FILTER(results_all_pixels!$E$2:$E$177,(results_all_pixels!$B$2:$B$177=Database!$B10)*(results_all_pixels!$D$2:$D$177=Database!R$3))</f>
        <v>4.4165000000000001</v>
      </c>
      <c r="S10" s="14" cm="1">
        <f t="array" ref="S10">_xlfn._xlws.FILTER(results_all_pixels!$E$2:$E$177,(results_all_pixels!$B$2:$B$177=Database!$B10)*(results_all_pixels!$D$2:$D$177=Database!S$3))</f>
        <v>11.233499999999999</v>
      </c>
      <c r="T10" s="14" cm="1">
        <f t="array" ref="T10">_xlfn._xlws.FILTER(results_all_pixels!$E$2:$E$177,(results_all_pixels!$B$2:$B$177=Database!$B10)*(results_all_pixels!$D$2:$D$177=Database!T$3))</f>
        <v>7.0179</v>
      </c>
      <c r="U10" s="14" cm="1">
        <f t="array" ref="U10">_xlfn._xlws.FILTER(results_all_pixels!$E$2:$E$177,(results_all_pixels!$B$3:$B$178=Database!$B10)*(results_all_pixels!$D$2:$D$177=Database!U$3))</f>
        <v>3.3422000000000001</v>
      </c>
      <c r="V10" s="14">
        <v>3.34</v>
      </c>
      <c r="W10" s="14">
        <v>3.53</v>
      </c>
      <c r="X10" s="14">
        <v>4.67</v>
      </c>
      <c r="Y10" s="14">
        <v>44.78</v>
      </c>
      <c r="Z10" s="23">
        <v>4.7162499999999996</v>
      </c>
    </row>
    <row r="11" spans="2:26" x14ac:dyDescent="0.3">
      <c r="B11" s="21">
        <f t="shared" si="2"/>
        <v>44984</v>
      </c>
      <c r="C11" s="22">
        <v>44984.458460648151</v>
      </c>
      <c r="D11" s="14">
        <f>INDEX(result_window_5x5!$A$2:$AD$29,MATCH($B11,results_window_3x3!$A$2:$A$29,0),MATCH(Database!D$3,results_window_3x3!$A$2:$AD$2,0))</f>
        <v>18.584301</v>
      </c>
      <c r="E11" s="14">
        <f>INDEX(result_window_5x5!$A$2:$AD$29,MATCH($B11,results_window_3x3!$A$2:$A$29,0),MATCH(Database!E$3,results_window_3x3!$A$2:$AD$2,0))</f>
        <v>29.296751</v>
      </c>
      <c r="F11" s="14">
        <f>INDEX(result_window_5x5!$A$2:$AD$29,MATCH($B11,results_window_3x3!$A$2:$A$29,0),MATCH(Database!F$3,results_window_3x3!$A$2:$AD$2,0))</f>
        <v>18.689785000000001</v>
      </c>
      <c r="G11" s="14">
        <f>INDEX(result_window_5x5!$A$2:$AD$29,MATCH($B11,results_window_3x3!$A$2:$A$29,0),MATCH(Database!G$3,results_window_3x3!$A$2:$AD$2,0))</f>
        <v>18.844263000000002</v>
      </c>
      <c r="H11" s="14">
        <f>INDEX(result_window_5x5!$A$2:$AD$29,MATCH($B11,results_window_3x3!$A$2:$A$29,0),MATCH(Database!H$3,results_window_3x3!$A$2:$AD$2,0))</f>
        <v>18.151116999999999</v>
      </c>
      <c r="I11" s="14">
        <f>INDEX(result_window_5x5!$A$2:$AD$29,MATCH($B11,results_window_3x3!$A$2:$A$29,0),MATCH(Database!I$3,results_window_3x3!$A$2:$AD$2,0))</f>
        <v>8.1667280000000009</v>
      </c>
      <c r="J11" s="14">
        <f>INDEX(results_window_3x3!$A$2:$AD$56,MATCH($B11,results_window_3x3!$A$2:$A$56,0),MATCH(Database!J$3,results_window_3x3!$A$2:$AD$2,0))</f>
        <v>18.648409999999998</v>
      </c>
      <c r="K11" s="14">
        <f>INDEX(results_window_3x3!$A$2:$AD$56,MATCH($B11,results_window_3x3!$A$2:$A$56,0),MATCH(Database!K$3,results_window_3x3!$A$2:$AD$2,0))</f>
        <v>29.907589000000002</v>
      </c>
      <c r="L11" s="14">
        <f>INDEX(results_window_3x3!$A$2:$AD$56,MATCH($B11,results_window_3x3!$A$2:$A$56,0),MATCH(Database!L$3,results_window_3x3!$A$2:$AD$2,0))</f>
        <v>18.831007</v>
      </c>
      <c r="M11" s="14">
        <f>INDEX(results_window_3x3!$A$2:$AD$56,MATCH($B11,results_window_3x3!$A$2:$A$56,0),MATCH(Database!M$3,results_window_3x3!$A$2:$AD$2,0))</f>
        <v>18.899056999999999</v>
      </c>
      <c r="N11" s="14">
        <f>INDEX(results_window_3x3!$A$2:$AD$56,MATCH($B11,results_window_3x3!$A$2:$A$56,0),MATCH(Database!N$3,results_window_3x3!$A$2:$AD$2,0))</f>
        <v>18.243551</v>
      </c>
      <c r="O11" s="14">
        <f>INDEX(results_window_3x3!$A$2:$AD$56,MATCH($B11,results_window_3x3!$A$2:$A$56,0),MATCH(Database!O$3,results_window_3x3!$A$2:$AD$2,0))</f>
        <v>7.0214809999999996</v>
      </c>
      <c r="P11" s="14" cm="1">
        <f t="array" ref="P11">_xlfn._xlws.FILTER(results_all_pixels!$E$2:$E$177,(results_all_pixels!$B$2:$B$177=Database!$B11)*(results_all_pixels!$D$2:$D$177=Database!P$3))</f>
        <v>16.659199999999998</v>
      </c>
      <c r="Q11" s="14" cm="1">
        <f t="array" ref="Q11">_xlfn._xlws.FILTER(results_all_pixels!$E$2:$E$177,(results_all_pixels!$B$2:$B$177=Database!$B11)*(results_all_pixels!$D$2:$D$177=Database!Q$3))</f>
        <v>27.119900000000001</v>
      </c>
      <c r="R11" s="14" cm="1">
        <f t="array" ref="R11">_xlfn._xlws.FILTER(results_all_pixels!$E$2:$E$177,(results_all_pixels!$B$2:$B$177=Database!$B11)*(results_all_pixels!$D$2:$D$177=Database!R$3))</f>
        <v>17.099499999999999</v>
      </c>
      <c r="S11" s="14" cm="1">
        <f t="array" ref="S11">_xlfn._xlws.FILTER(results_all_pixels!$E$2:$E$177,(results_all_pixels!$B$2:$B$177=Database!$B11)*(results_all_pixels!$D$2:$D$177=Database!S$3))</f>
        <v>17.858899999999998</v>
      </c>
      <c r="T11" s="14" cm="1">
        <f t="array" ref="T11">_xlfn._xlws.FILTER(results_all_pixels!$E$2:$E$177,(results_all_pixels!$B$2:$B$177=Database!$B11)*(results_all_pixels!$D$2:$D$177=Database!T$3))</f>
        <v>16.5868</v>
      </c>
      <c r="U11" s="14" cm="1">
        <f t="array" ref="U11">_xlfn._xlws.FILTER(results_all_pixels!$E$2:$E$177,(results_all_pixels!$B$3:$B$178=Database!$B11)*(results_all_pixels!$D$2:$D$177=Database!U$3))</f>
        <v>13.012600000000001</v>
      </c>
      <c r="V11" s="14">
        <v>13.01</v>
      </c>
      <c r="W11" s="14">
        <v>7.74</v>
      </c>
      <c r="X11" s="14">
        <v>16.41</v>
      </c>
      <c r="Y11" s="14">
        <v>46.42</v>
      </c>
      <c r="Z11" s="23">
        <v>7.9325000000000001</v>
      </c>
    </row>
    <row r="12" spans="2:26" x14ac:dyDescent="0.3">
      <c r="B12" s="21">
        <f t="shared" si="2"/>
        <v>45019</v>
      </c>
      <c r="C12" s="22">
        <v>45019.455891203703</v>
      </c>
      <c r="D12" s="14">
        <f>INDEX(result_window_5x5!$A$2:$AD$29,MATCH($B12,results_window_3x3!$A$2:$A$29,0),MATCH(Database!D$3,results_window_3x3!$A$2:$AD$2,0))</f>
        <v>12.07527</v>
      </c>
      <c r="E12" s="14">
        <f>INDEX(result_window_5x5!$A$2:$AD$29,MATCH($B12,results_window_3x3!$A$2:$A$29,0),MATCH(Database!E$3,results_window_3x3!$A$2:$AD$2,0))</f>
        <v>20.713058</v>
      </c>
      <c r="F12" s="14">
        <f>INDEX(result_window_5x5!$A$2:$AD$29,MATCH($B12,results_window_3x3!$A$2:$A$29,0),MATCH(Database!F$3,results_window_3x3!$A$2:$AD$2,0))</f>
        <v>13.092575</v>
      </c>
      <c r="G12" s="14">
        <f>INDEX(result_window_5x5!$A$2:$AD$29,MATCH($B12,results_window_3x3!$A$2:$A$29,0),MATCH(Database!G$3,results_window_3x3!$A$2:$AD$2,0))</f>
        <v>15.448321999999999</v>
      </c>
      <c r="H12" s="14">
        <f>INDEX(result_window_5x5!$A$2:$AD$29,MATCH($B12,results_window_3x3!$A$2:$A$29,0),MATCH(Database!H$3,results_window_3x3!$A$2:$AD$2,0))</f>
        <v>12.836637</v>
      </c>
      <c r="I12" s="14">
        <f>INDEX(result_window_5x5!$A$2:$AD$29,MATCH($B12,results_window_3x3!$A$2:$A$29,0),MATCH(Database!I$3,results_window_3x3!$A$2:$AD$2,0))</f>
        <v>21.963083000000001</v>
      </c>
      <c r="J12" s="14">
        <f>INDEX(results_window_3x3!$A$2:$AD$56,MATCH($B12,results_window_3x3!$A$2:$A$56,0),MATCH(Database!J$3,results_window_3x3!$A$2:$AD$2,0))</f>
        <v>12.677329</v>
      </c>
      <c r="K12" s="14">
        <f>INDEX(results_window_3x3!$A$2:$AD$56,MATCH($B12,results_window_3x3!$A$2:$A$56,0),MATCH(Database!K$3,results_window_3x3!$A$2:$AD$2,0))</f>
        <v>21.928070000000002</v>
      </c>
      <c r="L12" s="14">
        <f>INDEX(results_window_3x3!$A$2:$AD$56,MATCH($B12,results_window_3x3!$A$2:$A$56,0),MATCH(Database!L$3,results_window_3x3!$A$2:$AD$2,0))</f>
        <v>13.775691999999999</v>
      </c>
      <c r="M12" s="14">
        <f>INDEX(results_window_3x3!$A$2:$AD$56,MATCH($B12,results_window_3x3!$A$2:$A$56,0),MATCH(Database!M$3,results_window_3x3!$A$2:$AD$2,0))</f>
        <v>15.805315999999999</v>
      </c>
      <c r="N12" s="14">
        <f>INDEX(results_window_3x3!$A$2:$AD$56,MATCH($B12,results_window_3x3!$A$2:$A$56,0),MATCH(Database!N$3,results_window_3x3!$A$2:$AD$2,0))</f>
        <v>13.367653000000001</v>
      </c>
      <c r="O12" s="14">
        <f>INDEX(results_window_3x3!$A$2:$AD$56,MATCH($B12,results_window_3x3!$A$2:$A$56,0),MATCH(Database!O$3,results_window_3x3!$A$2:$AD$2,0))</f>
        <v>20.119864</v>
      </c>
      <c r="P12" s="14" cm="1">
        <f t="array" ref="P12">_xlfn._xlws.FILTER(results_all_pixels!$E$2:$E$177,(results_all_pixels!$B$2:$B$177=Database!$B12)*(results_all_pixels!$D$2:$D$177=Database!P$3))</f>
        <v>9.3848000000000003</v>
      </c>
      <c r="Q12" s="14" cm="1">
        <f t="array" ref="Q12">_xlfn._xlws.FILTER(results_all_pixels!$E$2:$E$177,(results_all_pixels!$B$2:$B$177=Database!$B12)*(results_all_pixels!$D$2:$D$177=Database!Q$3))</f>
        <v>15.2483</v>
      </c>
      <c r="R12" s="14" cm="1">
        <f t="array" ref="R12">_xlfn._xlws.FILTER(results_all_pixels!$E$2:$E$177,(results_all_pixels!$B$2:$B$177=Database!$B12)*(results_all_pixels!$D$2:$D$177=Database!R$3))</f>
        <v>9.6067999999999998</v>
      </c>
      <c r="S12" s="14" cm="1">
        <f t="array" ref="S12">_xlfn._xlws.FILTER(results_all_pixels!$E$2:$E$177,(results_all_pixels!$B$2:$B$177=Database!$B12)*(results_all_pixels!$D$2:$D$177=Database!S$3))</f>
        <v>13.763</v>
      </c>
      <c r="T12" s="14" cm="1">
        <f t="array" ref="T12">_xlfn._xlws.FILTER(results_all_pixels!$E$2:$E$177,(results_all_pixels!$B$2:$B$177=Database!$B12)*(results_all_pixels!$D$2:$D$177=Database!T$3))</f>
        <v>10.4519</v>
      </c>
      <c r="U12" s="14" cm="1">
        <f t="array" ref="U12">_xlfn._xlws.FILTER(results_all_pixels!$E$2:$E$177,(results_all_pixels!$B$3:$B$178=Database!$B12)*(results_all_pixels!$D$2:$D$177=Database!U$3))</f>
        <v>16.672999999999998</v>
      </c>
      <c r="V12" s="14">
        <v>16.670000000000002</v>
      </c>
      <c r="W12" s="14">
        <v>8.93</v>
      </c>
      <c r="X12" s="14">
        <v>15.95</v>
      </c>
      <c r="Y12" s="14">
        <v>20.38</v>
      </c>
      <c r="Z12" s="23">
        <v>8.58</v>
      </c>
    </row>
    <row r="13" spans="2:26" x14ac:dyDescent="0.3">
      <c r="B13" s="21">
        <f t="shared" si="2"/>
        <v>45021</v>
      </c>
      <c r="C13" s="22">
        <v>45021.451747685183</v>
      </c>
      <c r="D13" s="14">
        <f>INDEX(result_window_5x5!$A$2:$AD$29,MATCH($B13,results_window_3x3!$A$2:$A$29,0),MATCH(Database!D$3,results_window_3x3!$A$2:$AD$2,0))</f>
        <v>3.6531832</v>
      </c>
      <c r="E13" s="14">
        <f>INDEX(result_window_5x5!$A$2:$AD$29,MATCH($B13,results_window_3x3!$A$2:$A$29,0),MATCH(Database!E$3,results_window_3x3!$A$2:$AD$2,0))</f>
        <v>4.0800285000000001</v>
      </c>
      <c r="F13" s="14">
        <f>INDEX(result_window_5x5!$A$2:$AD$29,MATCH($B13,results_window_3x3!$A$2:$A$29,0),MATCH(Database!F$3,results_window_3x3!$A$2:$AD$2,0))</f>
        <v>1.5354782</v>
      </c>
      <c r="G13" s="14">
        <f>INDEX(result_window_5x5!$A$2:$AD$29,MATCH($B13,results_window_3x3!$A$2:$A$29,0),MATCH(Database!G$3,results_window_3x3!$A$2:$AD$2,0))</f>
        <v>10.042680000000001</v>
      </c>
      <c r="H13" s="14">
        <f>INDEX(result_window_5x5!$A$2:$AD$29,MATCH($B13,results_window_3x3!$A$2:$A$29,0),MATCH(Database!H$3,results_window_3x3!$A$2:$AD$2,0))</f>
        <v>5.4567684999999999</v>
      </c>
      <c r="I13" s="14">
        <f>INDEX(result_window_5x5!$A$2:$AD$29,MATCH($B13,results_window_3x3!$A$2:$A$29,0),MATCH(Database!I$3,results_window_3x3!$A$2:$AD$2,0))</f>
        <v>1.2085804</v>
      </c>
      <c r="J13" s="14">
        <f>INDEX(results_window_3x3!$A$2:$AD$56,MATCH($B13,results_window_3x3!$A$2:$A$56,0),MATCH(Database!J$3,results_window_3x3!$A$2:$AD$2,0))</f>
        <v>3.6163970999999999</v>
      </c>
      <c r="K13" s="14">
        <f>INDEX(results_window_3x3!$A$2:$AD$56,MATCH($B13,results_window_3x3!$A$2:$A$56,0),MATCH(Database!K$3,results_window_3x3!$A$2:$AD$2,0))</f>
        <v>4.0287765999999996</v>
      </c>
      <c r="L13" s="14">
        <f>INDEX(results_window_3x3!$A$2:$AD$56,MATCH($B13,results_window_3x3!$A$2:$A$56,0),MATCH(Database!L$3,results_window_3x3!$A$2:$AD$2,0))</f>
        <v>1.4875902000000001</v>
      </c>
      <c r="M13" s="14">
        <f>INDEX(results_window_3x3!$A$2:$AD$56,MATCH($B13,results_window_3x3!$A$2:$A$56,0),MATCH(Database!M$3,results_window_3x3!$A$2:$AD$2,0))</f>
        <v>10.01933</v>
      </c>
      <c r="N13" s="14">
        <f>INDEX(results_window_3x3!$A$2:$AD$56,MATCH($B13,results_window_3x3!$A$2:$A$56,0),MATCH(Database!N$3,results_window_3x3!$A$2:$AD$2,0))</f>
        <v>5.428382</v>
      </c>
      <c r="O13" s="14">
        <f>INDEX(results_window_3x3!$A$2:$AD$56,MATCH($B13,results_window_3x3!$A$2:$A$56,0),MATCH(Database!O$3,results_window_3x3!$A$2:$AD$2,0))</f>
        <v>1.1562918</v>
      </c>
      <c r="P13" s="14" cm="1">
        <f t="array" ref="P13">_xlfn._xlws.FILTER(results_all_pixels!$E$2:$E$177,(results_all_pixels!$B$2:$B$177=Database!$B13)*(results_all_pixels!$D$2:$D$177=Database!P$3))</f>
        <v>4.1554000000000002</v>
      </c>
      <c r="Q13" s="14" cm="1">
        <f t="array" ref="Q13">_xlfn._xlws.FILTER(results_all_pixels!$E$2:$E$177,(results_all_pixels!$B$2:$B$177=Database!$B13)*(results_all_pixels!$D$2:$D$177=Database!Q$3))</f>
        <v>5.0061</v>
      </c>
      <c r="R13" s="14" cm="1">
        <f t="array" ref="R13">_xlfn._xlws.FILTER(results_all_pixels!$E$2:$E$177,(results_all_pixels!$B$2:$B$177=Database!$B13)*(results_all_pixels!$D$2:$D$177=Database!R$3))</f>
        <v>2.238</v>
      </c>
      <c r="S13" s="14" cm="1">
        <f t="array" ref="S13">_xlfn._xlws.FILTER(results_all_pixels!$E$2:$E$177,(results_all_pixels!$B$2:$B$177=Database!$B13)*(results_all_pixels!$D$2:$D$177=Database!S$3))</f>
        <v>10.371</v>
      </c>
      <c r="T13" s="14" cm="1">
        <f t="array" ref="T13">_xlfn._xlws.FILTER(results_all_pixels!$E$2:$E$177,(results_all_pixels!$B$2:$B$177=Database!$B13)*(results_all_pixels!$D$2:$D$177=Database!T$3))</f>
        <v>5.8829000000000002</v>
      </c>
      <c r="U13" s="14" cm="1">
        <f t="array" ref="U13">_xlfn._xlws.FILTER(results_all_pixels!$E$2:$E$177,(results_all_pixels!$B$3:$B$178=Database!$B13)*(results_all_pixels!$D$2:$D$177=Database!U$3))</f>
        <v>2.0773000000000001</v>
      </c>
      <c r="V13" s="14">
        <v>2.08</v>
      </c>
      <c r="W13" s="14">
        <v>2.69</v>
      </c>
      <c r="X13" s="14">
        <v>1.76</v>
      </c>
      <c r="Y13" s="14">
        <v>32.75</v>
      </c>
      <c r="Z13" s="23">
        <v>2.8149999999999999</v>
      </c>
    </row>
    <row r="14" spans="2:26" x14ac:dyDescent="0.3">
      <c r="B14" s="21">
        <f t="shared" si="2"/>
        <v>45024</v>
      </c>
      <c r="C14" s="22">
        <v>45024.45579861111</v>
      </c>
      <c r="D14" s="14">
        <f>INDEX(result_window_5x5!$A$2:$AD$29,MATCH($B14,results_window_3x3!$A$2:$A$29,0),MATCH(Database!D$3,results_window_3x3!$A$2:$AD$2,0))</f>
        <v>7.3286543000000002</v>
      </c>
      <c r="E14" s="14">
        <f>INDEX(result_window_5x5!$A$2:$AD$29,MATCH($B14,results_window_3x3!$A$2:$A$29,0),MATCH(Database!E$3,results_window_3x3!$A$2:$AD$2,0))</f>
        <v>10.607657</v>
      </c>
      <c r="F14" s="14">
        <f>INDEX(result_window_5x5!$A$2:$AD$29,MATCH($B14,results_window_3x3!$A$2:$A$29,0),MATCH(Database!F$3,results_window_3x3!$A$2:$AD$2,0))</f>
        <v>6.6421913999999997</v>
      </c>
      <c r="G14" s="14">
        <f>INDEX(result_window_5x5!$A$2:$AD$29,MATCH($B14,results_window_3x3!$A$2:$A$29,0),MATCH(Database!G$3,results_window_3x3!$A$2:$AD$2,0))</f>
        <v>12.424032</v>
      </c>
      <c r="H14" s="14">
        <f>INDEX(result_window_5x5!$A$2:$AD$29,MATCH($B14,results_window_3x3!$A$2:$A$29,0),MATCH(Database!H$3,results_window_3x3!$A$2:$AD$2,0))</f>
        <v>8.5519529999999992</v>
      </c>
      <c r="I14" s="14">
        <f>INDEX(result_window_5x5!$A$2:$AD$29,MATCH($B14,results_window_3x3!$A$2:$A$29,0),MATCH(Database!I$3,results_window_3x3!$A$2:$AD$2,0))</f>
        <v>12.818683999999999</v>
      </c>
      <c r="J14" s="14">
        <f>INDEX(results_window_3x3!$A$2:$AD$56,MATCH($B14,results_window_3x3!$A$2:$A$56,0),MATCH(Database!J$3,results_window_3x3!$A$2:$AD$2,0))</f>
        <v>7.9850453999999997</v>
      </c>
      <c r="K14" s="14">
        <f>INDEX(results_window_3x3!$A$2:$AD$56,MATCH($B14,results_window_3x3!$A$2:$A$56,0),MATCH(Database!K$3,results_window_3x3!$A$2:$AD$2,0))</f>
        <v>12.3716545</v>
      </c>
      <c r="L14" s="14">
        <f>INDEX(results_window_3x3!$A$2:$AD$56,MATCH($B14,results_window_3x3!$A$2:$A$56,0),MATCH(Database!L$3,results_window_3x3!$A$2:$AD$2,0))</f>
        <v>7.7673199999999998</v>
      </c>
      <c r="M14" s="14">
        <f>INDEX(results_window_3x3!$A$2:$AD$56,MATCH($B14,results_window_3x3!$A$2:$A$56,0),MATCH(Database!M$3,results_window_3x3!$A$2:$AD$2,0))</f>
        <v>12.890154000000001</v>
      </c>
      <c r="N14" s="14">
        <f>INDEX(results_window_3x3!$A$2:$AD$56,MATCH($B14,results_window_3x3!$A$2:$A$56,0),MATCH(Database!N$3,results_window_3x3!$A$2:$AD$2,0))</f>
        <v>9.1906409999999994</v>
      </c>
      <c r="O14" s="14">
        <f>INDEX(results_window_3x3!$A$2:$AD$56,MATCH($B14,results_window_3x3!$A$2:$A$56,0),MATCH(Database!O$3,results_window_3x3!$A$2:$AD$2,0))</f>
        <v>15.563651999999999</v>
      </c>
      <c r="P14" s="14" cm="1">
        <f t="array" ref="P14">_xlfn._xlws.FILTER(results_all_pixels!$E$2:$E$177,(results_all_pixels!$B$2:$B$177=Database!$B14)*(results_all_pixels!$D$2:$D$177=Database!P$3))</f>
        <v>8.2448999999999995</v>
      </c>
      <c r="Q14" s="14" cm="1">
        <f t="array" ref="Q14">_xlfn._xlws.FILTER(results_all_pixels!$E$2:$E$177,(results_all_pixels!$B$2:$B$177=Database!$B14)*(results_all_pixels!$D$2:$D$177=Database!Q$3))</f>
        <v>12.267300000000001</v>
      </c>
      <c r="R14" s="14" cm="1">
        <f t="array" ref="R14">_xlfn._xlws.FILTER(results_all_pixels!$E$2:$E$177,(results_all_pixels!$B$2:$B$177=Database!$B14)*(results_all_pixels!$D$2:$D$177=Database!R$3))</f>
        <v>7.7401999999999997</v>
      </c>
      <c r="S14" s="14" cm="1">
        <f t="array" ref="S14">_xlfn._xlws.FILTER(results_all_pixels!$E$2:$E$177,(results_all_pixels!$B$2:$B$177=Database!$B14)*(results_all_pixels!$D$2:$D$177=Database!S$3))</f>
        <v>12.972200000000001</v>
      </c>
      <c r="T14" s="14" cm="1">
        <f t="array" ref="T14">_xlfn._xlws.FILTER(results_all_pixels!$E$2:$E$177,(results_all_pixels!$B$2:$B$177=Database!$B14)*(results_all_pixels!$D$2:$D$177=Database!T$3))</f>
        <v>9.3481000000000005</v>
      </c>
      <c r="U14" s="14" cm="1">
        <f t="array" ref="U14">_xlfn._xlws.FILTER(results_all_pixels!$E$2:$E$177,(results_all_pixels!$B$3:$B$178=Database!$B14)*(results_all_pixels!$D$2:$D$177=Database!U$3))</f>
        <v>13.429</v>
      </c>
      <c r="V14" s="14">
        <v>13.43</v>
      </c>
      <c r="W14" s="14">
        <v>7.88</v>
      </c>
      <c r="X14" s="14">
        <v>14.33</v>
      </c>
      <c r="Y14" s="14">
        <v>17.170000000000002</v>
      </c>
      <c r="Z14" s="23">
        <v>1.2575000000000001</v>
      </c>
    </row>
    <row r="15" spans="2:26" x14ac:dyDescent="0.3">
      <c r="B15" s="21">
        <f t="shared" si="2"/>
        <v>45049</v>
      </c>
      <c r="C15" s="22">
        <v>45049.455775462964</v>
      </c>
      <c r="D15" s="14">
        <f>INDEX(result_window_5x5!$A$2:$AD$29,MATCH($B15,results_window_3x3!$A$2:$A$29,0),MATCH(Database!D$3,results_window_3x3!$A$2:$AD$2,0))</f>
        <v>4.7878220000000002</v>
      </c>
      <c r="E15" s="14">
        <f>INDEX(result_window_5x5!$A$2:$AD$29,MATCH($B15,results_window_3x3!$A$2:$A$29,0),MATCH(Database!E$3,results_window_3x3!$A$2:$AD$2,0))</f>
        <v>5.0080476000000003</v>
      </c>
      <c r="F15" s="14">
        <f>INDEX(result_window_5x5!$A$2:$AD$29,MATCH($B15,results_window_3x3!$A$2:$A$29,0),MATCH(Database!F$3,results_window_3x3!$A$2:$AD$2,0))</f>
        <v>2.5535173000000002</v>
      </c>
      <c r="G15" s="14">
        <f>INDEX(result_window_5x5!$A$2:$AD$29,MATCH($B15,results_window_3x3!$A$2:$A$29,0),MATCH(Database!G$3,results_window_3x3!$A$2:$AD$2,0))</f>
        <v>10.677849</v>
      </c>
      <c r="H15" s="14">
        <f>INDEX(result_window_5x5!$A$2:$AD$29,MATCH($B15,results_window_3x3!$A$2:$A$29,0),MATCH(Database!H$3,results_window_3x3!$A$2:$AD$2,0))</f>
        <v>6.251493</v>
      </c>
      <c r="I15" s="14">
        <f>INDEX(result_window_5x5!$A$2:$AD$29,MATCH($B15,results_window_3x3!$A$2:$A$29,0),MATCH(Database!I$3,results_window_3x3!$A$2:$AD$2,0))</f>
        <v>2.4718703999999998</v>
      </c>
      <c r="J15" s="14">
        <f>INDEX(results_window_3x3!$A$2:$AD$56,MATCH($B15,results_window_3x3!$A$2:$A$56,0),MATCH(Database!J$3,results_window_3x3!$A$2:$AD$2,0))</f>
        <v>4.7887449999999996</v>
      </c>
      <c r="K15" s="14">
        <f>INDEX(results_window_3x3!$A$2:$AD$56,MATCH($B15,results_window_3x3!$A$2:$A$56,0),MATCH(Database!K$3,results_window_3x3!$A$2:$AD$2,0))</f>
        <v>4.9312477000000001</v>
      </c>
      <c r="L15" s="14">
        <f>INDEX(results_window_3x3!$A$2:$AD$56,MATCH($B15,results_window_3x3!$A$2:$A$56,0),MATCH(Database!L$3,results_window_3x3!$A$2:$AD$2,0))</f>
        <v>2.5074727999999999</v>
      </c>
      <c r="M15" s="14">
        <f>INDEX(results_window_3x3!$A$2:$AD$56,MATCH($B15,results_window_3x3!$A$2:$A$56,0),MATCH(Database!M$3,results_window_3x3!$A$2:$AD$2,0))</f>
        <v>10.669917999999999</v>
      </c>
      <c r="N15" s="14">
        <f>INDEX(results_window_3x3!$A$2:$AD$56,MATCH($B15,results_window_3x3!$A$2:$A$56,0),MATCH(Database!N$3,results_window_3x3!$A$2:$AD$2,0))</f>
        <v>6.2414784000000001</v>
      </c>
      <c r="O15" s="14">
        <f>INDEX(results_window_3x3!$A$2:$AD$56,MATCH($B15,results_window_3x3!$A$2:$A$56,0),MATCH(Database!O$3,results_window_3x3!$A$2:$AD$2,0))</f>
        <v>2.9603980000000001</v>
      </c>
      <c r="P15" s="14" cm="1">
        <f t="array" ref="P15">_xlfn._xlws.FILTER(results_all_pixels!$E$2:$E$177,(results_all_pixels!$B$2:$B$177=Database!$B15)*(results_all_pixels!$D$2:$D$177=Database!P$3))</f>
        <v>5.2815000000000003</v>
      </c>
      <c r="Q15" s="14" cm="1">
        <f t="array" ref="Q15">_xlfn._xlws.FILTER(results_all_pixels!$E$2:$E$177,(results_all_pixels!$B$2:$B$177=Database!$B15)*(results_all_pixels!$D$2:$D$177=Database!Q$3))</f>
        <v>5.9635999999999996</v>
      </c>
      <c r="R15" s="14" cm="1">
        <f t="array" ref="R15">_xlfn._xlws.FILTER(results_all_pixels!$E$2:$E$177,(results_all_pixels!$B$2:$B$177=Database!$B15)*(results_all_pixels!$D$2:$D$177=Database!R$3))</f>
        <v>3.2696999999999998</v>
      </c>
      <c r="S15" s="14" cm="1">
        <f t="array" ref="S15">_xlfn._xlws.FILTER(results_all_pixels!$E$2:$E$177,(results_all_pixels!$B$2:$B$177=Database!$B15)*(results_all_pixels!$D$2:$D$177=Database!S$3))</f>
        <v>11.0002</v>
      </c>
      <c r="T15" s="14" cm="1">
        <f t="array" ref="T15">_xlfn._xlws.FILTER(results_all_pixels!$E$2:$E$177,(results_all_pixels!$B$2:$B$177=Database!$B15)*(results_all_pixels!$D$2:$D$177=Database!T$3))</f>
        <v>6.6837999999999997</v>
      </c>
      <c r="U15" s="14" cm="1">
        <f t="array" ref="U15">_xlfn._xlws.FILTER(results_all_pixels!$E$2:$E$177,(results_all_pixels!$B$3:$B$178=Database!$B15)*(results_all_pixels!$D$2:$D$177=Database!U$3))</f>
        <v>3.3902000000000001</v>
      </c>
      <c r="V15" s="14">
        <v>3.39</v>
      </c>
      <c r="W15" s="14">
        <v>3.56</v>
      </c>
      <c r="X15" s="14">
        <v>3.58</v>
      </c>
      <c r="Y15" s="14">
        <v>21.75</v>
      </c>
      <c r="Z15" s="23">
        <v>8.2837499999999995</v>
      </c>
    </row>
    <row r="16" spans="2:26" x14ac:dyDescent="0.3">
      <c r="B16" s="21">
        <f t="shared" si="2"/>
        <v>45066</v>
      </c>
      <c r="C16" s="22">
        <v>45066.448946759258</v>
      </c>
      <c r="D16" s="14">
        <f>INDEX(result_window_5x5!$A$2:$AD$29,MATCH($B16,results_window_3x3!$A$2:$A$29,0),MATCH(Database!D$3,results_window_3x3!$A$2:$AD$2,0))</f>
        <v>2.6425291999999998</v>
      </c>
      <c r="E16" s="14">
        <f>INDEX(result_window_5x5!$A$2:$AD$29,MATCH($B16,results_window_3x3!$A$2:$A$29,0),MATCH(Database!E$3,results_window_3x3!$A$2:$AD$2,0))</f>
        <v>6.2194346999999999</v>
      </c>
      <c r="F16" s="14">
        <f>INDEX(result_window_5x5!$A$2:$AD$29,MATCH($B16,results_window_3x3!$A$2:$A$29,0),MATCH(Database!F$3,results_window_3x3!$A$2:$AD$2,0))</f>
        <v>2.4434366000000001</v>
      </c>
      <c r="G16" s="14">
        <f>INDEX(result_window_5x5!$A$2:$AD$29,MATCH($B16,results_window_3x3!$A$2:$A$29,0),MATCH(Database!G$3,results_window_3x3!$A$2:$AD$2,0))</f>
        <v>9.8250019999999996</v>
      </c>
      <c r="H16" s="14">
        <f>INDEX(result_window_5x5!$A$2:$AD$29,MATCH($B16,results_window_3x3!$A$2:$A$29,0),MATCH(Database!H$3,results_window_3x3!$A$2:$AD$2,0))</f>
        <v>5.1896256999999997</v>
      </c>
      <c r="I16" s="14">
        <f>INDEX(result_window_5x5!$A$2:$AD$29,MATCH($B16,results_window_3x3!$A$2:$A$29,0),MATCH(Database!I$3,results_window_3x3!$A$2:$AD$2,0))</f>
        <v>0.4142866</v>
      </c>
      <c r="J16" s="14">
        <f>INDEX(results_window_3x3!$A$2:$AD$56,MATCH($B16,results_window_3x3!$A$2:$A$56,0),MATCH(Database!J$3,results_window_3x3!$A$2:$AD$2,0))</f>
        <v>2.8544520000000002</v>
      </c>
      <c r="K16" s="14">
        <f>INDEX(results_window_3x3!$A$2:$AD$56,MATCH($B16,results_window_3x3!$A$2:$A$56,0),MATCH(Database!K$3,results_window_3x3!$A$2:$AD$2,0))</f>
        <v>6.2460639999999996</v>
      </c>
      <c r="L16" s="14">
        <f>INDEX(results_window_3x3!$A$2:$AD$56,MATCH($B16,results_window_3x3!$A$2:$A$56,0),MATCH(Database!L$3,results_window_3x3!$A$2:$AD$2,0))</f>
        <v>2.5374824999999999</v>
      </c>
      <c r="M16" s="14">
        <f>INDEX(results_window_3x3!$A$2:$AD$56,MATCH($B16,results_window_3x3!$A$2:$A$56,0),MATCH(Database!M$3,results_window_3x3!$A$2:$AD$2,0))</f>
        <v>9.9249010000000002</v>
      </c>
      <c r="N16" s="14">
        <f>INDEX(results_window_3x3!$A$2:$AD$56,MATCH($B16,results_window_3x3!$A$2:$A$56,0),MATCH(Database!N$3,results_window_3x3!$A$2:$AD$2,0))</f>
        <v>5.3126372999999996</v>
      </c>
      <c r="O16" s="14">
        <f>INDEX(results_window_3x3!$A$2:$AD$56,MATCH($B16,results_window_3x3!$A$2:$A$56,0),MATCH(Database!O$3,results_window_3x3!$A$2:$AD$2,0))</f>
        <v>0.31260582999999997</v>
      </c>
      <c r="P16" s="14" cm="1">
        <f t="array" ref="P16">_xlfn._xlws.FILTER(results_all_pixels!$E$2:$E$177,(results_all_pixels!$B$2:$B$177=Database!$B16)*(results_all_pixels!$D$2:$D$177=Database!P$3))</f>
        <v>2.5240999999999998</v>
      </c>
      <c r="Q16" s="14" cm="1">
        <f t="array" ref="Q16">_xlfn._xlws.FILTER(results_all_pixels!$E$2:$E$177,(results_all_pixels!$B$2:$B$177=Database!$B16)*(results_all_pixels!$D$2:$D$177=Database!Q$3))</f>
        <v>5.9882</v>
      </c>
      <c r="R16" s="14" cm="1">
        <f t="array" ref="R16">_xlfn._xlws.FILTER(results_all_pixels!$E$2:$E$177,(results_all_pixels!$B$2:$B$177=Database!$B16)*(results_all_pixels!$D$2:$D$177=Database!R$3))</f>
        <v>2.2538999999999998</v>
      </c>
      <c r="S16" s="14" cm="1">
        <f t="array" ref="S16">_xlfn._xlws.FILTER(results_all_pixels!$E$2:$E$177,(results_all_pixels!$B$2:$B$177=Database!$B16)*(results_all_pixels!$D$2:$D$177=Database!S$3))</f>
        <v>9.7438000000000002</v>
      </c>
      <c r="T16" s="14" cm="1">
        <f t="array" ref="T16">_xlfn._xlws.FILTER(results_all_pixels!$E$2:$E$177,(results_all_pixels!$B$2:$B$177=Database!$B16)*(results_all_pixels!$D$2:$D$177=Database!T$3))</f>
        <v>5.0903</v>
      </c>
      <c r="U16" s="14" cm="1">
        <f t="array" ref="U16">_xlfn._xlws.FILTER(results_all_pixels!$E$2:$E$177,(results_all_pixels!$B$3:$B$178=Database!$B16)*(results_all_pixels!$D$2:$D$177=Database!U$3))</f>
        <v>0.441</v>
      </c>
      <c r="V16" s="14">
        <v>0.44</v>
      </c>
      <c r="W16" s="14">
        <v>1.1000000000000001</v>
      </c>
      <c r="X16" s="14">
        <v>0.43</v>
      </c>
      <c r="Y16" s="14">
        <v>14.87</v>
      </c>
      <c r="Z16" s="23">
        <v>4.1737500000000001</v>
      </c>
    </row>
    <row r="17" spans="2:26" x14ac:dyDescent="0.3">
      <c r="B17" s="21">
        <f t="shared" si="2"/>
        <v>45071</v>
      </c>
      <c r="C17" s="22">
        <v>45071.451747685183</v>
      </c>
      <c r="D17" s="14">
        <f>INDEX(result_window_5x5!$A$2:$AD$29,MATCH($B17,results_window_3x3!$A$2:$A$29,0),MATCH(Database!D$3,results_window_3x3!$A$2:$AD$2,0))</f>
        <v>2.9002401999999998</v>
      </c>
      <c r="E17" s="14">
        <f>INDEX(result_window_5x5!$A$2:$AD$29,MATCH($B17,results_window_3x3!$A$2:$A$29,0),MATCH(Database!E$3,results_window_3x3!$A$2:$AD$2,0))</f>
        <v>3.1898352999999999</v>
      </c>
      <c r="F17" s="14">
        <f>INDEX(result_window_5x5!$A$2:$AD$29,MATCH($B17,results_window_3x3!$A$2:$A$29,0),MATCH(Database!F$3,results_window_3x3!$A$2:$AD$2,0))</f>
        <v>0.69478099999999998</v>
      </c>
      <c r="G17" s="14">
        <f>INDEX(result_window_5x5!$A$2:$AD$29,MATCH($B17,results_window_3x3!$A$2:$A$29,0),MATCH(Database!G$3,results_window_3x3!$A$2:$AD$2,0))</f>
        <v>9.5895650000000003</v>
      </c>
      <c r="H17" s="14">
        <f>INDEX(result_window_5x5!$A$2:$AD$29,MATCH($B17,results_window_3x3!$A$2:$A$29,0),MATCH(Database!H$3,results_window_3x3!$A$2:$AD$2,0))</f>
        <v>4.8994030000000004</v>
      </c>
      <c r="I17" s="14">
        <f>INDEX(result_window_5x5!$A$2:$AD$29,MATCH($B17,results_window_3x3!$A$2:$A$29,0),MATCH(Database!I$3,results_window_3x3!$A$2:$AD$2,0))</f>
        <v>0.42310795000000001</v>
      </c>
      <c r="J17" s="14">
        <f>INDEX(results_window_3x3!$A$2:$AD$56,MATCH($B17,results_window_3x3!$A$2:$A$56,0),MATCH(Database!J$3,results_window_3x3!$A$2:$AD$2,0))</f>
        <v>3.1424363</v>
      </c>
      <c r="K17" s="14">
        <f>INDEX(results_window_3x3!$A$2:$AD$56,MATCH($B17,results_window_3x3!$A$2:$A$56,0),MATCH(Database!K$3,results_window_3x3!$A$2:$AD$2,0))</f>
        <v>2.6561384000000001</v>
      </c>
      <c r="L17" s="14">
        <f>INDEX(results_window_3x3!$A$2:$AD$56,MATCH($B17,results_window_3x3!$A$2:$A$56,0),MATCH(Database!L$3,results_window_3x3!$A$2:$AD$2,0))</f>
        <v>0.44372112000000002</v>
      </c>
      <c r="M17" s="14">
        <f>INDEX(results_window_3x3!$A$2:$AD$56,MATCH($B17,results_window_3x3!$A$2:$A$56,0),MATCH(Database!M$3,results_window_3x3!$A$2:$AD$2,0))</f>
        <v>9.6409690000000001</v>
      </c>
      <c r="N17" s="14">
        <f>INDEX(results_window_3x3!$A$2:$AD$56,MATCH($B17,results_window_3x3!$A$2:$A$56,0),MATCH(Database!N$3,results_window_3x3!$A$2:$AD$2,0))</f>
        <v>4.9619736999999997</v>
      </c>
      <c r="O17" s="14">
        <f>INDEX(results_window_3x3!$A$2:$AD$56,MATCH($B17,results_window_3x3!$A$2:$A$56,0),MATCH(Database!O$3,results_window_3x3!$A$2:$AD$2,0))</f>
        <v>0.4619221</v>
      </c>
      <c r="P17" s="14" cm="1">
        <f t="array" ref="P17">_xlfn._xlws.FILTER(results_all_pixels!$E$2:$E$177,(results_all_pixels!$B$2:$B$177=Database!$B17)*(results_all_pixels!$D$2:$D$177=Database!P$3))</f>
        <v>2.9811999999999999</v>
      </c>
      <c r="Q17" s="14" cm="1">
        <f t="array" ref="Q17">_xlfn._xlws.FILTER(results_all_pixels!$E$2:$E$177,(results_all_pixels!$B$2:$B$177=Database!$B17)*(results_all_pixels!$D$2:$D$177=Database!Q$3))</f>
        <v>3.4902000000000002</v>
      </c>
      <c r="R17" s="14" cm="1">
        <f t="array" ref="R17">_xlfn._xlws.FILTER(results_all_pixels!$E$2:$E$177,(results_all_pixels!$B$2:$B$177=Database!$B17)*(results_all_pixels!$D$2:$D$177=Database!R$3))</f>
        <v>0.89549999999999996</v>
      </c>
      <c r="S17" s="14" cm="1">
        <f t="array" ref="S17">_xlfn._xlws.FILTER(results_all_pixels!$E$2:$E$177,(results_all_pixels!$B$2:$B$177=Database!$B17)*(results_all_pixels!$D$2:$D$177=Database!S$3))</f>
        <v>9.6607000000000003</v>
      </c>
      <c r="T17" s="14" cm="1">
        <f t="array" ref="T17">_xlfn._xlws.FILTER(results_all_pixels!$E$2:$E$177,(results_all_pixels!$B$2:$B$177=Database!$B17)*(results_all_pixels!$D$2:$D$177=Database!T$3))</f>
        <v>4.9916999999999998</v>
      </c>
      <c r="U17" s="14" cm="1">
        <f t="array" ref="U17">_xlfn._xlws.FILTER(results_all_pixels!$E$2:$E$177,(results_all_pixels!$B$3:$B$178=Database!$B17)*(results_all_pixels!$D$2:$D$177=Database!U$3))</f>
        <v>0.35849999999999999</v>
      </c>
      <c r="V17" s="14">
        <v>0.36</v>
      </c>
      <c r="W17" s="14">
        <v>0.98</v>
      </c>
      <c r="X17" s="14">
        <v>0.36</v>
      </c>
      <c r="Y17" s="14">
        <v>26.76</v>
      </c>
      <c r="Z17" s="23">
        <v>13.615</v>
      </c>
    </row>
    <row r="18" spans="2:26" x14ac:dyDescent="0.3">
      <c r="B18" s="21">
        <f t="shared" si="2"/>
        <v>45074</v>
      </c>
      <c r="C18" s="22">
        <v>45074.45579861111</v>
      </c>
      <c r="D18" s="14">
        <f>INDEX(result_window_5x5!$A$2:$AD$29,MATCH($B18,results_window_3x3!$A$2:$A$29,0),MATCH(Database!D$3,results_window_3x3!$A$2:$AD$2,0))</f>
        <v>7.1303340000000004</v>
      </c>
      <c r="E18" s="14">
        <f>INDEX(result_window_5x5!$A$2:$AD$29,MATCH($B18,results_window_3x3!$A$2:$A$29,0),MATCH(Database!E$3,results_window_3x3!$A$2:$AD$2,0))</f>
        <v>8.095046</v>
      </c>
      <c r="F18" s="14">
        <f>INDEX(result_window_5x5!$A$2:$AD$29,MATCH($B18,results_window_3x3!$A$2:$A$29,0),MATCH(Database!F$3,results_window_3x3!$A$2:$AD$2,0))</f>
        <v>5.3410687000000001</v>
      </c>
      <c r="G18" s="14">
        <f>INDEX(result_window_5x5!$A$2:$AD$29,MATCH($B18,results_window_3x3!$A$2:$A$29,0),MATCH(Database!G$3,results_window_3x3!$A$2:$AD$2,0))</f>
        <v>12.097509000000001</v>
      </c>
      <c r="H18" s="14">
        <f>INDEX(result_window_5x5!$A$2:$AD$29,MATCH($B18,results_window_3x3!$A$2:$A$29,0),MATCH(Database!H$3,results_window_3x3!$A$2:$AD$2,0))</f>
        <v>8.0964539999999996</v>
      </c>
      <c r="I18" s="14">
        <f>INDEX(result_window_5x5!$A$2:$AD$29,MATCH($B18,results_window_3x3!$A$2:$A$29,0),MATCH(Database!I$3,results_window_3x3!$A$2:$AD$2,0))</f>
        <v>5.2520030000000002</v>
      </c>
      <c r="J18" s="14">
        <f>INDEX(results_window_3x3!$A$2:$AD$56,MATCH($B18,results_window_3x3!$A$2:$A$56,0),MATCH(Database!J$3,results_window_3x3!$A$2:$AD$2,0))</f>
        <v>7.1303340000000004</v>
      </c>
      <c r="K18" s="14">
        <f>INDEX(results_window_3x3!$A$2:$AD$56,MATCH($B18,results_window_3x3!$A$2:$A$56,0),MATCH(Database!K$3,results_window_3x3!$A$2:$AD$2,0))</f>
        <v>8.095046</v>
      </c>
      <c r="L18" s="14">
        <f>INDEX(results_window_3x3!$A$2:$AD$56,MATCH($B18,results_window_3x3!$A$2:$A$56,0),MATCH(Database!L$3,results_window_3x3!$A$2:$AD$2,0))</f>
        <v>5.3410687000000001</v>
      </c>
      <c r="M18" s="14">
        <f>INDEX(results_window_3x3!$A$2:$AD$56,MATCH($B18,results_window_3x3!$A$2:$A$56,0),MATCH(Database!M$3,results_window_3x3!$A$2:$AD$2,0))</f>
        <v>12.097509000000001</v>
      </c>
      <c r="N18" s="14">
        <f>INDEX(results_window_3x3!$A$2:$AD$56,MATCH($B18,results_window_3x3!$A$2:$A$56,0),MATCH(Database!N$3,results_window_3x3!$A$2:$AD$2,0))</f>
        <v>8.0964539999999996</v>
      </c>
      <c r="O18" s="14">
        <f>INDEX(results_window_3x3!$A$2:$AD$56,MATCH($B18,results_window_3x3!$A$2:$A$56,0),MATCH(Database!O$3,results_window_3x3!$A$2:$AD$2,0))</f>
        <v>5.2520030000000002</v>
      </c>
      <c r="P18" s="14" cm="1">
        <f t="array" ref="P18">_xlfn._xlws.FILTER(results_all_pixels!$E$2:$E$177,(results_all_pixels!$B$2:$B$177=Database!$B18)*(results_all_pixels!$D$2:$D$177=Database!P$3))</f>
        <v>10.129899999999999</v>
      </c>
      <c r="Q18" s="14" cm="1">
        <f t="array" ref="Q18">_xlfn._xlws.FILTER(results_all_pixels!$E$2:$E$177,(results_all_pixels!$B$2:$B$177=Database!$B18)*(results_all_pixels!$D$2:$D$177=Database!Q$3))</f>
        <v>16.272400000000001</v>
      </c>
      <c r="R18" s="14" cm="1">
        <f t="array" ref="R18">_xlfn._xlws.FILTER(results_all_pixels!$E$2:$E$177,(results_all_pixels!$B$2:$B$177=Database!$B18)*(results_all_pixels!$D$2:$D$177=Database!R$3))</f>
        <v>10.2895</v>
      </c>
      <c r="S18" s="14" cm="1">
        <f t="array" ref="S18">_xlfn._xlws.FILTER(results_all_pixels!$E$2:$E$177,(results_all_pixels!$B$2:$B$177=Database!$B18)*(results_all_pixels!$D$2:$D$177=Database!S$3))</f>
        <v>14.1549</v>
      </c>
      <c r="T18" s="14" cm="1">
        <f t="array" ref="T18">_xlfn._xlws.FILTER(results_all_pixels!$E$2:$E$177,(results_all_pixels!$B$2:$B$177=Database!$B18)*(results_all_pixels!$D$2:$D$177=Database!T$3))</f>
        <v>11.094200000000001</v>
      </c>
      <c r="U18" s="14" cm="1">
        <f t="array" ref="U18">_xlfn._xlws.FILTER(results_all_pixels!$E$2:$E$177,(results_all_pixels!$B$3:$B$178=Database!$B18)*(results_all_pixels!$D$2:$D$177=Database!U$3))</f>
        <v>7.6639999999999997</v>
      </c>
      <c r="V18" s="14">
        <v>7.66</v>
      </c>
      <c r="W18" s="14">
        <v>5.7</v>
      </c>
      <c r="X18" s="14">
        <v>8.0299999999999994</v>
      </c>
      <c r="Y18" s="14">
        <v>3.86</v>
      </c>
      <c r="Z18" s="23">
        <v>10.588749999999999</v>
      </c>
    </row>
    <row r="19" spans="2:26" x14ac:dyDescent="0.3">
      <c r="B19" s="21">
        <f t="shared" si="2"/>
        <v>45079</v>
      </c>
      <c r="C19" s="22">
        <v>45079.455891203703</v>
      </c>
      <c r="D19" s="14">
        <f>INDEX(result_window_5x5!$A$2:$AD$29,MATCH($B19,results_window_3x3!$A$2:$A$29,0),MATCH(Database!D$3,results_window_3x3!$A$2:$AD$2,0))</f>
        <v>0</v>
      </c>
      <c r="E19" s="14">
        <f>INDEX(result_window_5x5!$A$2:$AD$29,MATCH($B19,results_window_3x3!$A$2:$A$29,0),MATCH(Database!E$3,results_window_3x3!$A$2:$AD$2,0))</f>
        <v>0</v>
      </c>
      <c r="F19" s="14">
        <f>INDEX(result_window_5x5!$A$2:$AD$29,MATCH($B19,results_window_3x3!$A$2:$A$29,0),MATCH(Database!F$3,results_window_3x3!$A$2:$AD$2,0))</f>
        <v>0</v>
      </c>
      <c r="G19" s="14">
        <f>INDEX(result_window_5x5!$A$2:$AD$29,MATCH($B19,results_window_3x3!$A$2:$A$29,0),MATCH(Database!G$3,results_window_3x3!$A$2:$AD$2,0))</f>
        <v>0</v>
      </c>
      <c r="H19" s="14">
        <f>INDEX(result_window_5x5!$A$2:$AD$29,MATCH($B19,results_window_3x3!$A$2:$A$29,0),MATCH(Database!H$3,results_window_3x3!$A$2:$AD$2,0))</f>
        <v>0</v>
      </c>
      <c r="I19" s="14">
        <f>INDEX(result_window_5x5!$A$2:$AD$29,MATCH($B19,results_window_3x3!$A$2:$A$29,0),MATCH(Database!I$3,results_window_3x3!$A$2:$AD$2,0))</f>
        <v>0</v>
      </c>
      <c r="J19" s="14">
        <f>INDEX(results_window_3x3!$A$2:$AD$56,MATCH($B19,results_window_3x3!$A$2:$A$56,0),MATCH(Database!J$3,results_window_3x3!$A$2:$AD$2,0))</f>
        <v>0</v>
      </c>
      <c r="K19" s="14">
        <f>INDEX(results_window_3x3!$A$2:$AD$56,MATCH($B19,results_window_3x3!$A$2:$A$56,0),MATCH(Database!K$3,results_window_3x3!$A$2:$AD$2,0))</f>
        <v>0</v>
      </c>
      <c r="L19" s="14">
        <f>INDEX(results_window_3x3!$A$2:$AD$56,MATCH($B19,results_window_3x3!$A$2:$A$56,0),MATCH(Database!L$3,results_window_3x3!$A$2:$AD$2,0))</f>
        <v>0</v>
      </c>
      <c r="M19" s="14">
        <f>INDEX(results_window_3x3!$A$2:$AD$56,MATCH($B19,results_window_3x3!$A$2:$A$56,0),MATCH(Database!M$3,results_window_3x3!$A$2:$AD$2,0))</f>
        <v>0</v>
      </c>
      <c r="N19" s="14">
        <f>INDEX(results_window_3x3!$A$2:$AD$56,MATCH($B19,results_window_3x3!$A$2:$A$56,0),MATCH(Database!N$3,results_window_3x3!$A$2:$AD$2,0))</f>
        <v>0</v>
      </c>
      <c r="O19" s="14">
        <f>INDEX(results_window_3x3!$A$2:$AD$56,MATCH($B19,results_window_3x3!$A$2:$A$56,0),MATCH(Database!O$3,results_window_3x3!$A$2:$AD$2,0))</f>
        <v>0</v>
      </c>
      <c r="P19" s="14" cm="1">
        <f t="array" ref="P19">_xlfn._xlws.FILTER(results_all_pixels!$E$2:$E$177,(results_all_pixels!$B$2:$B$177=Database!$B19)*(results_all_pixels!$D$2:$D$177=Database!P$3))</f>
        <v>8.5303000000000004</v>
      </c>
      <c r="Q19" s="14" cm="1">
        <f t="array" ref="Q19">_xlfn._xlws.FILTER(results_all_pixels!$E$2:$E$177,(results_all_pixels!$B$2:$B$177=Database!$B19)*(results_all_pixels!$D$2:$D$177=Database!Q$3))</f>
        <v>12.835100000000001</v>
      </c>
      <c r="R19" s="14" cm="1">
        <f t="array" ref="R19">_xlfn._xlws.FILTER(results_all_pixels!$E$2:$E$177,(results_all_pixels!$B$2:$B$177=Database!$B19)*(results_all_pixels!$D$2:$D$177=Database!R$3))</f>
        <v>7.9488000000000003</v>
      </c>
      <c r="S19" s="14" cm="1">
        <f t="array" ref="S19">_xlfn._xlws.FILTER(results_all_pixels!$E$2:$E$177,(results_all_pixels!$B$2:$B$177=Database!$B19)*(results_all_pixels!$D$2:$D$177=Database!S$3))</f>
        <v>13.104900000000001</v>
      </c>
      <c r="T19" s="14" cm="1">
        <f t="array" ref="T19">_xlfn._xlws.FILTER(results_all_pixels!$E$2:$E$177,(results_all_pixels!$B$2:$B$177=Database!$B19)*(results_all_pixels!$D$2:$D$177=Database!T$3))</f>
        <v>9.6310000000000002</v>
      </c>
      <c r="U19" s="14" cm="1">
        <f t="array" ref="U19">_xlfn._xlws.FILTER(results_all_pixels!$E$2:$E$177,(results_all_pixels!$B$3:$B$178=Database!$B19)*(results_all_pixels!$D$2:$D$177=Database!U$3))</f>
        <v>10.156599999999999</v>
      </c>
      <c r="V19" s="14">
        <v>10.16</v>
      </c>
      <c r="W19" s="14">
        <v>6.71</v>
      </c>
      <c r="X19" s="14">
        <v>10.210000000000001</v>
      </c>
      <c r="Y19" s="14">
        <v>22.22</v>
      </c>
      <c r="Z19" s="23">
        <v>5.7024999999999997</v>
      </c>
    </row>
    <row r="20" spans="2:26" x14ac:dyDescent="0.3">
      <c r="B20" s="21">
        <f t="shared" si="2"/>
        <v>45081</v>
      </c>
      <c r="C20" s="22">
        <v>45081.448854166665</v>
      </c>
      <c r="D20" s="14">
        <f>INDEX(result_window_5x5!$A$2:$AD$29,MATCH($B20,results_window_3x3!$A$2:$A$29,0),MATCH(Database!D$3,results_window_3x3!$A$2:$AD$2,0))</f>
        <v>2.630239</v>
      </c>
      <c r="E20" s="14">
        <f>INDEX(result_window_5x5!$A$2:$AD$29,MATCH($B20,results_window_3x3!$A$2:$A$29,0),MATCH(Database!E$3,results_window_3x3!$A$2:$AD$2,0))</f>
        <v>5.7252745999999997</v>
      </c>
      <c r="F20" s="14">
        <f>INDEX(result_window_5x5!$A$2:$AD$29,MATCH($B20,results_window_3x3!$A$2:$A$29,0),MATCH(Database!F$3,results_window_3x3!$A$2:$AD$2,0))</f>
        <v>2.1454341000000001</v>
      </c>
      <c r="G20" s="14">
        <f>INDEX(result_window_5x5!$A$2:$AD$29,MATCH($B20,results_window_3x3!$A$2:$A$29,0),MATCH(Database!G$3,results_window_3x3!$A$2:$AD$2,0))</f>
        <v>9.7606169999999999</v>
      </c>
      <c r="H20" s="14">
        <f>INDEX(result_window_5x5!$A$2:$AD$29,MATCH($B20,results_window_3x3!$A$2:$A$29,0),MATCH(Database!H$3,results_window_3x3!$A$2:$AD$2,0))</f>
        <v>5.1083730000000003</v>
      </c>
      <c r="I20" s="14">
        <f>INDEX(result_window_5x5!$A$2:$AD$29,MATCH($B20,results_window_3x3!$A$2:$A$29,0),MATCH(Database!I$3,results_window_3x3!$A$2:$AD$2,0))</f>
        <v>0.29555397999999999</v>
      </c>
      <c r="J20" s="14">
        <f>INDEX(results_window_3x3!$A$2:$AD$56,MATCH($B20,results_window_3x3!$A$2:$A$56,0),MATCH(Database!J$3,results_window_3x3!$A$2:$AD$2,0))</f>
        <v>2.6187420000000001</v>
      </c>
      <c r="K20" s="14">
        <f>INDEX(results_window_3x3!$A$2:$AD$56,MATCH($B20,results_window_3x3!$A$2:$A$56,0),MATCH(Database!K$3,results_window_3x3!$A$2:$AD$2,0))</f>
        <v>5.8694525000000004</v>
      </c>
      <c r="L20" s="14">
        <f>INDEX(results_window_3x3!$A$2:$AD$56,MATCH($B20,results_window_3x3!$A$2:$A$56,0),MATCH(Database!L$3,results_window_3x3!$A$2:$AD$2,0))</f>
        <v>2.2266598000000002</v>
      </c>
      <c r="M20" s="14">
        <f>INDEX(results_window_3x3!$A$2:$AD$56,MATCH($B20,results_window_3x3!$A$2:$A$56,0),MATCH(Database!M$3,results_window_3x3!$A$2:$AD$2,0))</f>
        <v>9.772081</v>
      </c>
      <c r="N20" s="14">
        <f>INDEX(results_window_3x3!$A$2:$AD$56,MATCH($B20,results_window_3x3!$A$2:$A$56,0),MATCH(Database!N$3,results_window_3x3!$A$2:$AD$2,0))</f>
        <v>5.1223574000000003</v>
      </c>
      <c r="O20" s="14">
        <f>INDEX(results_window_3x3!$A$2:$AD$56,MATCH($B20,results_window_3x3!$A$2:$A$56,0),MATCH(Database!O$3,results_window_3x3!$A$2:$AD$2,0))</f>
        <v>0.27006935999999998</v>
      </c>
      <c r="P20" s="14" cm="1">
        <f t="array" ref="P20">_xlfn._xlws.FILTER(results_all_pixels!$E$2:$E$177,(results_all_pixels!$B$2:$B$177=Database!$B20)*(results_all_pixels!$D$2:$D$177=Database!P$3))</f>
        <v>2.5878000000000001</v>
      </c>
      <c r="Q20" s="14" cm="1">
        <f t="array" ref="Q20">_xlfn._xlws.FILTER(results_all_pixels!$E$2:$E$177,(results_all_pixels!$B$2:$B$177=Database!$B20)*(results_all_pixels!$D$2:$D$177=Database!Q$3))</f>
        <v>5.6570999999999998</v>
      </c>
      <c r="R20" s="14" cm="1">
        <f t="array" ref="R20">_xlfn._xlws.FILTER(results_all_pixels!$E$2:$E$177,(results_all_pixels!$B$2:$B$177=Database!$B20)*(results_all_pixels!$D$2:$D$177=Database!R$3))</f>
        <v>2.0794000000000001</v>
      </c>
      <c r="S20" s="14" cm="1">
        <f t="array" ref="S20">_xlfn._xlws.FILTER(results_all_pixels!$E$2:$E$177,(results_all_pixels!$B$2:$B$177=Database!$B20)*(results_all_pixels!$D$2:$D$177=Database!S$3))</f>
        <v>9.7347000000000001</v>
      </c>
      <c r="T20" s="14" cm="1">
        <f t="array" ref="T20">_xlfn._xlws.FILTER(results_all_pixels!$E$2:$E$177,(results_all_pixels!$B$2:$B$177=Database!$B20)*(results_all_pixels!$D$2:$D$177=Database!T$3))</f>
        <v>5.0789999999999997</v>
      </c>
      <c r="U20" s="14" cm="1">
        <f t="array" ref="U20">_xlfn._xlws.FILTER(results_all_pixels!$E$2:$E$177,(results_all_pixels!$B$3:$B$178=Database!$B20)*(results_all_pixels!$D$2:$D$177=Database!U$3))</f>
        <v>0.42049999999999998</v>
      </c>
      <c r="V20" s="14">
        <v>0.42</v>
      </c>
      <c r="W20" s="14">
        <v>1.07</v>
      </c>
      <c r="X20" s="14">
        <v>0.41</v>
      </c>
      <c r="Y20" s="14">
        <v>19.34</v>
      </c>
      <c r="Z20" s="23">
        <v>6.4512499999999999</v>
      </c>
    </row>
    <row r="21" spans="2:26" x14ac:dyDescent="0.3">
      <c r="B21" s="21">
        <f t="shared" si="2"/>
        <v>45084</v>
      </c>
      <c r="C21" s="22">
        <v>45084.45579861111</v>
      </c>
      <c r="D21" s="14">
        <f>INDEX(result_window_5x5!$A$2:$AD$29,MATCH($B21,results_window_3x3!$A$2:$A$29,0),MATCH(Database!D$3,results_window_3x3!$A$2:$AD$2,0))</f>
        <v>5.6661014999999999</v>
      </c>
      <c r="E21" s="14">
        <f>INDEX(result_window_5x5!$A$2:$AD$29,MATCH($B21,results_window_3x3!$A$2:$A$29,0),MATCH(Database!E$3,results_window_3x3!$A$2:$AD$2,0))</f>
        <v>6.5419764999999996</v>
      </c>
      <c r="F21" s="14">
        <f>INDEX(result_window_5x5!$A$2:$AD$29,MATCH($B21,results_window_3x3!$A$2:$A$29,0),MATCH(Database!F$3,results_window_3x3!$A$2:$AD$2,0))</f>
        <v>3.8224393999999999</v>
      </c>
      <c r="G21" s="14">
        <f>INDEX(result_window_5x5!$A$2:$AD$29,MATCH($B21,results_window_3x3!$A$2:$A$29,0),MATCH(Database!G$3,results_window_3x3!$A$2:$AD$2,0))</f>
        <v>11.251282</v>
      </c>
      <c r="H21" s="14">
        <f>INDEX(result_window_5x5!$A$2:$AD$29,MATCH($B21,results_window_3x3!$A$2:$A$29,0),MATCH(Database!H$3,results_window_3x3!$A$2:$AD$2,0))</f>
        <v>6.9939299999999998</v>
      </c>
      <c r="I21" s="14">
        <f>INDEX(result_window_5x5!$A$2:$AD$29,MATCH($B21,results_window_3x3!$A$2:$A$29,0),MATCH(Database!I$3,results_window_3x3!$A$2:$AD$2,0))</f>
        <v>3.3906649999999998</v>
      </c>
      <c r="J21" s="14">
        <f>INDEX(results_window_3x3!$A$2:$AD$56,MATCH($B21,results_window_3x3!$A$2:$A$56,0),MATCH(Database!J$3,results_window_3x3!$A$2:$AD$2,0))</f>
        <v>5.6008477000000001</v>
      </c>
      <c r="K21" s="14">
        <f>INDEX(results_window_3x3!$A$2:$AD$56,MATCH($B21,results_window_3x3!$A$2:$A$56,0),MATCH(Database!K$3,results_window_3x3!$A$2:$AD$2,0))</f>
        <v>6.3201840000000002</v>
      </c>
      <c r="L21" s="14">
        <f>INDEX(results_window_3x3!$A$2:$AD$56,MATCH($B21,results_window_3x3!$A$2:$A$56,0),MATCH(Database!L$3,results_window_3x3!$A$2:$AD$2,0))</f>
        <v>3.6636745999999998</v>
      </c>
      <c r="M21" s="14">
        <f>INDEX(results_window_3x3!$A$2:$AD$56,MATCH($B21,results_window_3x3!$A$2:$A$56,0),MATCH(Database!M$3,results_window_3x3!$A$2:$AD$2,0))</f>
        <v>11.197146999999999</v>
      </c>
      <c r="N21" s="14">
        <f>INDEX(results_window_3x3!$A$2:$AD$56,MATCH($B21,results_window_3x3!$A$2:$A$56,0),MATCH(Database!N$3,results_window_3x3!$A$2:$AD$2,0))</f>
        <v>6.9230204000000004</v>
      </c>
      <c r="O21" s="14">
        <f>INDEX(results_window_3x3!$A$2:$AD$56,MATCH($B21,results_window_3x3!$A$2:$A$56,0),MATCH(Database!O$3,results_window_3x3!$A$2:$AD$2,0))</f>
        <v>3.1111135000000001</v>
      </c>
      <c r="P21" s="14" cm="1">
        <f t="array" ref="P21">_xlfn._xlws.FILTER(results_all_pixels!$E$2:$E$177,(results_all_pixels!$B$2:$B$177=Database!$B21)*(results_all_pixels!$D$2:$D$177=Database!P$3))</f>
        <v>6.6412000000000004</v>
      </c>
      <c r="Q21" s="14" cm="1">
        <f t="array" ref="Q21">_xlfn._xlws.FILTER(results_all_pixels!$E$2:$E$177,(results_all_pixels!$B$2:$B$177=Database!$B21)*(results_all_pixels!$D$2:$D$177=Database!Q$3))</f>
        <v>9.9049999999999994</v>
      </c>
      <c r="R21" s="14" cm="1">
        <f t="array" ref="R21">_xlfn._xlws.FILTER(results_all_pixels!$E$2:$E$177,(results_all_pixels!$B$2:$B$177=Database!$B21)*(results_all_pixels!$D$2:$D$177=Database!R$3))</f>
        <v>5.8029000000000002</v>
      </c>
      <c r="S21" s="14" cm="1">
        <f t="array" ref="S21">_xlfn._xlws.FILTER(results_all_pixels!$E$2:$E$177,(results_all_pixels!$B$2:$B$177=Database!$B21)*(results_all_pixels!$D$2:$D$177=Database!S$3))</f>
        <v>11.987399999999999</v>
      </c>
      <c r="T21" s="14" cm="1">
        <f t="array" ref="T21">_xlfn._xlws.FILTER(results_all_pixels!$E$2:$E$177,(results_all_pixels!$B$2:$B$177=Database!$B21)*(results_all_pixels!$D$2:$D$177=Database!T$3))</f>
        <v>8.0729000000000006</v>
      </c>
      <c r="U21" s="14" cm="1">
        <f t="array" ref="U21">_xlfn._xlws.FILTER(results_all_pixels!$E$2:$E$177,(results_all_pixels!$B$3:$B$178=Database!$B21)*(results_all_pixels!$D$2:$D$177=Database!U$3))</f>
        <v>5.9743000000000004</v>
      </c>
      <c r="V21" s="14">
        <v>5.97</v>
      </c>
      <c r="W21" s="14">
        <v>4.9400000000000004</v>
      </c>
      <c r="X21" s="14">
        <v>6.13</v>
      </c>
      <c r="Y21" s="14">
        <v>6.63</v>
      </c>
      <c r="Z21" s="23">
        <v>3.44</v>
      </c>
    </row>
    <row r="22" spans="2:26" x14ac:dyDescent="0.3">
      <c r="B22" s="21">
        <f t="shared" si="2"/>
        <v>45091</v>
      </c>
      <c r="C22" s="22">
        <v>45091.451747685183</v>
      </c>
      <c r="D22" s="14">
        <f>INDEX(result_window_5x5!$A$2:$AD$29,MATCH($B22,results_window_3x3!$A$2:$A$29,0),MATCH(Database!D$3,results_window_3x3!$A$2:$AD$2,0))</f>
        <v>3.2687528000000001</v>
      </c>
      <c r="E22" s="14">
        <f>INDEX(result_window_5x5!$A$2:$AD$29,MATCH($B22,results_window_3x3!$A$2:$A$29,0),MATCH(Database!E$3,results_window_3x3!$A$2:$AD$2,0))</f>
        <v>5.8143706000000002</v>
      </c>
      <c r="F22" s="14">
        <f>INDEX(result_window_5x5!$A$2:$AD$29,MATCH($B22,results_window_3x3!$A$2:$A$29,0),MATCH(Database!F$3,results_window_3x3!$A$2:$AD$2,0))</f>
        <v>2.439079</v>
      </c>
      <c r="G22" s="14">
        <f>INDEX(result_window_5x5!$A$2:$AD$29,MATCH($B22,results_window_3x3!$A$2:$A$29,0),MATCH(Database!G$3,results_window_3x3!$A$2:$AD$2,0))</f>
        <v>10.062974000000001</v>
      </c>
      <c r="H22" s="14">
        <f>INDEX(result_window_5x5!$A$2:$AD$29,MATCH($B22,results_window_3x3!$A$2:$A$29,0),MATCH(Database!H$3,results_window_3x3!$A$2:$AD$2,0))</f>
        <v>5.4823933</v>
      </c>
      <c r="I22" s="14">
        <f>INDEX(result_window_5x5!$A$2:$AD$29,MATCH($B22,results_window_3x3!$A$2:$A$29,0),MATCH(Database!I$3,results_window_3x3!$A$2:$AD$2,0))</f>
        <v>0.34418130000000002</v>
      </c>
      <c r="J22" s="14">
        <f>INDEX(results_window_3x3!$A$2:$AD$56,MATCH($B22,results_window_3x3!$A$2:$A$56,0),MATCH(Database!J$3,results_window_3x3!$A$2:$AD$2,0))</f>
        <v>3.1635816000000001</v>
      </c>
      <c r="K22" s="14">
        <f>INDEX(results_window_3x3!$A$2:$AD$56,MATCH($B22,results_window_3x3!$A$2:$A$56,0),MATCH(Database!K$3,results_window_3x3!$A$2:$AD$2,0))</f>
        <v>5.6755686000000001</v>
      </c>
      <c r="L22" s="14">
        <f>INDEX(results_window_3x3!$A$2:$AD$56,MATCH($B22,results_window_3x3!$A$2:$A$56,0),MATCH(Database!L$3,results_window_3x3!$A$2:$AD$2,0))</f>
        <v>2.3160409999999998</v>
      </c>
      <c r="M22" s="14">
        <f>INDEX(results_window_3x3!$A$2:$AD$56,MATCH($B22,results_window_3x3!$A$2:$A$56,0),MATCH(Database!M$3,results_window_3x3!$A$2:$AD$2,0))</f>
        <v>9.998678</v>
      </c>
      <c r="N22" s="14">
        <f>INDEX(results_window_3x3!$A$2:$AD$56,MATCH($B22,results_window_3x3!$A$2:$A$56,0),MATCH(Database!N$3,results_window_3x3!$A$2:$AD$2,0))</f>
        <v>5.4015740000000001</v>
      </c>
      <c r="O22" s="14">
        <f>INDEX(results_window_3x3!$A$2:$AD$56,MATCH($B22,results_window_3x3!$A$2:$A$56,0),MATCH(Database!O$3,results_window_3x3!$A$2:$AD$2,0))</f>
        <v>0.22493498000000001</v>
      </c>
      <c r="P22" s="14" cm="1">
        <f t="array" ref="P22">_xlfn._xlws.FILTER(results_all_pixels!$E$2:$E$177,(results_all_pixels!$B$2:$B$177=Database!$B22)*(results_all_pixels!$D$2:$D$177=Database!P$3))</f>
        <v>2.8357999999999999</v>
      </c>
      <c r="Q22" s="14" cm="1">
        <f t="array" ref="Q22">_xlfn._xlws.FILTER(results_all_pixels!$E$2:$E$177,(results_all_pixels!$B$2:$B$177=Database!$B22)*(results_all_pixels!$D$2:$D$177=Database!Q$3))</f>
        <v>5.8682999999999996</v>
      </c>
      <c r="R22" s="14" cm="1">
        <f t="array" ref="R22">_xlfn._xlws.FILTER(results_all_pixels!$E$2:$E$177,(results_all_pixels!$B$2:$B$177=Database!$B22)*(results_all_pixels!$D$2:$D$177=Database!R$3))</f>
        <v>2.2968000000000002</v>
      </c>
      <c r="S22" s="14" cm="1">
        <f t="array" ref="S22">_xlfn._xlws.FILTER(results_all_pixels!$E$2:$E$177,(results_all_pixels!$B$2:$B$177=Database!$B22)*(results_all_pixels!$D$2:$D$177=Database!S$3))</f>
        <v>9.8701000000000008</v>
      </c>
      <c r="T22" s="14" cm="1">
        <f t="array" ref="T22">_xlfn._xlws.FILTER(results_all_pixels!$E$2:$E$177,(results_all_pixels!$B$2:$B$177=Database!$B22)*(results_all_pixels!$D$2:$D$177=Database!T$3))</f>
        <v>5.2478999999999996</v>
      </c>
      <c r="U22" s="14" cm="1">
        <f t="array" ref="U22">_xlfn._xlws.FILTER(results_all_pixels!$E$2:$E$177,(results_all_pixels!$B$3:$B$178=Database!$B22)*(results_all_pixels!$D$2:$D$177=Database!U$3))</f>
        <v>0.48499999999999999</v>
      </c>
      <c r="V22" s="14">
        <v>0.49</v>
      </c>
      <c r="W22" s="14">
        <v>1.17</v>
      </c>
      <c r="X22" s="14">
        <v>0.47</v>
      </c>
      <c r="Y22" s="14">
        <v>17.100000000000001</v>
      </c>
      <c r="Z22" s="23">
        <v>4.625</v>
      </c>
    </row>
    <row r="23" spans="2:26" x14ac:dyDescent="0.3">
      <c r="B23" s="21">
        <f t="shared" si="2"/>
        <v>45159</v>
      </c>
      <c r="C23" s="22">
        <v>45159.455891203703</v>
      </c>
      <c r="D23" s="14">
        <f>INDEX(result_window_5x5!$A$2:$AD$29,MATCH($B23,results_window_3x3!$A$2:$A$29,0),MATCH(Database!D$3,results_window_3x3!$A$2:$AD$2,0))</f>
        <v>6.2540116000000001</v>
      </c>
      <c r="E23" s="14">
        <f>INDEX(result_window_5x5!$A$2:$AD$29,MATCH($B23,results_window_3x3!$A$2:$A$29,0),MATCH(Database!E$3,results_window_3x3!$A$2:$AD$2,0))</f>
        <v>7.929576</v>
      </c>
      <c r="F23" s="14">
        <f>INDEX(result_window_5x5!$A$2:$AD$29,MATCH($B23,results_window_3x3!$A$2:$A$29,0),MATCH(Database!F$3,results_window_3x3!$A$2:$AD$2,0))</f>
        <v>4.8304577000000002</v>
      </c>
      <c r="G23" s="14">
        <f>INDEX(result_window_5x5!$A$2:$AD$29,MATCH($B23,results_window_3x3!$A$2:$A$29,0),MATCH(Database!G$3,results_window_3x3!$A$2:$AD$2,0))</f>
        <v>11.666862500000001</v>
      </c>
      <c r="H23" s="14">
        <f>INDEX(result_window_5x5!$A$2:$AD$29,MATCH($B23,results_window_3x3!$A$2:$A$29,0),MATCH(Database!H$3,results_window_3x3!$A$2:$AD$2,0))</f>
        <v>7.5350219999999997</v>
      </c>
      <c r="I23" s="14">
        <f>INDEX(result_window_5x5!$A$2:$AD$29,MATCH($B23,results_window_3x3!$A$2:$A$29,0),MATCH(Database!I$3,results_window_3x3!$A$2:$AD$2,0))</f>
        <v>7.1417793999999999</v>
      </c>
      <c r="J23" s="14">
        <f>INDEX(results_window_3x3!$A$2:$AD$56,MATCH($B23,results_window_3x3!$A$2:$A$56,0),MATCH(Database!J$3,results_window_3x3!$A$2:$AD$2,0))</f>
        <v>6.5195749999999997</v>
      </c>
      <c r="K23" s="14">
        <f>INDEX(results_window_3x3!$A$2:$AD$56,MATCH($B23,results_window_3x3!$A$2:$A$56,0),MATCH(Database!K$3,results_window_3x3!$A$2:$AD$2,0))</f>
        <v>8.5690930000000005</v>
      </c>
      <c r="L23" s="14">
        <f>INDEX(results_window_3x3!$A$2:$AD$56,MATCH($B23,results_window_3x3!$A$2:$A$56,0),MATCH(Database!L$3,results_window_3x3!$A$2:$AD$2,0))</f>
        <v>5.3058399999999999</v>
      </c>
      <c r="M23" s="14">
        <f>INDEX(results_window_3x3!$A$2:$AD$56,MATCH($B23,results_window_3x3!$A$2:$A$56,0),MATCH(Database!M$3,results_window_3x3!$A$2:$AD$2,0))</f>
        <v>11.857283000000001</v>
      </c>
      <c r="N23" s="14">
        <f>INDEX(results_window_3x3!$A$2:$AD$56,MATCH($B23,results_window_3x3!$A$2:$A$56,0),MATCH(Database!N$3,results_window_3x3!$A$2:$AD$2,0))</f>
        <v>7.7828355</v>
      </c>
      <c r="O23" s="14">
        <f>INDEX(results_window_3x3!$A$2:$AD$56,MATCH($B23,results_window_3x3!$A$2:$A$56,0),MATCH(Database!O$3,results_window_3x3!$A$2:$AD$2,0))</f>
        <v>7.922574</v>
      </c>
      <c r="P23" s="14" cm="1">
        <f t="array" ref="P23">_xlfn._xlws.FILTER(results_all_pixels!$E$2:$E$177,(results_all_pixels!$B$2:$B$177=Database!$B23)*(results_all_pixels!$D$2:$D$177=Database!P$3))</f>
        <v>7.5987999999999998</v>
      </c>
      <c r="Q23" s="14" cm="1">
        <f t="array" ref="Q23">_xlfn._xlws.FILTER(results_all_pixels!$E$2:$E$177,(results_all_pixels!$B$2:$B$177=Database!$B23)*(results_all_pixels!$D$2:$D$177=Database!Q$3))</f>
        <v>10.8613</v>
      </c>
      <c r="R23" s="14" cm="1">
        <f t="array" ref="R23">_xlfn._xlws.FILTER(results_all_pixels!$E$2:$E$177,(results_all_pixels!$B$2:$B$177=Database!$B23)*(results_all_pixels!$D$2:$D$177=Database!R$3))</f>
        <v>6.7595000000000001</v>
      </c>
      <c r="S23" s="14" cm="1">
        <f t="array" ref="S23">_xlfn._xlws.FILTER(results_all_pixels!$E$2:$E$177,(results_all_pixels!$B$2:$B$177=Database!$B23)*(results_all_pixels!$D$2:$D$177=Database!S$3))</f>
        <v>12.540900000000001</v>
      </c>
      <c r="T23" s="14" cm="1">
        <f t="array" ref="T23">_xlfn._xlws.FILTER(results_all_pixels!$E$2:$E$177,(results_all_pixels!$B$2:$B$177=Database!$B23)*(results_all_pixels!$D$2:$D$177=Database!T$3))</f>
        <v>8.7637999999999998</v>
      </c>
      <c r="U23" s="14" cm="1">
        <f t="array" ref="U23">_xlfn._xlws.FILTER(results_all_pixels!$E$2:$E$177,(results_all_pixels!$B$3:$B$178=Database!$B23)*(results_all_pixels!$D$2:$D$177=Database!U$3))</f>
        <v>10.830299999999999</v>
      </c>
      <c r="V23" s="14">
        <v>10.83</v>
      </c>
      <c r="W23" s="14">
        <v>6.96</v>
      </c>
      <c r="X23" s="14">
        <v>9.9700000000000006</v>
      </c>
      <c r="Y23" s="14">
        <v>14.27</v>
      </c>
      <c r="Z23" s="23">
        <v>2.35</v>
      </c>
    </row>
    <row r="24" spans="2:26" x14ac:dyDescent="0.3">
      <c r="B24" s="21">
        <f t="shared" si="2"/>
        <v>45171</v>
      </c>
      <c r="C24" s="22">
        <v>45171.448969907404</v>
      </c>
      <c r="D24" s="14">
        <f>INDEX(result_window_5x5!$A$2:$AD$29,MATCH($B24,results_window_3x3!$A$2:$A$29,0),MATCH(Database!D$3,results_window_3x3!$A$2:$AD$2,0))</f>
        <v>3.4420069999999998</v>
      </c>
      <c r="E24" s="14">
        <f>INDEX(result_window_5x5!$A$2:$AD$29,MATCH($B24,results_window_3x3!$A$2:$A$29,0),MATCH(Database!E$3,results_window_3x3!$A$2:$AD$2,0))</f>
        <v>2.6469562</v>
      </c>
      <c r="F24" s="14">
        <f>INDEX(result_window_5x5!$A$2:$AD$29,MATCH($B24,results_window_3x3!$A$2:$A$29,0),MATCH(Database!F$3,results_window_3x3!$A$2:$AD$2,0))</f>
        <v>0.54339280000000001</v>
      </c>
      <c r="G24" s="14">
        <f>INDEX(result_window_5x5!$A$2:$AD$29,MATCH($B24,results_window_3x3!$A$2:$A$29,0),MATCH(Database!G$3,results_window_3x3!$A$2:$AD$2,0))</f>
        <v>9.7822569999999995</v>
      </c>
      <c r="H24" s="14">
        <f>INDEX(result_window_5x5!$A$2:$AD$29,MATCH($B24,results_window_3x3!$A$2:$A$29,0),MATCH(Database!H$3,results_window_3x3!$A$2:$AD$2,0))</f>
        <v>5.1349799999999997</v>
      </c>
      <c r="I24" s="14">
        <f>INDEX(result_window_5x5!$A$2:$AD$29,MATCH($B24,results_window_3x3!$A$2:$A$29,0),MATCH(Database!I$3,results_window_3x3!$A$2:$AD$2,0))</f>
        <v>0.20681013000000001</v>
      </c>
      <c r="J24" s="14">
        <f>INDEX(results_window_3x3!$A$2:$AD$56,MATCH($B24,results_window_3x3!$A$2:$A$56,0),MATCH(Database!J$3,results_window_3x3!$A$2:$AD$2,0))</f>
        <v>3.5806062000000001</v>
      </c>
      <c r="K24" s="14">
        <f>INDEX(results_window_3x3!$A$2:$AD$56,MATCH($B24,results_window_3x3!$A$2:$A$56,0),MATCH(Database!K$3,results_window_3x3!$A$2:$AD$2,0))</f>
        <v>2.270642</v>
      </c>
      <c r="L24" s="14">
        <f>INDEX(results_window_3x3!$A$2:$AD$56,MATCH($B24,results_window_3x3!$A$2:$A$56,0),MATCH(Database!L$3,results_window_3x3!$A$2:$AD$2,0))</f>
        <v>0.35293794000000001</v>
      </c>
      <c r="M24" s="14">
        <f>INDEX(results_window_3x3!$A$2:$AD$56,MATCH($B24,results_window_3x3!$A$2:$A$56,0),MATCH(Database!M$3,results_window_3x3!$A$2:$AD$2,0))</f>
        <v>9.8043250000000004</v>
      </c>
      <c r="N24" s="14">
        <f>INDEX(results_window_3x3!$A$2:$AD$56,MATCH($B24,results_window_3x3!$A$2:$A$56,0),MATCH(Database!N$3,results_window_3x3!$A$2:$AD$2,0))</f>
        <v>5.1618896000000003</v>
      </c>
      <c r="O24" s="14">
        <f>INDEX(results_window_3x3!$A$2:$AD$56,MATCH($B24,results_window_3x3!$A$2:$A$56,0),MATCH(Database!O$3,results_window_3x3!$A$2:$AD$2,0))</f>
        <v>0.15858567000000001</v>
      </c>
      <c r="P24" s="14" cm="1">
        <f t="array" ref="P24">_xlfn._xlws.FILTER(results_all_pixels!$E$2:$E$177,(results_all_pixels!$B$2:$B$177=Database!$B24)*(results_all_pixels!$D$2:$D$177=Database!P$3))</f>
        <v>3.3702000000000001</v>
      </c>
      <c r="Q24" s="14" cm="1">
        <f t="array" ref="Q24">_xlfn._xlws.FILTER(results_all_pixels!$E$2:$E$177,(results_all_pixels!$B$2:$B$177=Database!$B24)*(results_all_pixels!$D$2:$D$177=Database!Q$3))</f>
        <v>3.3677000000000001</v>
      </c>
      <c r="R24" s="14" cm="1">
        <f t="array" ref="R24">_xlfn._xlws.FILTER(results_all_pixels!$E$2:$E$177,(results_all_pixels!$B$2:$B$177=Database!$B24)*(results_all_pixels!$D$2:$D$177=Database!R$3))</f>
        <v>0.95660000000000001</v>
      </c>
      <c r="S24" s="14" cm="1">
        <f t="array" ref="S24">_xlfn._xlws.FILTER(results_all_pixels!$E$2:$E$177,(results_all_pixels!$B$2:$B$177=Database!$B24)*(results_all_pixels!$D$2:$D$177=Database!S$3))</f>
        <v>9.8283000000000005</v>
      </c>
      <c r="T24" s="14" cm="1">
        <f t="array" ref="T24">_xlfn._xlws.FILTER(results_all_pixels!$E$2:$E$177,(results_all_pixels!$B$2:$B$177=Database!$B24)*(results_all_pixels!$D$2:$D$177=Database!T$3))</f>
        <v>5.1971999999999996</v>
      </c>
      <c r="U24" s="14" cm="1">
        <f t="array" ref="U24">_xlfn._xlws.FILTER(results_all_pixels!$E$2:$E$177,(results_all_pixels!$B$3:$B$178=Database!$B24)*(results_all_pixels!$D$2:$D$177=Database!U$3))</f>
        <v>0.33629999999999999</v>
      </c>
      <c r="V24" s="14">
        <v>0.34</v>
      </c>
      <c r="W24" s="14">
        <v>0.95</v>
      </c>
      <c r="X24" s="14">
        <v>0.35</v>
      </c>
      <c r="Y24" s="14">
        <v>11.25</v>
      </c>
      <c r="Z24" s="23">
        <v>1.4350000000000001</v>
      </c>
    </row>
    <row r="25" spans="2:26" x14ac:dyDescent="0.3">
      <c r="B25" s="21">
        <f t="shared" si="2"/>
        <v>45176</v>
      </c>
      <c r="C25" s="22">
        <v>45176.448946759258</v>
      </c>
      <c r="D25" s="14">
        <f>INDEX(result_window_5x5!$A$2:$AD$29,MATCH($B25,results_window_3x3!$A$2:$A$29,0),MATCH(Database!D$3,results_window_3x3!$A$2:$AD$2,0))</f>
        <v>3.090903</v>
      </c>
      <c r="E25" s="14">
        <f>INDEX(result_window_5x5!$A$2:$AD$29,MATCH($B25,results_window_3x3!$A$2:$A$29,0),MATCH(Database!E$3,results_window_3x3!$A$2:$AD$2,0))</f>
        <v>3.9929380000000001</v>
      </c>
      <c r="F25" s="14">
        <f>INDEX(result_window_5x5!$A$2:$AD$29,MATCH($B25,results_window_3x3!$A$2:$A$29,0),MATCH(Database!F$3,results_window_3x3!$A$2:$AD$2,0))</f>
        <v>1.2653395999999999</v>
      </c>
      <c r="G25" s="14">
        <f>INDEX(result_window_5x5!$A$2:$AD$29,MATCH($B25,results_window_3x3!$A$2:$A$29,0),MATCH(Database!G$3,results_window_3x3!$A$2:$AD$2,0))</f>
        <v>9.7720160000000007</v>
      </c>
      <c r="H25" s="14">
        <f>INDEX(result_window_5x5!$A$2:$AD$29,MATCH($B25,results_window_3x3!$A$2:$A$29,0),MATCH(Database!H$3,results_window_3x3!$A$2:$AD$2,0))</f>
        <v>5.1224699999999999</v>
      </c>
      <c r="I25" s="14">
        <f>INDEX(result_window_5x5!$A$2:$AD$29,MATCH($B25,results_window_3x3!$A$2:$A$29,0),MATCH(Database!I$3,results_window_3x3!$A$2:$AD$2,0))</f>
        <v>0.14359485</v>
      </c>
      <c r="J25" s="14">
        <f>INDEX(results_window_3x3!$A$2:$AD$56,MATCH($B25,results_window_3x3!$A$2:$A$56,0),MATCH(Database!J$3,results_window_3x3!$A$2:$AD$2,0))</f>
        <v>3.3257310000000002</v>
      </c>
      <c r="K25" s="14">
        <f>INDEX(results_window_3x3!$A$2:$AD$56,MATCH($B25,results_window_3x3!$A$2:$A$56,0),MATCH(Database!K$3,results_window_3x3!$A$2:$AD$2,0))</f>
        <v>3.4044797</v>
      </c>
      <c r="L25" s="14">
        <f>INDEX(results_window_3x3!$A$2:$AD$56,MATCH($B25,results_window_3x3!$A$2:$A$56,0),MATCH(Database!L$3,results_window_3x3!$A$2:$AD$2,0))</f>
        <v>0.98968213999999999</v>
      </c>
      <c r="M25" s="14">
        <f>INDEX(results_window_3x3!$A$2:$AD$56,MATCH($B25,results_window_3x3!$A$2:$A$56,0),MATCH(Database!M$3,results_window_3x3!$A$2:$AD$2,0))</f>
        <v>9.8133739999999996</v>
      </c>
      <c r="N25" s="14">
        <f>INDEX(results_window_3x3!$A$2:$AD$56,MATCH($B25,results_window_3x3!$A$2:$A$56,0),MATCH(Database!N$3,results_window_3x3!$A$2:$AD$2,0))</f>
        <v>5.1731667999999997</v>
      </c>
      <c r="O25" s="14">
        <f>INDEX(results_window_3x3!$A$2:$AD$56,MATCH($B25,results_window_3x3!$A$2:$A$56,0),MATCH(Database!O$3,results_window_3x3!$A$2:$AD$2,0))</f>
        <v>0.10358319000000001</v>
      </c>
      <c r="P25" s="14" cm="1">
        <f t="array" ref="P25">_xlfn._xlws.FILTER(results_all_pixels!$E$2:$E$177,(results_all_pixels!$B$2:$B$177=Database!$B25)*(results_all_pixels!$D$2:$D$177=Database!P$3))</f>
        <v>3.2090000000000001</v>
      </c>
      <c r="Q25" s="14" cm="1">
        <f t="array" ref="Q25">_xlfn._xlws.FILTER(results_all_pixels!$E$2:$E$177,(results_all_pixels!$B$2:$B$177=Database!$B25)*(results_all_pixels!$D$2:$D$177=Database!Q$3))</f>
        <v>4.5772000000000004</v>
      </c>
      <c r="R25" s="14" cm="1">
        <f t="array" ref="R25">_xlfn._xlws.FILTER(results_all_pixels!$E$2:$E$177,(results_all_pixels!$B$2:$B$177=Database!$B25)*(results_all_pixels!$D$2:$D$177=Database!R$3))</f>
        <v>1.6455</v>
      </c>
      <c r="S25" s="14" cm="1">
        <f t="array" ref="S25">_xlfn._xlws.FILTER(results_all_pixels!$E$2:$E$177,(results_all_pixels!$B$2:$B$177=Database!$B25)*(results_all_pixels!$D$2:$D$177=Database!S$3))</f>
        <v>9.8931000000000004</v>
      </c>
      <c r="T25" s="14" cm="1">
        <f t="array" ref="T25">_xlfn._xlws.FILTER(results_all_pixels!$E$2:$E$177,(results_all_pixels!$B$2:$B$177=Database!$B25)*(results_all_pixels!$D$2:$D$177=Database!T$3))</f>
        <v>5.2774999999999999</v>
      </c>
      <c r="U25" s="14" cm="1">
        <f t="array" ref="U25">_xlfn._xlws.FILTER(results_all_pixels!$E$2:$E$177,(results_all_pixels!$B$3:$B$178=Database!$B25)*(results_all_pixels!$D$2:$D$177=Database!U$3))</f>
        <v>0.31740000000000002</v>
      </c>
      <c r="V25" s="14">
        <v>0.32</v>
      </c>
      <c r="W25" s="14">
        <v>0.91</v>
      </c>
      <c r="X25" s="14">
        <v>0.38</v>
      </c>
      <c r="Y25" s="14">
        <v>16.29</v>
      </c>
      <c r="Z25" s="23">
        <v>2.4162499999999998</v>
      </c>
    </row>
    <row r="26" spans="2:26" x14ac:dyDescent="0.3">
      <c r="B26" s="21">
        <f t="shared" si="2"/>
        <v>45179</v>
      </c>
      <c r="C26" s="22">
        <v>45179.455891203703</v>
      </c>
      <c r="D26" s="14">
        <f>INDEX(result_window_5x5!$A$2:$AD$29,MATCH($B26,results_window_3x3!$A$2:$A$29,0),MATCH(Database!D$3,results_window_3x3!$A$2:$AD$2,0))</f>
        <v>8.8208120000000001</v>
      </c>
      <c r="E26" s="14">
        <f>INDEX(result_window_5x5!$A$2:$AD$29,MATCH($B26,results_window_3x3!$A$2:$A$29,0),MATCH(Database!E$3,results_window_3x3!$A$2:$AD$2,0))</f>
        <v>13.577537</v>
      </c>
      <c r="F26" s="14">
        <f>INDEX(result_window_5x5!$A$2:$AD$29,MATCH($B26,results_window_3x3!$A$2:$A$29,0),MATCH(Database!F$3,results_window_3x3!$A$2:$AD$2,0))</f>
        <v>8.7538289999999996</v>
      </c>
      <c r="G26" s="14">
        <f>INDEX(result_window_5x5!$A$2:$AD$29,MATCH($B26,results_window_3x3!$A$2:$A$29,0),MATCH(Database!G$3,results_window_3x3!$A$2:$AD$2,0))</f>
        <v>13.387371</v>
      </c>
      <c r="H26" s="14">
        <f>INDEX(result_window_5x5!$A$2:$AD$29,MATCH($B26,results_window_3x3!$A$2:$A$29,0),MATCH(Database!H$3,results_window_3x3!$A$2:$AD$2,0))</f>
        <v>9.8719459999999994</v>
      </c>
      <c r="I26" s="14">
        <f>INDEX(result_window_5x5!$A$2:$AD$29,MATCH($B26,results_window_3x3!$A$2:$A$29,0),MATCH(Database!I$3,results_window_3x3!$A$2:$AD$2,0))</f>
        <v>15.222809</v>
      </c>
      <c r="J26" s="14">
        <f>INDEX(results_window_3x3!$A$2:$AD$56,MATCH($B26,results_window_3x3!$A$2:$A$56,0),MATCH(Database!J$3,results_window_3x3!$A$2:$AD$2,0))</f>
        <v>9.4085020000000004</v>
      </c>
      <c r="K26" s="14">
        <f>INDEX(results_window_3x3!$A$2:$AD$56,MATCH($B26,results_window_3x3!$A$2:$A$56,0),MATCH(Database!K$3,results_window_3x3!$A$2:$AD$2,0))</f>
        <v>14.948999000000001</v>
      </c>
      <c r="L26" s="14">
        <f>INDEX(results_window_3x3!$A$2:$AD$56,MATCH($B26,results_window_3x3!$A$2:$A$56,0),MATCH(Database!L$3,results_window_3x3!$A$2:$AD$2,0))</f>
        <v>9.6698740000000001</v>
      </c>
      <c r="M26" s="14">
        <f>INDEX(results_window_3x3!$A$2:$AD$56,MATCH($B26,results_window_3x3!$A$2:$A$56,0),MATCH(Database!M$3,results_window_3x3!$A$2:$AD$2,0))</f>
        <v>13.785087000000001</v>
      </c>
      <c r="N26" s="14">
        <f>INDEX(results_window_3x3!$A$2:$AD$56,MATCH($B26,results_window_3x3!$A$2:$A$56,0),MATCH(Database!N$3,results_window_3x3!$A$2:$AD$2,0))</f>
        <v>10.418324999999999</v>
      </c>
      <c r="O26" s="14">
        <f>INDEX(results_window_3x3!$A$2:$AD$56,MATCH($B26,results_window_3x3!$A$2:$A$56,0),MATCH(Database!O$3,results_window_3x3!$A$2:$AD$2,0))</f>
        <v>18.38476</v>
      </c>
      <c r="P26" s="14" cm="1">
        <f t="array" ref="P26">_xlfn._xlws.FILTER(results_all_pixels!$E$2:$E$177,(results_all_pixels!$B$2:$B$177=Database!$B26)*(results_all_pixels!$D$2:$D$177=Database!P$3))</f>
        <v>8.7830999999999992</v>
      </c>
      <c r="Q26" s="14" cm="1">
        <f t="array" ref="Q26">_xlfn._xlws.FILTER(results_all_pixels!$E$2:$E$177,(results_all_pixels!$B$2:$B$177=Database!$B26)*(results_all_pixels!$D$2:$D$177=Database!Q$3))</f>
        <v>13.5899</v>
      </c>
      <c r="R26" s="14" cm="1">
        <f t="array" ref="R26">_xlfn._xlws.FILTER(results_all_pixels!$E$2:$E$177,(results_all_pixels!$B$2:$B$177=Database!$B26)*(results_all_pixels!$D$2:$D$177=Database!R$3))</f>
        <v>8.6757000000000009</v>
      </c>
      <c r="S26" s="14" cm="1">
        <f t="array" ref="S26">_xlfn._xlws.FILTER(results_all_pixels!$E$2:$E$177,(results_all_pixels!$B$2:$B$177=Database!$B26)*(results_all_pixels!$D$2:$D$177=Database!S$3))</f>
        <v>13.3569</v>
      </c>
      <c r="T26" s="14" cm="1">
        <f t="array" ref="T26">_xlfn._xlws.FILTER(results_all_pixels!$E$2:$E$177,(results_all_pixels!$B$2:$B$177=Database!$B26)*(results_all_pixels!$D$2:$D$177=Database!T$3))</f>
        <v>9.8536999999999999</v>
      </c>
      <c r="U26" s="14" cm="1">
        <f t="array" ref="U26">_xlfn._xlws.FILTER(results_all_pixels!$E$2:$E$177,(results_all_pixels!$B$3:$B$178=Database!$B26)*(results_all_pixels!$D$2:$D$177=Database!U$3))</f>
        <v>14.3027</v>
      </c>
      <c r="V26" s="14">
        <v>14.3</v>
      </c>
      <c r="W26" s="14">
        <v>8.17</v>
      </c>
      <c r="X26" s="14">
        <v>11.34</v>
      </c>
      <c r="Y26" s="14">
        <v>21.38</v>
      </c>
      <c r="Z26" s="23">
        <v>14.83375</v>
      </c>
    </row>
    <row r="27" spans="2:26" x14ac:dyDescent="0.3">
      <c r="B27" s="21">
        <f t="shared" si="2"/>
        <v>45184</v>
      </c>
      <c r="C27" s="22">
        <v>45184.456261574072</v>
      </c>
      <c r="D27" s="14">
        <f>INDEX(result_window_5x5!$A$2:$AD$29,MATCH($B27,results_window_3x3!$A$2:$A$29,0),MATCH(Database!D$3,results_window_3x3!$A$2:$AD$2,0))</f>
        <v>10.035409</v>
      </c>
      <c r="E27" s="14">
        <f>INDEX(result_window_5x5!$A$2:$AD$29,MATCH($B27,results_window_3x3!$A$2:$A$29,0),MATCH(Database!E$3,results_window_3x3!$A$2:$AD$2,0))</f>
        <v>17.382660000000001</v>
      </c>
      <c r="F27" s="14">
        <f>INDEX(result_window_5x5!$A$2:$AD$29,MATCH($B27,results_window_3x3!$A$2:$A$29,0),MATCH(Database!F$3,results_window_3x3!$A$2:$AD$2,0))</f>
        <v>10.894022</v>
      </c>
      <c r="G27" s="14">
        <f>INDEX(result_window_5x5!$A$2:$AD$29,MATCH($B27,results_window_3x3!$A$2:$A$29,0),MATCH(Database!G$3,results_window_3x3!$A$2:$AD$2,0))</f>
        <v>14.265017500000001</v>
      </c>
      <c r="H27" s="14">
        <f>INDEX(result_window_5x5!$A$2:$AD$29,MATCH($B27,results_window_3x3!$A$2:$A$29,0),MATCH(Database!H$3,results_window_3x3!$A$2:$AD$2,0))</f>
        <v>11.131460000000001</v>
      </c>
      <c r="I27" s="14">
        <f>INDEX(result_window_5x5!$A$2:$AD$29,MATCH($B27,results_window_3x3!$A$2:$A$29,0),MATCH(Database!I$3,results_window_3x3!$A$2:$AD$2,0))</f>
        <v>14.775354999999999</v>
      </c>
      <c r="J27" s="14">
        <f>INDEX(results_window_3x3!$A$2:$AD$56,MATCH($B27,results_window_3x3!$A$2:$A$56,0),MATCH(Database!J$3,results_window_3x3!$A$2:$AD$2,0))</f>
        <v>9.3155699999999992</v>
      </c>
      <c r="K27" s="14">
        <f>INDEX(results_window_3x3!$A$2:$AD$56,MATCH($B27,results_window_3x3!$A$2:$A$56,0),MATCH(Database!K$3,results_window_3x3!$A$2:$AD$2,0))</f>
        <v>17.027435000000001</v>
      </c>
      <c r="L27" s="14">
        <f>INDEX(results_window_3x3!$A$2:$AD$56,MATCH($B27,results_window_3x3!$A$2:$A$56,0),MATCH(Database!L$3,results_window_3x3!$A$2:$AD$2,0))</f>
        <v>10.485659999999999</v>
      </c>
      <c r="M27" s="14">
        <f>INDEX(results_window_3x3!$A$2:$AD$56,MATCH($B27,results_window_3x3!$A$2:$A$56,0),MATCH(Database!M$3,results_window_3x3!$A$2:$AD$2,0))</f>
        <v>13.931838000000001</v>
      </c>
      <c r="N27" s="14">
        <f>INDEX(results_window_3x3!$A$2:$AD$56,MATCH($B27,results_window_3x3!$A$2:$A$56,0),MATCH(Database!N$3,results_window_3x3!$A$2:$AD$2,0))</f>
        <v>10.626692</v>
      </c>
      <c r="O27" s="14">
        <f>INDEX(results_window_3x3!$A$2:$AD$56,MATCH($B27,results_window_3x3!$A$2:$A$56,0),MATCH(Database!O$3,results_window_3x3!$A$2:$AD$2,0))</f>
        <v>13.417609000000001</v>
      </c>
      <c r="P27" s="14" cm="1">
        <f t="array" ref="P27">_xlfn._xlws.FILTER(results_all_pixels!$E$2:$E$177,(results_all_pixels!$B$2:$B$177=Database!$B27)*(results_all_pixels!$D$2:$D$177=Database!P$3))</f>
        <v>9.6220999999999997</v>
      </c>
      <c r="Q27" s="14" cm="1">
        <f t="array" ref="Q27">_xlfn._xlws.FILTER(results_all_pixels!$E$2:$E$177,(results_all_pixels!$B$2:$B$177=Database!$B27)*(results_all_pixels!$D$2:$D$177=Database!Q$3))</f>
        <v>15.3104</v>
      </c>
      <c r="R27" s="14" cm="1">
        <f t="array" ref="R27">_xlfn._xlws.FILTER(results_all_pixels!$E$2:$E$177,(results_all_pixels!$B$2:$B$177=Database!$B27)*(results_all_pixels!$D$2:$D$177=Database!R$3))</f>
        <v>9.7849000000000004</v>
      </c>
      <c r="S27" s="14" cm="1">
        <f t="array" ref="S27">_xlfn._xlws.FILTER(results_all_pixels!$E$2:$E$177,(results_all_pixels!$B$2:$B$177=Database!$B27)*(results_all_pixels!$D$2:$D$177=Database!S$3))</f>
        <v>13.884600000000001</v>
      </c>
      <c r="T27" s="14" cm="1">
        <f t="array" ref="T27">_xlfn._xlws.FILTER(results_all_pixels!$E$2:$E$177,(results_all_pixels!$B$2:$B$177=Database!$B27)*(results_all_pixels!$D$2:$D$177=Database!T$3))</f>
        <v>10.605700000000001</v>
      </c>
      <c r="U27" s="14" cm="1">
        <f t="array" ref="U27">_xlfn._xlws.FILTER(results_all_pixels!$E$2:$E$177,(results_all_pixels!$B$3:$B$178=Database!$B27)*(results_all_pixels!$D$2:$D$177=Database!U$3))</f>
        <v>14.7073</v>
      </c>
      <c r="V27" s="14">
        <v>14.71</v>
      </c>
      <c r="W27" s="14">
        <v>8.31</v>
      </c>
      <c r="X27" s="14">
        <v>14.48</v>
      </c>
      <c r="Y27" s="14">
        <v>26.02</v>
      </c>
      <c r="Z27" s="23">
        <v>20.021249999999998</v>
      </c>
    </row>
    <row r="28" spans="2:26" x14ac:dyDescent="0.3">
      <c r="B28" s="24">
        <f t="shared" si="2"/>
        <v>45194</v>
      </c>
      <c r="C28" s="25">
        <v>45194.456956018519</v>
      </c>
      <c r="D28" s="26">
        <f>INDEX(result_window_5x5!$A$2:$AD$29,MATCH($B28,results_window_3x3!$A$2:$A$29,0),MATCH(Database!D$3,results_window_3x3!$A$2:$AD$2,0))</f>
        <v>10.743733000000001</v>
      </c>
      <c r="E28" s="26">
        <f>INDEX(result_window_5x5!$A$2:$AD$29,MATCH($B28,results_window_3x3!$A$2:$A$29,0),MATCH(Database!E$3,results_window_3x3!$A$2:$AD$2,0))</f>
        <v>16.734112</v>
      </c>
      <c r="F28" s="26">
        <f>INDEX(result_window_5x5!$A$2:$AD$29,MATCH($B28,results_window_3x3!$A$2:$A$29,0),MATCH(Database!F$3,results_window_3x3!$A$2:$AD$2,0))</f>
        <v>11.028725</v>
      </c>
      <c r="G28" s="26">
        <f>INDEX(result_window_5x5!$A$2:$AD$29,MATCH($B28,results_window_3x3!$A$2:$A$29,0),MATCH(Database!G$3,results_window_3x3!$A$2:$AD$2,0))</f>
        <v>14.538987000000001</v>
      </c>
      <c r="H28" s="26">
        <f>INDEX(result_window_5x5!$A$2:$AD$29,MATCH($B28,results_window_3x3!$A$2:$A$29,0),MATCH(Database!H$3,results_window_3x3!$A$2:$AD$2,0))</f>
        <v>11.496305</v>
      </c>
      <c r="I28" s="26">
        <f>INDEX(result_window_5x5!$A$2:$AD$29,MATCH($B28,results_window_3x3!$A$2:$A$29,0),MATCH(Database!I$3,results_window_3x3!$A$2:$AD$2,0))</f>
        <v>29.478361</v>
      </c>
      <c r="J28" s="26">
        <f>INDEX(results_window_3x3!$A$2:$AD$56,MATCH($B28,results_window_3x3!$A$2:$A$56,0),MATCH(Database!J$3,results_window_3x3!$A$2:$AD$2,0))</f>
        <v>11.114488</v>
      </c>
      <c r="K28" s="26">
        <f>INDEX(results_window_3x3!$A$2:$AD$56,MATCH($B28,results_window_3x3!$A$2:$A$56,0),MATCH(Database!K$3,results_window_3x3!$A$2:$AD$2,0))</f>
        <v>17.562995999999998</v>
      </c>
      <c r="L28" s="26">
        <f>INDEX(results_window_3x3!$A$2:$AD$56,MATCH($B28,results_window_3x3!$A$2:$A$56,0),MATCH(Database!L$3,results_window_3x3!$A$2:$AD$2,0))</f>
        <v>11.553729000000001</v>
      </c>
      <c r="M28" s="26">
        <f>INDEX(results_window_3x3!$A$2:$AD$56,MATCH($B28,results_window_3x3!$A$2:$A$56,0),MATCH(Database!M$3,results_window_3x3!$A$2:$AD$2,0))</f>
        <v>14.778938</v>
      </c>
      <c r="N28" s="26">
        <f>INDEX(results_window_3x3!$A$2:$AD$56,MATCH($B28,results_window_3x3!$A$2:$A$56,0),MATCH(Database!N$3,results_window_3x3!$A$2:$AD$2,0))</f>
        <v>11.837725000000001</v>
      </c>
      <c r="O28" s="26">
        <f>INDEX(results_window_3x3!$A$2:$AD$56,MATCH($B28,results_window_3x3!$A$2:$A$56,0),MATCH(Database!O$3,results_window_3x3!$A$2:$AD$2,0))</f>
        <v>31.013645</v>
      </c>
      <c r="P28" s="26" cm="1">
        <f t="array" ref="P28">_xlfn._xlws.FILTER(results_all_pixels!$E$2:$E$177,(results_all_pixels!$B$2:$B$177=Database!$B28)*(results_all_pixels!$D$2:$D$177=Database!P$3))</f>
        <v>11.024900000000001</v>
      </c>
      <c r="Q28" s="26" cm="1">
        <f t="array" ref="Q28">_xlfn._xlws.FILTER(results_all_pixels!$E$2:$E$177,(results_all_pixels!$B$2:$B$177=Database!$B28)*(results_all_pixels!$D$2:$D$177=Database!Q$3))</f>
        <v>17.239000000000001</v>
      </c>
      <c r="R28" s="26" cm="1">
        <f t="array" ref="R28">_xlfn._xlws.FILTER(results_all_pixels!$E$2:$E$177,(results_all_pixels!$B$2:$B$177=Database!$B28)*(results_all_pixels!$D$2:$D$177=Database!R$3))</f>
        <v>11.3086</v>
      </c>
      <c r="S28" s="26" cm="1">
        <f t="array" ref="S28">_xlfn._xlws.FILTER(results_all_pixels!$E$2:$E$177,(results_all_pixels!$B$2:$B$177=Database!$B28)*(results_all_pixels!$D$2:$D$177=Database!S$3))</f>
        <v>14.6966</v>
      </c>
      <c r="T28" s="26" cm="1">
        <f t="array" ref="T28">_xlfn._xlws.FILTER(results_all_pixels!$E$2:$E$177,(results_all_pixels!$B$2:$B$177=Database!$B28)*(results_all_pixels!$D$2:$D$177=Database!T$3))</f>
        <v>11.740500000000001</v>
      </c>
      <c r="U28" s="26" cm="1">
        <f t="array" ref="U28">_xlfn._xlws.FILTER(results_all_pixels!$E$2:$E$177,(results_all_pixels!$B$3:$B$178=Database!$B28)*(results_all_pixels!$D$2:$D$177=Database!U$3))</f>
        <v>27.1753</v>
      </c>
      <c r="V28" s="26">
        <v>27.18</v>
      </c>
      <c r="W28" s="26">
        <v>11.84</v>
      </c>
      <c r="X28" s="26">
        <v>24.14</v>
      </c>
      <c r="Y28" s="26">
        <v>13.93</v>
      </c>
      <c r="Z28" s="27">
        <v>4.9974999999999996</v>
      </c>
    </row>
    <row r="29" spans="2:26" x14ac:dyDescent="0.3">
      <c r="Q29" s="14"/>
    </row>
    <row r="30" spans="2:26" x14ac:dyDescent="0.3">
      <c r="U30" s="13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14113-4F98-4114-9C05-4D9A73B43E0A}">
  <dimension ref="A1"/>
  <sheetViews>
    <sheetView zoomScaleNormal="100" workbookViewId="0">
      <selection activeCell="M1" sqref="M1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3EE1A-397E-49DA-AB00-4C1A849A3A89}">
  <dimension ref="A2:AD56"/>
  <sheetViews>
    <sheetView topLeftCell="L1" workbookViewId="0"/>
  </sheetViews>
  <sheetFormatPr defaultRowHeight="14.4" x14ac:dyDescent="0.3"/>
  <cols>
    <col min="1" max="1" width="14.33203125" bestFit="1" customWidth="1"/>
    <col min="2" max="2" width="17.44140625" bestFit="1" customWidth="1"/>
    <col min="3" max="3" width="15.5546875" customWidth="1"/>
  </cols>
  <sheetData>
    <row r="2" spans="1:30" x14ac:dyDescent="0.3">
      <c r="A2" t="s">
        <v>116</v>
      </c>
      <c r="B2" t="s">
        <v>87</v>
      </c>
      <c r="C2" t="s">
        <v>88</v>
      </c>
      <c r="D2" t="s">
        <v>89</v>
      </c>
      <c r="E2" t="s">
        <v>90</v>
      </c>
      <c r="F2" t="s">
        <v>91</v>
      </c>
      <c r="G2" t="s">
        <v>92</v>
      </c>
      <c r="H2" t="s">
        <v>93</v>
      </c>
      <c r="I2" t="s">
        <v>94</v>
      </c>
      <c r="J2" t="s">
        <v>95</v>
      </c>
      <c r="K2" t="s">
        <v>96</v>
      </c>
      <c r="L2" t="s">
        <v>97</v>
      </c>
      <c r="M2" t="s">
        <v>98</v>
      </c>
      <c r="N2" t="s">
        <v>99</v>
      </c>
      <c r="O2" t="s">
        <v>100</v>
      </c>
      <c r="P2" t="s">
        <v>101</v>
      </c>
      <c r="Q2" t="s">
        <v>102</v>
      </c>
      <c r="R2" t="s">
        <v>103</v>
      </c>
      <c r="S2" t="s">
        <v>104</v>
      </c>
      <c r="T2" t="s">
        <v>105</v>
      </c>
      <c r="U2" t="s">
        <v>106</v>
      </c>
      <c r="V2" t="s">
        <v>107</v>
      </c>
      <c r="W2" t="s">
        <v>108</v>
      </c>
      <c r="X2" t="s">
        <v>109</v>
      </c>
      <c r="Y2" t="s">
        <v>110</v>
      </c>
      <c r="Z2" t="s">
        <v>111</v>
      </c>
      <c r="AA2" t="s">
        <v>112</v>
      </c>
      <c r="AB2" t="s">
        <v>113</v>
      </c>
      <c r="AC2" t="s">
        <v>114</v>
      </c>
      <c r="AD2" t="s">
        <v>115</v>
      </c>
    </row>
    <row r="3" spans="1:30" x14ac:dyDescent="0.3">
      <c r="A3" s="15">
        <v>44841</v>
      </c>
      <c r="B3" s="13">
        <v>44841</v>
      </c>
      <c r="C3">
        <v>12.829198999999999</v>
      </c>
      <c r="D3">
        <v>1.6542387000000001</v>
      </c>
      <c r="E3">
        <v>9</v>
      </c>
      <c r="F3">
        <v>1.2069649</v>
      </c>
      <c r="G3">
        <v>0.20349059</v>
      </c>
      <c r="H3">
        <v>9</v>
      </c>
      <c r="I3">
        <v>2.7418140000000002</v>
      </c>
      <c r="J3">
        <v>0.7166228</v>
      </c>
      <c r="K3">
        <v>9</v>
      </c>
      <c r="L3">
        <v>13.891920000000001</v>
      </c>
      <c r="M3">
        <v>2.4214525</v>
      </c>
      <c r="N3">
        <v>9</v>
      </c>
      <c r="O3">
        <v>2.4789780000000002E-4</v>
      </c>
      <c r="P3" s="16">
        <v>4.0259100000000002E-5</v>
      </c>
      <c r="Q3">
        <v>9</v>
      </c>
      <c r="R3">
        <v>22.074558</v>
      </c>
      <c r="S3">
        <v>3.6834250000000002</v>
      </c>
      <c r="T3">
        <v>9</v>
      </c>
      <c r="U3">
        <v>13.861522000000001</v>
      </c>
      <c r="V3">
        <v>1.8850922999999999</v>
      </c>
      <c r="W3">
        <v>9</v>
      </c>
      <c r="X3">
        <v>15.876454000000001</v>
      </c>
      <c r="Y3">
        <v>0.9803037</v>
      </c>
      <c r="Z3">
        <v>9</v>
      </c>
      <c r="AA3">
        <v>13.477074</v>
      </c>
      <c r="AB3">
        <v>1.4896833</v>
      </c>
      <c r="AC3">
        <v>9</v>
      </c>
      <c r="AD3">
        <v>3</v>
      </c>
    </row>
    <row r="4" spans="1:30" x14ac:dyDescent="0.3">
      <c r="A4" s="15">
        <v>44856</v>
      </c>
      <c r="B4" s="13">
        <v>44856</v>
      </c>
      <c r="C4">
        <v>5.0164765999999998</v>
      </c>
      <c r="D4">
        <v>2.0420685000000001</v>
      </c>
      <c r="E4">
        <v>9</v>
      </c>
      <c r="F4">
        <v>4.9187874999999996</v>
      </c>
      <c r="G4">
        <v>1.4790859999999999</v>
      </c>
      <c r="H4">
        <v>9</v>
      </c>
      <c r="I4">
        <v>0.87988067000000003</v>
      </c>
      <c r="J4">
        <v>0.96019595999999996</v>
      </c>
      <c r="K4">
        <v>9</v>
      </c>
      <c r="L4">
        <v>2.9552740000000002</v>
      </c>
      <c r="M4">
        <v>3.5684328000000001</v>
      </c>
      <c r="N4">
        <v>9</v>
      </c>
      <c r="O4" s="16">
        <v>4.0018850000000001E-5</v>
      </c>
      <c r="P4" s="16">
        <v>9.5856274000000001E-5</v>
      </c>
      <c r="Q4">
        <v>9</v>
      </c>
      <c r="R4">
        <v>6.8853679999999997</v>
      </c>
      <c r="S4">
        <v>3.2265136000000001</v>
      </c>
      <c r="T4">
        <v>9</v>
      </c>
      <c r="U4">
        <v>3.6931433999999999</v>
      </c>
      <c r="V4">
        <v>2.5232380000000001</v>
      </c>
      <c r="W4">
        <v>9</v>
      </c>
      <c r="X4">
        <v>10.975602</v>
      </c>
      <c r="Y4">
        <v>1.2306505000000001</v>
      </c>
      <c r="Z4">
        <v>9</v>
      </c>
      <c r="AA4">
        <v>6.6614630000000004</v>
      </c>
      <c r="AB4">
        <v>1.6407198999999999</v>
      </c>
      <c r="AC4">
        <v>9</v>
      </c>
      <c r="AD4">
        <v>3</v>
      </c>
    </row>
    <row r="5" spans="1:30" x14ac:dyDescent="0.3">
      <c r="A5" s="15">
        <v>44866</v>
      </c>
      <c r="B5" s="13">
        <v>44866</v>
      </c>
      <c r="C5">
        <v>7.4041132999999997</v>
      </c>
      <c r="D5">
        <v>2.1296400000000002</v>
      </c>
      <c r="E5">
        <v>9</v>
      </c>
      <c r="F5">
        <v>2.2989459999999999</v>
      </c>
      <c r="G5">
        <v>0.87553950000000003</v>
      </c>
      <c r="H5">
        <v>9</v>
      </c>
      <c r="I5">
        <v>0.75613730000000001</v>
      </c>
      <c r="J5">
        <v>0.37093112</v>
      </c>
      <c r="K5">
        <v>9</v>
      </c>
      <c r="L5">
        <v>2.9633061999999999</v>
      </c>
      <c r="M5">
        <v>2.5784934000000002</v>
      </c>
      <c r="N5">
        <v>9</v>
      </c>
      <c r="O5" s="16">
        <v>1.6057433E-5</v>
      </c>
      <c r="P5" s="16">
        <v>1.00198E-5</v>
      </c>
      <c r="Q5">
        <v>9</v>
      </c>
      <c r="R5">
        <v>14.266416</v>
      </c>
      <c r="S5">
        <v>4.0893499999999996</v>
      </c>
      <c r="T5">
        <v>9</v>
      </c>
      <c r="U5">
        <v>8.3761519999999994</v>
      </c>
      <c r="V5">
        <v>2.731366</v>
      </c>
      <c r="W5">
        <v>9</v>
      </c>
      <c r="X5">
        <v>12.807278</v>
      </c>
      <c r="Y5">
        <v>1.3388863</v>
      </c>
      <c r="Z5">
        <v>9</v>
      </c>
      <c r="AA5">
        <v>9.0899940000000008</v>
      </c>
      <c r="AB5">
        <v>1.8299917000000001</v>
      </c>
      <c r="AC5">
        <v>9</v>
      </c>
      <c r="AD5">
        <v>3</v>
      </c>
    </row>
    <row r="6" spans="1:30" x14ac:dyDescent="0.3">
      <c r="A6" s="15">
        <v>44869</v>
      </c>
      <c r="B6" s="13">
        <v>44869</v>
      </c>
      <c r="D6">
        <v>0</v>
      </c>
      <c r="E6">
        <v>0</v>
      </c>
      <c r="G6">
        <v>0</v>
      </c>
      <c r="H6">
        <v>0</v>
      </c>
      <c r="J6">
        <v>0</v>
      </c>
      <c r="K6">
        <v>0</v>
      </c>
      <c r="M6">
        <v>0</v>
      </c>
      <c r="N6">
        <v>0</v>
      </c>
      <c r="O6">
        <v>0</v>
      </c>
      <c r="P6">
        <v>0</v>
      </c>
      <c r="Q6">
        <v>9</v>
      </c>
      <c r="S6">
        <v>0</v>
      </c>
      <c r="T6">
        <v>0</v>
      </c>
      <c r="V6">
        <v>0</v>
      </c>
      <c r="W6">
        <v>0</v>
      </c>
      <c r="Y6">
        <v>0</v>
      </c>
      <c r="Z6">
        <v>0</v>
      </c>
      <c r="AB6">
        <v>0</v>
      </c>
      <c r="AC6">
        <v>0</v>
      </c>
      <c r="AD6">
        <v>3</v>
      </c>
    </row>
    <row r="7" spans="1:30" x14ac:dyDescent="0.3">
      <c r="A7" s="15">
        <v>44944</v>
      </c>
      <c r="B7" s="13">
        <v>44944</v>
      </c>
      <c r="C7">
        <v>17.34507</v>
      </c>
      <c r="D7">
        <v>4.4903373999999996</v>
      </c>
      <c r="E7">
        <v>9</v>
      </c>
      <c r="F7">
        <v>0.81133734999999996</v>
      </c>
      <c r="G7">
        <v>0.13458592</v>
      </c>
      <c r="H7">
        <v>9</v>
      </c>
      <c r="I7">
        <v>1.5847652000000001</v>
      </c>
      <c r="J7">
        <v>0.70213133000000005</v>
      </c>
      <c r="K7">
        <v>9</v>
      </c>
      <c r="L7">
        <v>9.0677789999999998</v>
      </c>
      <c r="M7">
        <v>11.854167</v>
      </c>
      <c r="N7">
        <v>9</v>
      </c>
      <c r="O7">
        <v>1.5738848000000001E-4</v>
      </c>
      <c r="P7" s="16">
        <v>6.7305690000000001E-5</v>
      </c>
      <c r="Q7">
        <v>9</v>
      </c>
      <c r="R7">
        <v>28.695522</v>
      </c>
      <c r="S7">
        <v>5.4657306999999999</v>
      </c>
      <c r="T7">
        <v>9</v>
      </c>
      <c r="U7">
        <v>17.750868000000001</v>
      </c>
      <c r="V7">
        <v>3.4117552999999998</v>
      </c>
      <c r="W7">
        <v>9</v>
      </c>
      <c r="X7">
        <v>18.220890000000001</v>
      </c>
      <c r="Y7">
        <v>2.2032337000000002</v>
      </c>
      <c r="Z7">
        <v>9</v>
      </c>
      <c r="AA7">
        <v>17.210749</v>
      </c>
      <c r="AB7">
        <v>3.5910776000000002</v>
      </c>
      <c r="AC7">
        <v>9</v>
      </c>
      <c r="AD7">
        <v>3</v>
      </c>
    </row>
    <row r="8" spans="1:30" x14ac:dyDescent="0.3">
      <c r="A8" s="15">
        <v>44964</v>
      </c>
      <c r="B8" s="13">
        <v>44964</v>
      </c>
      <c r="C8">
        <v>13.341068</v>
      </c>
      <c r="D8">
        <v>0.75287970000000004</v>
      </c>
      <c r="E8">
        <v>9</v>
      </c>
      <c r="F8">
        <v>1.1816218000000001</v>
      </c>
      <c r="G8">
        <v>9.8880570000000001E-2</v>
      </c>
      <c r="H8">
        <v>9</v>
      </c>
      <c r="I8">
        <v>1.5947423999999999</v>
      </c>
      <c r="J8">
        <v>0.59823214999999996</v>
      </c>
      <c r="K8">
        <v>9</v>
      </c>
      <c r="L8">
        <v>22.397161000000001</v>
      </c>
      <c r="M8">
        <v>7.3464260000000001</v>
      </c>
      <c r="N8">
        <v>9</v>
      </c>
      <c r="O8">
        <v>1.8611904E-4</v>
      </c>
      <c r="P8" s="16">
        <v>7.5079819999999994E-5</v>
      </c>
      <c r="Q8">
        <v>9</v>
      </c>
      <c r="R8">
        <v>23.119913</v>
      </c>
      <c r="S8">
        <v>1.5040647</v>
      </c>
      <c r="T8">
        <v>9</v>
      </c>
      <c r="U8">
        <v>14.499174999999999</v>
      </c>
      <c r="V8">
        <v>0.79638989999999998</v>
      </c>
      <c r="W8">
        <v>9</v>
      </c>
      <c r="X8">
        <v>16.191347</v>
      </c>
      <c r="Y8">
        <v>0.4279559</v>
      </c>
      <c r="Z8">
        <v>9</v>
      </c>
      <c r="AA8">
        <v>13.937480000000001</v>
      </c>
      <c r="AB8">
        <v>0.64773789999999998</v>
      </c>
      <c r="AC8">
        <v>9</v>
      </c>
      <c r="AD8">
        <v>3</v>
      </c>
    </row>
    <row r="9" spans="1:30" x14ac:dyDescent="0.3">
      <c r="A9" s="15">
        <v>44966</v>
      </c>
      <c r="B9" s="13">
        <v>44966</v>
      </c>
      <c r="D9">
        <v>0</v>
      </c>
      <c r="E9">
        <v>0</v>
      </c>
      <c r="G9">
        <v>0</v>
      </c>
      <c r="H9">
        <v>0</v>
      </c>
      <c r="J9">
        <v>0</v>
      </c>
      <c r="K9">
        <v>0</v>
      </c>
      <c r="M9">
        <v>0</v>
      </c>
      <c r="N9">
        <v>0</v>
      </c>
      <c r="O9">
        <v>0</v>
      </c>
      <c r="P9">
        <v>0</v>
      </c>
      <c r="Q9">
        <v>9</v>
      </c>
      <c r="S9">
        <v>0</v>
      </c>
      <c r="T9">
        <v>0</v>
      </c>
      <c r="V9">
        <v>0</v>
      </c>
      <c r="W9">
        <v>0</v>
      </c>
      <c r="Y9">
        <v>0</v>
      </c>
      <c r="Z9">
        <v>0</v>
      </c>
      <c r="AB9">
        <v>0</v>
      </c>
      <c r="AC9">
        <v>0</v>
      </c>
      <c r="AD9">
        <v>3</v>
      </c>
    </row>
    <row r="10" spans="1:30" x14ac:dyDescent="0.3">
      <c r="A10" s="15">
        <v>44971</v>
      </c>
      <c r="B10" s="13">
        <v>44971</v>
      </c>
      <c r="C10">
        <v>6.7140307000000004</v>
      </c>
      <c r="D10">
        <v>3.245482</v>
      </c>
      <c r="E10">
        <v>9</v>
      </c>
      <c r="F10">
        <v>3.0994004999999998</v>
      </c>
      <c r="G10">
        <v>1.8547267000000001</v>
      </c>
      <c r="H10">
        <v>9</v>
      </c>
      <c r="I10">
        <v>0.32479005999999999</v>
      </c>
      <c r="J10">
        <v>0.30907664000000001</v>
      </c>
      <c r="K10">
        <v>9</v>
      </c>
      <c r="L10">
        <v>3.6277377999999998</v>
      </c>
      <c r="M10">
        <v>3.2991345000000001</v>
      </c>
      <c r="N10">
        <v>9</v>
      </c>
      <c r="O10" s="16">
        <v>2.2347525000000001E-5</v>
      </c>
      <c r="P10" s="16">
        <v>2.7838167E-5</v>
      </c>
      <c r="Q10">
        <v>9</v>
      </c>
      <c r="R10">
        <v>12.254485000000001</v>
      </c>
      <c r="S10">
        <v>7.8290914999999996</v>
      </c>
      <c r="T10">
        <v>9</v>
      </c>
      <c r="U10">
        <v>6.8500379999999996</v>
      </c>
      <c r="V10">
        <v>4.9821330000000001</v>
      </c>
      <c r="W10">
        <v>9</v>
      </c>
      <c r="X10">
        <v>12.250389</v>
      </c>
      <c r="Y10">
        <v>2.2105923000000001</v>
      </c>
      <c r="Z10">
        <v>9</v>
      </c>
      <c r="AA10">
        <v>8.4000520000000005</v>
      </c>
      <c r="AB10">
        <v>3.0039729999999998</v>
      </c>
      <c r="AC10">
        <v>9</v>
      </c>
      <c r="AD10">
        <v>3</v>
      </c>
    </row>
    <row r="11" spans="1:30" x14ac:dyDescent="0.3">
      <c r="A11" s="15">
        <v>44984</v>
      </c>
      <c r="B11" s="13">
        <v>44984</v>
      </c>
      <c r="C11">
        <v>18.648409999999998</v>
      </c>
      <c r="D11">
        <v>2.5181577000000002</v>
      </c>
      <c r="E11">
        <v>9</v>
      </c>
      <c r="F11">
        <v>0.85770599999999997</v>
      </c>
      <c r="G11">
        <v>0.11165108</v>
      </c>
      <c r="H11">
        <v>9</v>
      </c>
      <c r="I11">
        <v>1.5906149999999999</v>
      </c>
      <c r="J11">
        <v>0.42377520000000002</v>
      </c>
      <c r="K11">
        <v>9</v>
      </c>
      <c r="L11">
        <v>7.0214809999999996</v>
      </c>
      <c r="M11">
        <v>9.1247729999999994</v>
      </c>
      <c r="N11">
        <v>9</v>
      </c>
      <c r="O11">
        <v>1.7143306999999999E-4</v>
      </c>
      <c r="P11" s="16">
        <v>3.6190340000000001E-5</v>
      </c>
      <c r="Q11">
        <v>9</v>
      </c>
      <c r="R11">
        <v>29.907589000000002</v>
      </c>
      <c r="S11">
        <v>3.1823353999999999</v>
      </c>
      <c r="T11">
        <v>9</v>
      </c>
      <c r="U11">
        <v>18.831007</v>
      </c>
      <c r="V11">
        <v>1.6537793000000001</v>
      </c>
      <c r="W11">
        <v>9</v>
      </c>
      <c r="X11">
        <v>18.899056999999999</v>
      </c>
      <c r="Y11">
        <v>1.16299</v>
      </c>
      <c r="Z11">
        <v>9</v>
      </c>
      <c r="AA11">
        <v>18.243551</v>
      </c>
      <c r="AB11">
        <v>1.8888742999999999</v>
      </c>
      <c r="AC11">
        <v>9</v>
      </c>
      <c r="AD11">
        <v>3</v>
      </c>
    </row>
    <row r="12" spans="1:30" x14ac:dyDescent="0.3">
      <c r="A12" s="15">
        <v>45019</v>
      </c>
      <c r="B12" s="13">
        <v>45019</v>
      </c>
      <c r="C12">
        <v>12.677329</v>
      </c>
      <c r="D12">
        <v>1.6157522</v>
      </c>
      <c r="E12">
        <v>9</v>
      </c>
      <c r="F12">
        <v>1.4256909</v>
      </c>
      <c r="G12">
        <v>0.23683731</v>
      </c>
      <c r="H12">
        <v>9</v>
      </c>
      <c r="I12">
        <v>2.3556473000000002</v>
      </c>
      <c r="J12">
        <v>0.72228926000000004</v>
      </c>
      <c r="K12">
        <v>9</v>
      </c>
      <c r="L12">
        <v>20.119864</v>
      </c>
      <c r="M12">
        <v>5.4358639999999996</v>
      </c>
      <c r="N12">
        <v>9</v>
      </c>
      <c r="O12">
        <v>2.2218941000000001E-4</v>
      </c>
      <c r="P12" s="16">
        <v>7.0479495000000001E-5</v>
      </c>
      <c r="Q12">
        <v>9</v>
      </c>
      <c r="R12">
        <v>21.928070000000002</v>
      </c>
      <c r="S12">
        <v>2.8860722000000001</v>
      </c>
      <c r="T12">
        <v>9</v>
      </c>
      <c r="U12">
        <v>13.775691999999999</v>
      </c>
      <c r="V12">
        <v>1.6949011</v>
      </c>
      <c r="W12">
        <v>9</v>
      </c>
      <c r="X12">
        <v>15.805315999999999</v>
      </c>
      <c r="Y12">
        <v>0.91647420000000002</v>
      </c>
      <c r="Z12">
        <v>9</v>
      </c>
      <c r="AA12">
        <v>13.367653000000001</v>
      </c>
      <c r="AB12">
        <v>1.3750008</v>
      </c>
      <c r="AC12">
        <v>9</v>
      </c>
      <c r="AD12">
        <v>3</v>
      </c>
    </row>
    <row r="13" spans="1:30" x14ac:dyDescent="0.3">
      <c r="A13" s="15">
        <v>45021</v>
      </c>
      <c r="B13" s="13">
        <v>45021</v>
      </c>
      <c r="C13">
        <v>3.6163970999999999</v>
      </c>
      <c r="D13">
        <v>0.40963643999999999</v>
      </c>
      <c r="E13">
        <v>9</v>
      </c>
      <c r="F13">
        <v>7.6662499999999998</v>
      </c>
      <c r="G13">
        <v>2.1446817</v>
      </c>
      <c r="H13">
        <v>9</v>
      </c>
      <c r="I13">
        <v>8.0784449999999994E-2</v>
      </c>
      <c r="J13">
        <v>1.6211159999999999E-2</v>
      </c>
      <c r="K13">
        <v>9</v>
      </c>
      <c r="L13">
        <v>1.1562918</v>
      </c>
      <c r="M13">
        <v>0.38628491999999998</v>
      </c>
      <c r="N13">
        <v>9</v>
      </c>
      <c r="O13" s="16">
        <v>-9.5146089999999995E-7</v>
      </c>
      <c r="P13" s="16">
        <v>1.3884239E-6</v>
      </c>
      <c r="Q13">
        <v>9</v>
      </c>
      <c r="R13">
        <v>4.0287765999999996</v>
      </c>
      <c r="S13">
        <v>0.86694530000000003</v>
      </c>
      <c r="T13">
        <v>9</v>
      </c>
      <c r="U13">
        <v>1.4875902000000001</v>
      </c>
      <c r="V13">
        <v>0.67935800000000002</v>
      </c>
      <c r="W13">
        <v>9</v>
      </c>
      <c r="X13">
        <v>10.01933</v>
      </c>
      <c r="Y13">
        <v>0.28397519999999998</v>
      </c>
      <c r="Z13">
        <v>9</v>
      </c>
      <c r="AA13">
        <v>5.428382</v>
      </c>
      <c r="AB13">
        <v>0.35195225000000002</v>
      </c>
      <c r="AC13">
        <v>9</v>
      </c>
      <c r="AD13">
        <v>3</v>
      </c>
    </row>
    <row r="14" spans="1:30" x14ac:dyDescent="0.3">
      <c r="A14" s="15">
        <v>45024</v>
      </c>
      <c r="B14" s="13">
        <v>45024</v>
      </c>
      <c r="C14">
        <v>7.9850453999999997</v>
      </c>
      <c r="D14">
        <v>1.6291964000000001</v>
      </c>
      <c r="E14">
        <v>5</v>
      </c>
      <c r="F14">
        <v>2.5949445</v>
      </c>
      <c r="G14">
        <v>0.8099324</v>
      </c>
      <c r="H14">
        <v>5</v>
      </c>
      <c r="I14">
        <v>0.5952402</v>
      </c>
      <c r="J14">
        <v>0.32531595000000002</v>
      </c>
      <c r="K14">
        <v>5</v>
      </c>
      <c r="L14">
        <v>15.563651999999999</v>
      </c>
      <c r="M14">
        <v>7.8754635000000004</v>
      </c>
      <c r="N14">
        <v>5</v>
      </c>
      <c r="O14" s="16">
        <v>2.2751547999999999E-5</v>
      </c>
      <c r="P14" s="16">
        <v>3.2773496000000003E-5</v>
      </c>
      <c r="Q14">
        <v>9</v>
      </c>
      <c r="R14">
        <v>12.3716545</v>
      </c>
      <c r="S14">
        <v>4.3604659999999997</v>
      </c>
      <c r="T14">
        <v>5</v>
      </c>
      <c r="U14">
        <v>7.7673199999999998</v>
      </c>
      <c r="V14">
        <v>2.7201328</v>
      </c>
      <c r="W14">
        <v>5</v>
      </c>
      <c r="X14">
        <v>12.890154000000001</v>
      </c>
      <c r="Y14">
        <v>1.1415010999999999</v>
      </c>
      <c r="Z14">
        <v>5</v>
      </c>
      <c r="AA14">
        <v>9.1906409999999994</v>
      </c>
      <c r="AB14">
        <v>1.5663189</v>
      </c>
      <c r="AC14">
        <v>5</v>
      </c>
      <c r="AD14">
        <v>3</v>
      </c>
    </row>
    <row r="15" spans="1:30" x14ac:dyDescent="0.3">
      <c r="A15" s="15">
        <v>45049</v>
      </c>
      <c r="B15" s="13">
        <v>45049</v>
      </c>
      <c r="C15">
        <v>4.7887449999999996</v>
      </c>
      <c r="D15">
        <v>0.19364487</v>
      </c>
      <c r="E15">
        <v>7</v>
      </c>
      <c r="F15">
        <v>6.3496002999999996</v>
      </c>
      <c r="G15">
        <v>0.23872673999999999</v>
      </c>
      <c r="H15">
        <v>7</v>
      </c>
      <c r="I15">
        <v>0.39960462000000002</v>
      </c>
      <c r="J15">
        <v>6.7563094000000004E-2</v>
      </c>
      <c r="K15">
        <v>7</v>
      </c>
      <c r="L15">
        <v>2.9603980000000001</v>
      </c>
      <c r="M15">
        <v>0.31714952000000002</v>
      </c>
      <c r="N15">
        <v>7</v>
      </c>
      <c r="O15" s="16">
        <v>2.6658397E-6</v>
      </c>
      <c r="P15" s="16">
        <v>1.9009948000000001E-6</v>
      </c>
      <c r="Q15">
        <v>9</v>
      </c>
      <c r="R15">
        <v>4.9312477000000001</v>
      </c>
      <c r="S15">
        <v>0.13676247999999999</v>
      </c>
      <c r="T15">
        <v>7</v>
      </c>
      <c r="U15">
        <v>2.5074727999999999</v>
      </c>
      <c r="V15">
        <v>0.16057688000000001</v>
      </c>
      <c r="W15">
        <v>7</v>
      </c>
      <c r="X15">
        <v>10.669917999999999</v>
      </c>
      <c r="Y15">
        <v>0.105568334</v>
      </c>
      <c r="Z15">
        <v>7</v>
      </c>
      <c r="AA15">
        <v>6.2414784000000001</v>
      </c>
      <c r="AB15">
        <v>0.13362511999999999</v>
      </c>
      <c r="AC15">
        <v>7</v>
      </c>
      <c r="AD15">
        <v>3</v>
      </c>
    </row>
    <row r="16" spans="1:30" x14ac:dyDescent="0.3">
      <c r="A16" s="15">
        <v>45066</v>
      </c>
      <c r="B16" s="13">
        <v>45066</v>
      </c>
      <c r="C16">
        <v>2.8544520000000002</v>
      </c>
      <c r="D16">
        <v>0.79213135999999995</v>
      </c>
      <c r="E16">
        <v>9</v>
      </c>
      <c r="F16">
        <v>10.982322999999999</v>
      </c>
      <c r="G16">
        <v>2.9589061999999999</v>
      </c>
      <c r="H16">
        <v>9</v>
      </c>
      <c r="I16">
        <v>0.62416530000000003</v>
      </c>
      <c r="J16">
        <v>0.20570049000000001</v>
      </c>
      <c r="K16">
        <v>9</v>
      </c>
      <c r="L16">
        <v>0.31260582999999997</v>
      </c>
      <c r="M16">
        <v>8.1691680000000003E-2</v>
      </c>
      <c r="N16">
        <v>9</v>
      </c>
      <c r="O16" s="16">
        <v>3.3235084999999999E-6</v>
      </c>
      <c r="P16" s="16">
        <v>3.8876154999999997E-6</v>
      </c>
      <c r="Q16">
        <v>9</v>
      </c>
      <c r="R16">
        <v>6.2460639999999996</v>
      </c>
      <c r="S16">
        <v>0.19236344</v>
      </c>
      <c r="T16">
        <v>9</v>
      </c>
      <c r="U16">
        <v>2.5374824999999999</v>
      </c>
      <c r="V16">
        <v>0.26202314999999998</v>
      </c>
      <c r="W16">
        <v>9</v>
      </c>
      <c r="X16">
        <v>9.9249010000000002</v>
      </c>
      <c r="Y16">
        <v>0.35115970000000002</v>
      </c>
      <c r="Z16">
        <v>9</v>
      </c>
      <c r="AA16">
        <v>5.3126372999999996</v>
      </c>
      <c r="AB16">
        <v>0.43580770000000002</v>
      </c>
      <c r="AC16">
        <v>9</v>
      </c>
      <c r="AD16">
        <v>3</v>
      </c>
    </row>
    <row r="17" spans="1:30" x14ac:dyDescent="0.3">
      <c r="A17" s="15">
        <v>45071</v>
      </c>
      <c r="B17" s="13">
        <v>45071</v>
      </c>
      <c r="C17">
        <v>3.1424363</v>
      </c>
      <c r="D17">
        <v>0.12726941999999999</v>
      </c>
      <c r="E17">
        <v>6</v>
      </c>
      <c r="F17">
        <v>18.878336000000001</v>
      </c>
      <c r="G17">
        <v>1.1625129999999999</v>
      </c>
      <c r="H17">
        <v>6</v>
      </c>
      <c r="I17">
        <v>5.2542377000000001E-2</v>
      </c>
      <c r="J17">
        <v>9.8495309999999999E-3</v>
      </c>
      <c r="K17">
        <v>6</v>
      </c>
      <c r="L17">
        <v>0.4619221</v>
      </c>
      <c r="M17">
        <v>4.5699129999999998E-2</v>
      </c>
      <c r="N17">
        <v>6</v>
      </c>
      <c r="O17" s="16">
        <v>-1.6991988000000001E-6</v>
      </c>
      <c r="P17" s="16">
        <v>1.2749596000000001E-6</v>
      </c>
      <c r="Q17">
        <v>9</v>
      </c>
      <c r="R17">
        <v>2.6561384000000001</v>
      </c>
      <c r="S17">
        <v>0.23707491</v>
      </c>
      <c r="T17">
        <v>6</v>
      </c>
      <c r="U17">
        <v>0.44372112000000002</v>
      </c>
      <c r="V17">
        <v>0.107180916</v>
      </c>
      <c r="W17">
        <v>6</v>
      </c>
      <c r="X17">
        <v>9.6409690000000001</v>
      </c>
      <c r="Y17">
        <v>3.2948102999999999E-2</v>
      </c>
      <c r="Z17">
        <v>6</v>
      </c>
      <c r="AA17">
        <v>4.9619736999999997</v>
      </c>
      <c r="AB17">
        <v>4.019151E-2</v>
      </c>
      <c r="AC17">
        <v>6</v>
      </c>
      <c r="AD17">
        <v>3</v>
      </c>
    </row>
    <row r="18" spans="1:30" x14ac:dyDescent="0.3">
      <c r="A18" s="15">
        <v>45074</v>
      </c>
      <c r="B18" s="13">
        <v>45074</v>
      </c>
      <c r="C18">
        <v>7.1303340000000004</v>
      </c>
      <c r="D18">
        <v>0</v>
      </c>
      <c r="E18">
        <v>1</v>
      </c>
      <c r="F18">
        <v>3.9480298</v>
      </c>
      <c r="G18">
        <v>0</v>
      </c>
      <c r="H18">
        <v>1</v>
      </c>
      <c r="I18">
        <v>1.1976494</v>
      </c>
      <c r="J18">
        <v>0</v>
      </c>
      <c r="K18">
        <v>1</v>
      </c>
      <c r="L18">
        <v>5.2520030000000002</v>
      </c>
      <c r="M18">
        <v>0</v>
      </c>
      <c r="N18">
        <v>1</v>
      </c>
      <c r="O18" s="16">
        <v>5.5731820000000002E-6</v>
      </c>
      <c r="P18" s="16">
        <v>1.6719547E-5</v>
      </c>
      <c r="Q18">
        <v>9</v>
      </c>
      <c r="R18">
        <v>8.095046</v>
      </c>
      <c r="S18">
        <v>0</v>
      </c>
      <c r="T18">
        <v>1</v>
      </c>
      <c r="U18">
        <v>5.3410687000000001</v>
      </c>
      <c r="V18">
        <v>0</v>
      </c>
      <c r="W18">
        <v>1</v>
      </c>
      <c r="X18">
        <v>12.097509000000001</v>
      </c>
      <c r="Y18">
        <v>0</v>
      </c>
      <c r="Z18">
        <v>1</v>
      </c>
      <c r="AA18">
        <v>8.0964539999999996</v>
      </c>
      <c r="AB18">
        <v>0</v>
      </c>
      <c r="AC18">
        <v>1</v>
      </c>
      <c r="AD18">
        <v>3</v>
      </c>
    </row>
    <row r="19" spans="1:30" x14ac:dyDescent="0.3">
      <c r="A19" s="15">
        <v>45076</v>
      </c>
      <c r="B19" s="13">
        <v>45076</v>
      </c>
      <c r="D19">
        <v>0</v>
      </c>
      <c r="E19">
        <v>0</v>
      </c>
      <c r="G19">
        <v>0</v>
      </c>
      <c r="H19">
        <v>0</v>
      </c>
      <c r="J19">
        <v>0</v>
      </c>
      <c r="K19">
        <v>0</v>
      </c>
      <c r="M19">
        <v>0</v>
      </c>
      <c r="N19">
        <v>0</v>
      </c>
      <c r="O19">
        <v>0</v>
      </c>
      <c r="P19">
        <v>0</v>
      </c>
      <c r="Q19">
        <v>9</v>
      </c>
      <c r="S19">
        <v>0</v>
      </c>
      <c r="T19">
        <v>0</v>
      </c>
      <c r="V19">
        <v>0</v>
      </c>
      <c r="W19">
        <v>0</v>
      </c>
      <c r="Y19">
        <v>0</v>
      </c>
      <c r="Z19">
        <v>0</v>
      </c>
      <c r="AB19">
        <v>0</v>
      </c>
      <c r="AC19">
        <v>0</v>
      </c>
      <c r="AD19">
        <v>3</v>
      </c>
    </row>
    <row r="20" spans="1:30" x14ac:dyDescent="0.3">
      <c r="A20" s="15">
        <v>45079</v>
      </c>
      <c r="B20" s="13">
        <v>45079</v>
      </c>
      <c r="D20">
        <v>0</v>
      </c>
      <c r="E20">
        <v>0</v>
      </c>
      <c r="G20">
        <v>0</v>
      </c>
      <c r="H20">
        <v>0</v>
      </c>
      <c r="J20">
        <v>0</v>
      </c>
      <c r="K20">
        <v>0</v>
      </c>
      <c r="M20">
        <v>0</v>
      </c>
      <c r="N20">
        <v>0</v>
      </c>
      <c r="O20">
        <v>0</v>
      </c>
      <c r="P20">
        <v>0</v>
      </c>
      <c r="Q20">
        <v>9</v>
      </c>
      <c r="S20">
        <v>0</v>
      </c>
      <c r="T20">
        <v>0</v>
      </c>
      <c r="V20">
        <v>0</v>
      </c>
      <c r="W20">
        <v>0</v>
      </c>
      <c r="Y20">
        <v>0</v>
      </c>
      <c r="Z20">
        <v>0</v>
      </c>
      <c r="AB20">
        <v>0</v>
      </c>
      <c r="AC20">
        <v>0</v>
      </c>
      <c r="AD20">
        <v>3</v>
      </c>
    </row>
    <row r="21" spans="1:30" x14ac:dyDescent="0.3">
      <c r="A21" s="15">
        <v>45081</v>
      </c>
      <c r="B21" s="13">
        <v>45081</v>
      </c>
      <c r="C21">
        <v>2.6187420000000001</v>
      </c>
      <c r="D21">
        <v>0.1599651</v>
      </c>
      <c r="E21">
        <v>9</v>
      </c>
      <c r="F21">
        <v>13.156485</v>
      </c>
      <c r="G21">
        <v>2.0535464000000001</v>
      </c>
      <c r="H21">
        <v>9</v>
      </c>
      <c r="I21">
        <v>0.45278512999999998</v>
      </c>
      <c r="J21">
        <v>0.10853401</v>
      </c>
      <c r="K21">
        <v>9</v>
      </c>
      <c r="L21">
        <v>0.27006935999999998</v>
      </c>
      <c r="M21">
        <v>5.8202320000000002E-2</v>
      </c>
      <c r="N21">
        <v>9</v>
      </c>
      <c r="O21" s="16">
        <v>4.5250925E-7</v>
      </c>
      <c r="P21" s="16">
        <v>6.3650725E-7</v>
      </c>
      <c r="Q21">
        <v>9</v>
      </c>
      <c r="R21">
        <v>5.8694525000000004</v>
      </c>
      <c r="S21">
        <v>0.30074117</v>
      </c>
      <c r="T21">
        <v>9</v>
      </c>
      <c r="U21">
        <v>2.2266598000000002</v>
      </c>
      <c r="V21">
        <v>0.15883224000000001</v>
      </c>
      <c r="W21">
        <v>9</v>
      </c>
      <c r="X21">
        <v>9.772081</v>
      </c>
      <c r="Y21">
        <v>6.4422720000000003E-2</v>
      </c>
      <c r="Z21">
        <v>9</v>
      </c>
      <c r="AA21">
        <v>5.1223574000000003</v>
      </c>
      <c r="AB21">
        <v>7.8925304000000002E-2</v>
      </c>
      <c r="AC21">
        <v>9</v>
      </c>
      <c r="AD21">
        <v>3</v>
      </c>
    </row>
    <row r="22" spans="1:30" x14ac:dyDescent="0.3">
      <c r="A22" s="15">
        <v>45084</v>
      </c>
      <c r="B22" s="13">
        <v>45084</v>
      </c>
      <c r="C22">
        <v>5.6008477000000001</v>
      </c>
      <c r="D22">
        <v>1.0634758</v>
      </c>
      <c r="E22">
        <v>5</v>
      </c>
      <c r="F22">
        <v>5.34917</v>
      </c>
      <c r="G22">
        <v>1.0492846</v>
      </c>
      <c r="H22">
        <v>5</v>
      </c>
      <c r="I22">
        <v>0.78909766999999997</v>
      </c>
      <c r="J22">
        <v>0.57913250000000005</v>
      </c>
      <c r="K22">
        <v>5</v>
      </c>
      <c r="L22">
        <v>3.1111135000000001</v>
      </c>
      <c r="M22">
        <v>1.4735045</v>
      </c>
      <c r="N22">
        <v>5</v>
      </c>
      <c r="O22" s="16">
        <v>1.3713979E-5</v>
      </c>
      <c r="P22" s="16">
        <v>2.2138194000000001E-5</v>
      </c>
      <c r="Q22">
        <v>9</v>
      </c>
      <c r="R22">
        <v>6.3201840000000002</v>
      </c>
      <c r="S22">
        <v>1.3711553000000001</v>
      </c>
      <c r="T22">
        <v>5</v>
      </c>
      <c r="U22">
        <v>3.6636745999999998</v>
      </c>
      <c r="V22">
        <v>1.2341298000000001</v>
      </c>
      <c r="W22">
        <v>5</v>
      </c>
      <c r="X22">
        <v>11.197146999999999</v>
      </c>
      <c r="Y22">
        <v>0.63900656</v>
      </c>
      <c r="Z22">
        <v>5</v>
      </c>
      <c r="AA22">
        <v>6.9230204000000004</v>
      </c>
      <c r="AB22">
        <v>0.82328444999999995</v>
      </c>
      <c r="AC22">
        <v>5</v>
      </c>
      <c r="AD22">
        <v>3</v>
      </c>
    </row>
    <row r="23" spans="1:30" x14ac:dyDescent="0.3">
      <c r="A23" s="15">
        <v>45091</v>
      </c>
      <c r="B23" s="13">
        <v>45091</v>
      </c>
      <c r="C23">
        <v>3.1635816000000001</v>
      </c>
      <c r="D23">
        <v>0.2920681</v>
      </c>
      <c r="E23">
        <v>9</v>
      </c>
      <c r="F23">
        <v>10.162378</v>
      </c>
      <c r="G23">
        <v>1.4069750000000001</v>
      </c>
      <c r="H23">
        <v>9</v>
      </c>
      <c r="I23">
        <v>0.52954345999999997</v>
      </c>
      <c r="J23">
        <v>0.11462878</v>
      </c>
      <c r="K23">
        <v>9</v>
      </c>
      <c r="L23">
        <v>0.22493498000000001</v>
      </c>
      <c r="M23">
        <v>8.8535409999999995E-2</v>
      </c>
      <c r="N23">
        <v>9</v>
      </c>
      <c r="O23" s="16">
        <v>1.6098309000000001E-6</v>
      </c>
      <c r="P23" s="16">
        <v>1.6607928999999999E-6</v>
      </c>
      <c r="Q23">
        <v>9</v>
      </c>
      <c r="R23">
        <v>5.6755686000000001</v>
      </c>
      <c r="S23">
        <v>0.28172757999999998</v>
      </c>
      <c r="T23">
        <v>9</v>
      </c>
      <c r="U23">
        <v>2.3160409999999998</v>
      </c>
      <c r="V23">
        <v>0.19186296</v>
      </c>
      <c r="W23">
        <v>9</v>
      </c>
      <c r="X23">
        <v>9.998678</v>
      </c>
      <c r="Y23">
        <v>0.13502671999999999</v>
      </c>
      <c r="Z23">
        <v>9</v>
      </c>
      <c r="AA23">
        <v>5.4015740000000001</v>
      </c>
      <c r="AB23">
        <v>0.16692023</v>
      </c>
      <c r="AC23">
        <v>9</v>
      </c>
      <c r="AD23">
        <v>3</v>
      </c>
    </row>
    <row r="24" spans="1:30" x14ac:dyDescent="0.3">
      <c r="A24" s="15">
        <v>45159</v>
      </c>
      <c r="B24" s="13">
        <v>45159</v>
      </c>
      <c r="C24">
        <v>6.5195749999999997</v>
      </c>
      <c r="D24">
        <v>0.75664717000000004</v>
      </c>
      <c r="E24">
        <v>9</v>
      </c>
      <c r="F24">
        <v>3.9307129999999999</v>
      </c>
      <c r="G24">
        <v>0.51701319999999995</v>
      </c>
      <c r="H24">
        <v>9</v>
      </c>
      <c r="I24">
        <v>0.68226580000000003</v>
      </c>
      <c r="J24">
        <v>0.19441717999999999</v>
      </c>
      <c r="K24">
        <v>9</v>
      </c>
      <c r="L24">
        <v>7.922574</v>
      </c>
      <c r="M24">
        <v>1.9606631999999999</v>
      </c>
      <c r="N24">
        <v>9</v>
      </c>
      <c r="O24" s="16">
        <v>2.7292417E-5</v>
      </c>
      <c r="P24" s="16">
        <v>1.8495899000000001E-5</v>
      </c>
      <c r="Q24">
        <v>9</v>
      </c>
      <c r="R24">
        <v>8.5690930000000005</v>
      </c>
      <c r="S24">
        <v>1.5106256</v>
      </c>
      <c r="T24">
        <v>9</v>
      </c>
      <c r="U24">
        <v>5.3058399999999999</v>
      </c>
      <c r="V24">
        <v>1.1298519</v>
      </c>
      <c r="W24">
        <v>9</v>
      </c>
      <c r="X24">
        <v>11.857283000000001</v>
      </c>
      <c r="Y24">
        <v>0.50027080000000002</v>
      </c>
      <c r="Z24">
        <v>9</v>
      </c>
      <c r="AA24">
        <v>7.7828355</v>
      </c>
      <c r="AB24">
        <v>0.66484094000000005</v>
      </c>
      <c r="AC24">
        <v>9</v>
      </c>
      <c r="AD24">
        <v>3</v>
      </c>
    </row>
    <row r="25" spans="1:30" x14ac:dyDescent="0.3">
      <c r="A25" s="15">
        <v>45171</v>
      </c>
      <c r="B25" s="13">
        <v>45171</v>
      </c>
      <c r="C25">
        <v>3.5806062000000001</v>
      </c>
      <c r="D25">
        <v>0.22082764999999999</v>
      </c>
      <c r="E25">
        <v>9</v>
      </c>
      <c r="F25">
        <v>22.403718999999999</v>
      </c>
      <c r="G25">
        <v>3.1372629999999999</v>
      </c>
      <c r="H25">
        <v>9</v>
      </c>
      <c r="I25">
        <v>5.0996220000000002E-2</v>
      </c>
      <c r="J25">
        <v>1.4729325E-2</v>
      </c>
      <c r="K25">
        <v>9</v>
      </c>
      <c r="L25">
        <v>0.15858567000000001</v>
      </c>
      <c r="M25">
        <v>2.6705013999999999E-2</v>
      </c>
      <c r="N25">
        <v>9</v>
      </c>
      <c r="O25" s="16">
        <v>-2.2477260999999999E-6</v>
      </c>
      <c r="P25" s="16">
        <v>6.8500134999999998E-8</v>
      </c>
      <c r="Q25">
        <v>9</v>
      </c>
      <c r="R25">
        <v>2.270642</v>
      </c>
      <c r="S25">
        <v>0.40932885000000002</v>
      </c>
      <c r="T25">
        <v>9</v>
      </c>
      <c r="U25">
        <v>0.35293794000000001</v>
      </c>
      <c r="V25">
        <v>0.18724531</v>
      </c>
      <c r="W25">
        <v>9</v>
      </c>
      <c r="X25">
        <v>9.8043250000000004</v>
      </c>
      <c r="Y25">
        <v>5.8674335000000001E-2</v>
      </c>
      <c r="Z25">
        <v>9</v>
      </c>
      <c r="AA25">
        <v>5.1618896000000003</v>
      </c>
      <c r="AB25">
        <v>7.2023630000000005E-2</v>
      </c>
      <c r="AC25">
        <v>9</v>
      </c>
      <c r="AD25">
        <v>3</v>
      </c>
    </row>
    <row r="26" spans="1:30" x14ac:dyDescent="0.3">
      <c r="A26" s="15">
        <v>45176</v>
      </c>
      <c r="B26" s="13">
        <v>45176</v>
      </c>
      <c r="C26">
        <v>3.3257310000000002</v>
      </c>
      <c r="D26">
        <v>0.28691309999999998</v>
      </c>
      <c r="E26">
        <v>9</v>
      </c>
      <c r="F26">
        <v>22.460041</v>
      </c>
      <c r="G26">
        <v>1.7553302</v>
      </c>
      <c r="H26">
        <v>9</v>
      </c>
      <c r="I26">
        <v>0.12398331999999999</v>
      </c>
      <c r="J26">
        <v>2.4433237999999999E-2</v>
      </c>
      <c r="K26">
        <v>9</v>
      </c>
      <c r="L26">
        <v>0.10358319000000001</v>
      </c>
      <c r="M26">
        <v>2.8026754000000001E-2</v>
      </c>
      <c r="N26">
        <v>9</v>
      </c>
      <c r="O26" s="16">
        <v>-1.9317850000000001E-6</v>
      </c>
      <c r="P26" s="16">
        <v>2.6737142999999999E-7</v>
      </c>
      <c r="Q26">
        <v>9</v>
      </c>
      <c r="R26">
        <v>3.4044797</v>
      </c>
      <c r="S26">
        <v>0.43712810000000002</v>
      </c>
      <c r="T26">
        <v>9</v>
      </c>
      <c r="U26">
        <v>0.98968213999999999</v>
      </c>
      <c r="V26">
        <v>0.22347304000000001</v>
      </c>
      <c r="W26">
        <v>9</v>
      </c>
      <c r="X26">
        <v>9.8133739999999996</v>
      </c>
      <c r="Y26">
        <v>0.108940855</v>
      </c>
      <c r="Z26">
        <v>9</v>
      </c>
      <c r="AA26">
        <v>5.1731667999999997</v>
      </c>
      <c r="AB26">
        <v>0.13313559</v>
      </c>
      <c r="AC26">
        <v>9</v>
      </c>
      <c r="AD26">
        <v>3</v>
      </c>
    </row>
    <row r="27" spans="1:30" x14ac:dyDescent="0.3">
      <c r="A27" s="15">
        <v>45179</v>
      </c>
      <c r="B27" s="13">
        <v>45179</v>
      </c>
      <c r="C27">
        <v>9.4085020000000004</v>
      </c>
      <c r="D27">
        <v>1.0126915000000001</v>
      </c>
      <c r="E27">
        <v>9</v>
      </c>
      <c r="F27">
        <v>1.9945246000000001</v>
      </c>
      <c r="G27">
        <v>0.37647605000000001</v>
      </c>
      <c r="H27">
        <v>9</v>
      </c>
      <c r="I27">
        <v>1.1521853</v>
      </c>
      <c r="J27">
        <v>0.18228194</v>
      </c>
      <c r="K27">
        <v>9</v>
      </c>
      <c r="L27">
        <v>18.38476</v>
      </c>
      <c r="M27">
        <v>3.8525844</v>
      </c>
      <c r="N27">
        <v>9</v>
      </c>
      <c r="O27" s="16">
        <v>7.6760940000000002E-5</v>
      </c>
      <c r="P27" s="16">
        <v>3.3148127999999999E-5</v>
      </c>
      <c r="Q27">
        <v>9</v>
      </c>
      <c r="R27">
        <v>14.948999000000001</v>
      </c>
      <c r="S27">
        <v>2.1261424999999998</v>
      </c>
      <c r="T27">
        <v>9</v>
      </c>
      <c r="U27">
        <v>9.6698740000000001</v>
      </c>
      <c r="V27">
        <v>1.3858075999999999</v>
      </c>
      <c r="W27">
        <v>9</v>
      </c>
      <c r="X27">
        <v>13.785087000000001</v>
      </c>
      <c r="Y27">
        <v>0.6472308</v>
      </c>
      <c r="Z27">
        <v>9</v>
      </c>
      <c r="AA27">
        <v>10.418324999999999</v>
      </c>
      <c r="AB27">
        <v>0.90996312999999995</v>
      </c>
      <c r="AC27">
        <v>9</v>
      </c>
      <c r="AD27">
        <v>3</v>
      </c>
    </row>
    <row r="28" spans="1:30" x14ac:dyDescent="0.3">
      <c r="A28" s="15">
        <v>45184</v>
      </c>
      <c r="B28" s="13">
        <v>45184</v>
      </c>
      <c r="C28">
        <v>9.3155699999999992</v>
      </c>
      <c r="D28">
        <v>1.259147</v>
      </c>
      <c r="E28">
        <v>9</v>
      </c>
      <c r="F28">
        <v>2.2192620000000001</v>
      </c>
      <c r="G28">
        <v>0.45749879999999998</v>
      </c>
      <c r="H28">
        <v>9</v>
      </c>
      <c r="I28">
        <v>1.8465499000000001</v>
      </c>
      <c r="J28">
        <v>0.22340608000000001</v>
      </c>
      <c r="K28">
        <v>9</v>
      </c>
      <c r="L28">
        <v>13.417609000000001</v>
      </c>
      <c r="M28">
        <v>4.3426622999999998</v>
      </c>
      <c r="N28">
        <v>9</v>
      </c>
      <c r="O28">
        <v>1.4364972999999999E-4</v>
      </c>
      <c r="P28" s="16">
        <v>4.6148059999999997E-5</v>
      </c>
      <c r="Q28">
        <v>9</v>
      </c>
      <c r="R28">
        <v>17.027435000000001</v>
      </c>
      <c r="S28">
        <v>1.5120399</v>
      </c>
      <c r="T28">
        <v>9</v>
      </c>
      <c r="U28">
        <v>10.485659999999999</v>
      </c>
      <c r="V28">
        <v>1.1600782999999999</v>
      </c>
      <c r="W28">
        <v>9</v>
      </c>
      <c r="X28">
        <v>13.931838000000001</v>
      </c>
      <c r="Y28">
        <v>0.68552749999999996</v>
      </c>
      <c r="Z28">
        <v>9</v>
      </c>
      <c r="AA28">
        <v>10.626692</v>
      </c>
      <c r="AB28">
        <v>0.97356480000000001</v>
      </c>
      <c r="AC28">
        <v>9</v>
      </c>
      <c r="AD28">
        <v>3</v>
      </c>
    </row>
    <row r="29" spans="1:30" x14ac:dyDescent="0.3">
      <c r="A29" s="15">
        <v>45194</v>
      </c>
      <c r="B29" s="13">
        <v>45194</v>
      </c>
      <c r="C29">
        <v>11.114488</v>
      </c>
      <c r="D29">
        <v>0.76123660000000004</v>
      </c>
      <c r="E29">
        <v>9</v>
      </c>
      <c r="F29">
        <v>1.5263491</v>
      </c>
      <c r="G29">
        <v>0.16298138000000001</v>
      </c>
      <c r="H29">
        <v>9</v>
      </c>
      <c r="I29">
        <v>1.0862035999999999</v>
      </c>
      <c r="J29">
        <v>0.18521278999999999</v>
      </c>
      <c r="K29">
        <v>9</v>
      </c>
      <c r="L29">
        <v>31.013645</v>
      </c>
      <c r="M29">
        <v>2.3142119999999999</v>
      </c>
      <c r="N29">
        <v>9</v>
      </c>
      <c r="O29" s="16">
        <v>9.6717594999999997E-5</v>
      </c>
      <c r="P29" s="16">
        <v>1.6982975000000001E-5</v>
      </c>
      <c r="Q29">
        <v>9</v>
      </c>
      <c r="R29">
        <v>17.562995999999998</v>
      </c>
      <c r="S29">
        <v>1.6160680999999999</v>
      </c>
      <c r="T29">
        <v>9</v>
      </c>
      <c r="U29">
        <v>11.553729000000001</v>
      </c>
      <c r="V29">
        <v>0.97964256999999999</v>
      </c>
      <c r="W29">
        <v>9</v>
      </c>
      <c r="X29">
        <v>14.778938</v>
      </c>
      <c r="Y29">
        <v>0.4731477</v>
      </c>
      <c r="Z29">
        <v>9</v>
      </c>
      <c r="AA29">
        <v>11.837725000000001</v>
      </c>
      <c r="AB29">
        <v>0.68843719999999997</v>
      </c>
      <c r="AC29">
        <v>9</v>
      </c>
      <c r="AD29">
        <v>3</v>
      </c>
    </row>
    <row r="30" spans="1:30" x14ac:dyDescent="0.3">
      <c r="A30" s="15"/>
      <c r="B30" s="13"/>
      <c r="P30" s="16"/>
    </row>
    <row r="31" spans="1:30" x14ac:dyDescent="0.3">
      <c r="A31" s="15"/>
      <c r="B31" s="13"/>
      <c r="O31" s="16"/>
    </row>
    <row r="32" spans="1:30" x14ac:dyDescent="0.3">
      <c r="A32" s="15"/>
      <c r="B32" s="13"/>
      <c r="O32" s="16"/>
      <c r="P32" s="16"/>
    </row>
    <row r="33" spans="1:16" x14ac:dyDescent="0.3">
      <c r="A33" s="15"/>
      <c r="B33" s="13"/>
    </row>
    <row r="34" spans="1:16" x14ac:dyDescent="0.3">
      <c r="A34" s="15"/>
      <c r="B34" s="13"/>
    </row>
    <row r="35" spans="1:16" x14ac:dyDescent="0.3">
      <c r="A35" s="15"/>
      <c r="B35" s="13"/>
      <c r="P35" s="16"/>
    </row>
    <row r="36" spans="1:16" x14ac:dyDescent="0.3">
      <c r="A36" s="15"/>
      <c r="B36" s="13"/>
    </row>
    <row r="37" spans="1:16" x14ac:dyDescent="0.3">
      <c r="A37" s="15"/>
      <c r="B37" s="13"/>
      <c r="O37" s="16"/>
      <c r="P37" s="16"/>
    </row>
    <row r="38" spans="1:16" x14ac:dyDescent="0.3">
      <c r="A38" s="15"/>
      <c r="B38" s="13"/>
    </row>
    <row r="39" spans="1:16" x14ac:dyDescent="0.3">
      <c r="A39" s="15"/>
      <c r="B39" s="13"/>
      <c r="P39" s="16"/>
    </row>
    <row r="40" spans="1:16" x14ac:dyDescent="0.3">
      <c r="A40" s="15"/>
      <c r="B40" s="13"/>
      <c r="O40" s="16"/>
      <c r="P40" s="16"/>
    </row>
    <row r="41" spans="1:16" x14ac:dyDescent="0.3">
      <c r="A41" s="15"/>
      <c r="B41" s="13"/>
      <c r="O41" s="16"/>
      <c r="P41" s="16"/>
    </row>
    <row r="42" spans="1:16" x14ac:dyDescent="0.3">
      <c r="A42" s="15"/>
      <c r="B42" s="13"/>
      <c r="O42" s="16"/>
      <c r="P42" s="16"/>
    </row>
    <row r="43" spans="1:16" x14ac:dyDescent="0.3">
      <c r="A43" s="15"/>
      <c r="B43" s="13"/>
      <c r="O43" s="16"/>
      <c r="P43" s="16"/>
    </row>
    <row r="44" spans="1:16" x14ac:dyDescent="0.3">
      <c r="A44" s="15"/>
      <c r="B44" s="13"/>
      <c r="O44" s="16"/>
      <c r="P44" s="16"/>
    </row>
    <row r="45" spans="1:16" x14ac:dyDescent="0.3">
      <c r="A45" s="15"/>
      <c r="B45" s="13"/>
      <c r="O45" s="16"/>
      <c r="P45" s="16"/>
    </row>
    <row r="46" spans="1:16" x14ac:dyDescent="0.3">
      <c r="A46" s="15"/>
      <c r="B46" s="13"/>
    </row>
    <row r="47" spans="1:16" x14ac:dyDescent="0.3">
      <c r="A47" s="15"/>
      <c r="B47" s="13"/>
    </row>
    <row r="48" spans="1:16" x14ac:dyDescent="0.3">
      <c r="A48" s="15"/>
      <c r="B48" s="13"/>
      <c r="O48" s="16"/>
      <c r="P48" s="16"/>
    </row>
    <row r="49" spans="1:16" x14ac:dyDescent="0.3">
      <c r="A49" s="15"/>
      <c r="B49" s="13"/>
      <c r="O49" s="16"/>
      <c r="P49" s="16"/>
    </row>
    <row r="50" spans="1:16" x14ac:dyDescent="0.3">
      <c r="A50" s="15"/>
      <c r="B50" s="13"/>
      <c r="O50" s="16"/>
      <c r="P50" s="16"/>
    </row>
    <row r="51" spans="1:16" x14ac:dyDescent="0.3">
      <c r="A51" s="15"/>
      <c r="B51" s="13"/>
      <c r="O51" s="16"/>
      <c r="P51" s="16"/>
    </row>
    <row r="52" spans="1:16" x14ac:dyDescent="0.3">
      <c r="A52" s="15"/>
      <c r="B52" s="13"/>
      <c r="O52" s="16"/>
      <c r="P52" s="16"/>
    </row>
    <row r="53" spans="1:16" x14ac:dyDescent="0.3">
      <c r="A53" s="15"/>
      <c r="B53" s="13"/>
      <c r="O53" s="16"/>
      <c r="P53" s="16"/>
    </row>
    <row r="54" spans="1:16" x14ac:dyDescent="0.3">
      <c r="A54" s="15"/>
      <c r="B54" s="13"/>
      <c r="O54" s="16"/>
      <c r="P54" s="16"/>
    </row>
    <row r="55" spans="1:16" x14ac:dyDescent="0.3">
      <c r="A55" s="15"/>
      <c r="B55" s="13"/>
    </row>
    <row r="56" spans="1:16" x14ac:dyDescent="0.3">
      <c r="A56" s="15"/>
      <c r="B56" s="13"/>
      <c r="O56" s="16"/>
      <c r="P56" s="1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72B90-7146-4A9D-8A2B-CB543577AB53}">
  <dimension ref="A2:AD29"/>
  <sheetViews>
    <sheetView topLeftCell="L1" workbookViewId="0">
      <selection activeCell="AA26" sqref="A25:AA26"/>
    </sheetView>
  </sheetViews>
  <sheetFormatPr defaultRowHeight="14.4" x14ac:dyDescent="0.3"/>
  <sheetData>
    <row r="2" spans="1:30" x14ac:dyDescent="0.3">
      <c r="A2" t="s">
        <v>116</v>
      </c>
      <c r="B2" t="s">
        <v>87</v>
      </c>
      <c r="C2" t="s">
        <v>88</v>
      </c>
      <c r="D2" t="s">
        <v>89</v>
      </c>
      <c r="E2" t="s">
        <v>90</v>
      </c>
      <c r="F2" t="s">
        <v>91</v>
      </c>
      <c r="G2" t="s">
        <v>92</v>
      </c>
      <c r="H2" t="s">
        <v>93</v>
      </c>
      <c r="I2" t="s">
        <v>94</v>
      </c>
      <c r="J2" t="s">
        <v>95</v>
      </c>
      <c r="K2" t="s">
        <v>96</v>
      </c>
      <c r="L2" t="s">
        <v>97</v>
      </c>
      <c r="M2" t="s">
        <v>98</v>
      </c>
      <c r="N2" t="s">
        <v>99</v>
      </c>
      <c r="O2" t="s">
        <v>100</v>
      </c>
      <c r="P2" t="s">
        <v>101</v>
      </c>
      <c r="Q2" t="s">
        <v>102</v>
      </c>
      <c r="R2" t="s">
        <v>103</v>
      </c>
      <c r="S2" t="s">
        <v>104</v>
      </c>
      <c r="T2" t="s">
        <v>105</v>
      </c>
      <c r="U2" t="s">
        <v>106</v>
      </c>
      <c r="V2" t="s">
        <v>107</v>
      </c>
      <c r="W2" t="s">
        <v>108</v>
      </c>
      <c r="X2" t="s">
        <v>109</v>
      </c>
      <c r="Y2" t="s">
        <v>110</v>
      </c>
      <c r="Z2" t="s">
        <v>111</v>
      </c>
      <c r="AA2" t="s">
        <v>112</v>
      </c>
      <c r="AB2" t="s">
        <v>113</v>
      </c>
      <c r="AC2" t="s">
        <v>114</v>
      </c>
      <c r="AD2" t="s">
        <v>115</v>
      </c>
    </row>
    <row r="3" spans="1:30" x14ac:dyDescent="0.3">
      <c r="A3" s="15">
        <v>44841</v>
      </c>
      <c r="B3" s="13">
        <v>44841</v>
      </c>
      <c r="C3">
        <v>12.847613000000001</v>
      </c>
      <c r="D3">
        <v>1.4595746000000001</v>
      </c>
      <c r="E3">
        <v>25</v>
      </c>
      <c r="F3">
        <v>1.2199667000000001</v>
      </c>
      <c r="G3">
        <v>0.19396227999999999</v>
      </c>
      <c r="H3">
        <v>25</v>
      </c>
      <c r="I3">
        <v>2.8108019999999998</v>
      </c>
      <c r="J3">
        <v>0.72015845999999994</v>
      </c>
      <c r="K3">
        <v>25</v>
      </c>
      <c r="L3">
        <v>14.481097999999999</v>
      </c>
      <c r="M3">
        <v>2.7023747</v>
      </c>
      <c r="N3">
        <v>25</v>
      </c>
      <c r="O3">
        <v>2.5751087000000001E-4</v>
      </c>
      <c r="P3" s="16">
        <v>5.6224314999999997E-5</v>
      </c>
      <c r="Q3">
        <v>25</v>
      </c>
      <c r="R3">
        <v>22.033922</v>
      </c>
      <c r="S3">
        <v>3.1844676000000001</v>
      </c>
      <c r="T3">
        <v>25</v>
      </c>
      <c r="U3">
        <v>13.875828</v>
      </c>
      <c r="V3">
        <v>1.6554396</v>
      </c>
      <c r="W3">
        <v>25</v>
      </c>
      <c r="X3">
        <v>15.885210000000001</v>
      </c>
      <c r="Y3">
        <v>0.86231804000000001</v>
      </c>
      <c r="Z3">
        <v>25</v>
      </c>
      <c r="AA3">
        <v>13.487042000000001</v>
      </c>
      <c r="AB3">
        <v>1.3037893</v>
      </c>
      <c r="AC3">
        <v>25</v>
      </c>
      <c r="AD3">
        <v>5</v>
      </c>
    </row>
    <row r="4" spans="1:30" x14ac:dyDescent="0.3">
      <c r="A4" s="15">
        <v>44856</v>
      </c>
      <c r="B4" s="13">
        <v>44856</v>
      </c>
      <c r="C4">
        <v>6.1380850000000002</v>
      </c>
      <c r="D4">
        <v>2.6845455</v>
      </c>
      <c r="E4">
        <v>25</v>
      </c>
      <c r="F4">
        <v>4.333488</v>
      </c>
      <c r="G4">
        <v>1.8630731</v>
      </c>
      <c r="H4">
        <v>25</v>
      </c>
      <c r="I4">
        <v>1.4841645999999999</v>
      </c>
      <c r="J4">
        <v>1.3161738999999999</v>
      </c>
      <c r="K4">
        <v>25</v>
      </c>
      <c r="L4">
        <v>4.7607746000000004</v>
      </c>
      <c r="M4">
        <v>5.0083659999999997</v>
      </c>
      <c r="N4">
        <v>25</v>
      </c>
      <c r="O4" s="16">
        <v>8.9245265999999998E-5</v>
      </c>
      <c r="P4">
        <v>1.4051105E-4</v>
      </c>
      <c r="Q4">
        <v>25</v>
      </c>
      <c r="R4">
        <v>8.3419570000000007</v>
      </c>
      <c r="S4">
        <v>4.409046</v>
      </c>
      <c r="T4">
        <v>25</v>
      </c>
      <c r="U4">
        <v>4.9131669999999996</v>
      </c>
      <c r="V4">
        <v>3.3566780000000001</v>
      </c>
      <c r="W4">
        <v>25</v>
      </c>
      <c r="X4">
        <v>11.634617</v>
      </c>
      <c r="Y4">
        <v>1.6285856000000001</v>
      </c>
      <c r="Z4">
        <v>25</v>
      </c>
      <c r="AA4">
        <v>7.5429586999999998</v>
      </c>
      <c r="AB4">
        <v>2.2060330000000001</v>
      </c>
      <c r="AC4">
        <v>25</v>
      </c>
      <c r="AD4">
        <v>5</v>
      </c>
    </row>
    <row r="5" spans="1:30" x14ac:dyDescent="0.3">
      <c r="A5" s="15">
        <v>44866</v>
      </c>
      <c r="B5" s="13">
        <v>44866</v>
      </c>
      <c r="C5">
        <v>8.1557849999999998</v>
      </c>
      <c r="D5">
        <v>2.3190637000000001</v>
      </c>
      <c r="E5">
        <v>25</v>
      </c>
      <c r="F5">
        <v>2.0680757000000001</v>
      </c>
      <c r="G5">
        <v>0.95404595000000003</v>
      </c>
      <c r="H5">
        <v>25</v>
      </c>
      <c r="I5">
        <v>0.70989469999999999</v>
      </c>
      <c r="J5">
        <v>0.32298979999999999</v>
      </c>
      <c r="K5">
        <v>25</v>
      </c>
      <c r="L5">
        <v>7.8262223999999998</v>
      </c>
      <c r="M5">
        <v>8.9451479999999997</v>
      </c>
      <c r="N5">
        <v>25</v>
      </c>
      <c r="O5" s="16">
        <v>2.3847613000000001E-5</v>
      </c>
      <c r="P5" s="16">
        <v>1.7428238000000001E-5</v>
      </c>
      <c r="Q5">
        <v>25</v>
      </c>
      <c r="R5">
        <v>14.995782999999999</v>
      </c>
      <c r="S5">
        <v>4.1418967000000002</v>
      </c>
      <c r="T5">
        <v>25</v>
      </c>
      <c r="U5">
        <v>9.0218089999999993</v>
      </c>
      <c r="V5">
        <v>2.8475914000000002</v>
      </c>
      <c r="W5">
        <v>25</v>
      </c>
      <c r="X5">
        <v>13.208697000000001</v>
      </c>
      <c r="Y5">
        <v>1.4258845</v>
      </c>
      <c r="Z5">
        <v>25</v>
      </c>
      <c r="AA5">
        <v>9.6496910000000007</v>
      </c>
      <c r="AB5">
        <v>1.9531080999999999</v>
      </c>
      <c r="AC5">
        <v>25</v>
      </c>
      <c r="AD5">
        <v>5</v>
      </c>
    </row>
    <row r="6" spans="1:30" x14ac:dyDescent="0.3">
      <c r="A6" s="15">
        <v>44869</v>
      </c>
      <c r="B6" s="13">
        <v>44869</v>
      </c>
      <c r="D6">
        <v>0</v>
      </c>
      <c r="E6">
        <v>0</v>
      </c>
      <c r="G6">
        <v>0</v>
      </c>
      <c r="H6">
        <v>0</v>
      </c>
      <c r="J6">
        <v>0</v>
      </c>
      <c r="K6">
        <v>0</v>
      </c>
      <c r="M6">
        <v>0</v>
      </c>
      <c r="N6">
        <v>0</v>
      </c>
      <c r="O6">
        <v>0</v>
      </c>
      <c r="P6">
        <v>0</v>
      </c>
      <c r="Q6">
        <v>25</v>
      </c>
      <c r="S6">
        <v>0</v>
      </c>
      <c r="T6">
        <v>0</v>
      </c>
      <c r="V6">
        <v>0</v>
      </c>
      <c r="W6">
        <v>0</v>
      </c>
      <c r="Y6">
        <v>0</v>
      </c>
      <c r="Z6">
        <v>0</v>
      </c>
      <c r="AB6">
        <v>0</v>
      </c>
      <c r="AC6">
        <v>0</v>
      </c>
      <c r="AD6">
        <v>5</v>
      </c>
    </row>
    <row r="7" spans="1:30" x14ac:dyDescent="0.3">
      <c r="A7" s="15">
        <v>44944</v>
      </c>
      <c r="B7" s="13">
        <v>44944</v>
      </c>
      <c r="C7">
        <v>18.216926999999998</v>
      </c>
      <c r="D7">
        <v>4.0918380000000001</v>
      </c>
      <c r="E7">
        <v>25</v>
      </c>
      <c r="F7">
        <v>0.76391405000000001</v>
      </c>
      <c r="G7">
        <v>0.12616769999999999</v>
      </c>
      <c r="H7">
        <v>25</v>
      </c>
      <c r="I7">
        <v>2.0189672000000001</v>
      </c>
      <c r="J7">
        <v>1.2857316999999999</v>
      </c>
      <c r="K7">
        <v>25</v>
      </c>
      <c r="L7">
        <v>6.1105223000000004</v>
      </c>
      <c r="M7">
        <v>9.1156220000000001</v>
      </c>
      <c r="N7">
        <v>25</v>
      </c>
      <c r="O7">
        <v>2.055185E-4</v>
      </c>
      <c r="P7">
        <v>1.6293631000000001E-4</v>
      </c>
      <c r="Q7">
        <v>25</v>
      </c>
      <c r="R7">
        <v>29.984155999999999</v>
      </c>
      <c r="S7">
        <v>4.8938046000000002</v>
      </c>
      <c r="T7">
        <v>25</v>
      </c>
      <c r="U7">
        <v>18.477802000000001</v>
      </c>
      <c r="V7">
        <v>2.9896953000000002</v>
      </c>
      <c r="W7">
        <v>25</v>
      </c>
      <c r="X7">
        <v>18.669619000000001</v>
      </c>
      <c r="Y7">
        <v>1.9677076</v>
      </c>
      <c r="Z7">
        <v>25</v>
      </c>
      <c r="AA7">
        <v>17.925224</v>
      </c>
      <c r="AB7">
        <v>3.257927</v>
      </c>
      <c r="AC7">
        <v>25</v>
      </c>
      <c r="AD7">
        <v>5</v>
      </c>
    </row>
    <row r="8" spans="1:30" x14ac:dyDescent="0.3">
      <c r="A8" s="15">
        <v>44964</v>
      </c>
      <c r="B8" s="13">
        <v>44964</v>
      </c>
      <c r="C8">
        <v>12.577086</v>
      </c>
      <c r="D8">
        <v>2.6911339999999999</v>
      </c>
      <c r="E8">
        <v>25</v>
      </c>
      <c r="F8">
        <v>1.5029836999999999</v>
      </c>
      <c r="G8">
        <v>0.77435195000000001</v>
      </c>
      <c r="H8">
        <v>25</v>
      </c>
      <c r="I8">
        <v>1.7461743000000001</v>
      </c>
      <c r="J8">
        <v>0.89650976999999998</v>
      </c>
      <c r="K8">
        <v>25</v>
      </c>
      <c r="L8">
        <v>19.587223000000002</v>
      </c>
      <c r="M8">
        <v>8.0669140000000006</v>
      </c>
      <c r="N8">
        <v>25</v>
      </c>
      <c r="O8">
        <v>1.8646130000000001E-4</v>
      </c>
      <c r="P8" s="16">
        <v>9.8514945000000004E-5</v>
      </c>
      <c r="Q8">
        <v>25</v>
      </c>
      <c r="R8">
        <v>21.283950000000001</v>
      </c>
      <c r="S8">
        <v>5.4492050000000001</v>
      </c>
      <c r="T8">
        <v>25</v>
      </c>
      <c r="U8">
        <v>13.366044</v>
      </c>
      <c r="V8">
        <v>3.3845706</v>
      </c>
      <c r="W8">
        <v>25</v>
      </c>
      <c r="X8">
        <v>15.68102</v>
      </c>
      <c r="Y8">
        <v>1.652655</v>
      </c>
      <c r="Z8">
        <v>25</v>
      </c>
      <c r="AA8">
        <v>13.224243</v>
      </c>
      <c r="AB8">
        <v>2.3869011000000002</v>
      </c>
      <c r="AC8">
        <v>25</v>
      </c>
      <c r="AD8">
        <v>5</v>
      </c>
    </row>
    <row r="9" spans="1:30" x14ac:dyDescent="0.3">
      <c r="A9" s="15">
        <v>44966</v>
      </c>
      <c r="B9" s="13">
        <v>44966</v>
      </c>
      <c r="D9">
        <v>0</v>
      </c>
      <c r="E9">
        <v>0</v>
      </c>
      <c r="G9">
        <v>0</v>
      </c>
      <c r="H9">
        <v>0</v>
      </c>
      <c r="J9">
        <v>0</v>
      </c>
      <c r="K9">
        <v>0</v>
      </c>
      <c r="M9">
        <v>0</v>
      </c>
      <c r="N9">
        <v>0</v>
      </c>
      <c r="O9">
        <v>0</v>
      </c>
      <c r="P9">
        <v>0</v>
      </c>
      <c r="Q9">
        <v>25</v>
      </c>
      <c r="S9">
        <v>0</v>
      </c>
      <c r="T9">
        <v>0</v>
      </c>
      <c r="V9">
        <v>0</v>
      </c>
      <c r="W9">
        <v>0</v>
      </c>
      <c r="Y9">
        <v>0</v>
      </c>
      <c r="Z9">
        <v>0</v>
      </c>
      <c r="AB9">
        <v>0</v>
      </c>
      <c r="AC9">
        <v>0</v>
      </c>
      <c r="AD9">
        <v>5</v>
      </c>
    </row>
    <row r="10" spans="1:30" x14ac:dyDescent="0.3">
      <c r="A10" s="15">
        <v>44971</v>
      </c>
      <c r="B10" s="13">
        <v>44971</v>
      </c>
      <c r="C10">
        <v>6.4843489999999999</v>
      </c>
      <c r="D10">
        <v>2.6568854000000002</v>
      </c>
      <c r="E10">
        <v>25</v>
      </c>
      <c r="F10">
        <v>2.9703210000000002</v>
      </c>
      <c r="G10">
        <v>1.6010195</v>
      </c>
      <c r="H10">
        <v>25</v>
      </c>
      <c r="I10">
        <v>0.37877145000000001</v>
      </c>
      <c r="J10">
        <v>0.28479967</v>
      </c>
      <c r="K10">
        <v>25</v>
      </c>
      <c r="L10">
        <v>4.2409600000000003</v>
      </c>
      <c r="M10">
        <v>3.4097145000000002</v>
      </c>
      <c r="N10">
        <v>25</v>
      </c>
      <c r="O10" s="16">
        <v>2.1585496000000001E-5</v>
      </c>
      <c r="P10" s="16">
        <v>2.3158877E-5</v>
      </c>
      <c r="Q10">
        <v>25</v>
      </c>
      <c r="R10">
        <v>11.885306999999999</v>
      </c>
      <c r="S10">
        <v>6.9067439999999998</v>
      </c>
      <c r="T10">
        <v>25</v>
      </c>
      <c r="U10">
        <v>6.6369366999999997</v>
      </c>
      <c r="V10">
        <v>4.2767954000000001</v>
      </c>
      <c r="W10">
        <v>25</v>
      </c>
      <c r="X10">
        <v>12.125771500000001</v>
      </c>
      <c r="Y10">
        <v>1.8512697</v>
      </c>
      <c r="Z10">
        <v>25</v>
      </c>
      <c r="AA10">
        <v>8.2094109999999993</v>
      </c>
      <c r="AB10">
        <v>2.5108983999999999</v>
      </c>
      <c r="AC10">
        <v>25</v>
      </c>
      <c r="AD10">
        <v>5</v>
      </c>
    </row>
    <row r="11" spans="1:30" x14ac:dyDescent="0.3">
      <c r="A11" s="15">
        <v>44984</v>
      </c>
      <c r="B11" s="13">
        <v>44984</v>
      </c>
      <c r="C11">
        <v>18.584301</v>
      </c>
      <c r="D11">
        <v>2.3545395999999998</v>
      </c>
      <c r="E11">
        <v>25</v>
      </c>
      <c r="F11">
        <v>0.88373460000000004</v>
      </c>
      <c r="G11">
        <v>0.10291682000000001</v>
      </c>
      <c r="H11">
        <v>25</v>
      </c>
      <c r="I11">
        <v>2.3705327999999999</v>
      </c>
      <c r="J11">
        <v>1.5742886</v>
      </c>
      <c r="K11">
        <v>25</v>
      </c>
      <c r="L11">
        <v>8.1667280000000009</v>
      </c>
      <c r="M11">
        <v>6.4793386000000002</v>
      </c>
      <c r="N11">
        <v>25</v>
      </c>
      <c r="O11">
        <v>2.4388863E-4</v>
      </c>
      <c r="P11">
        <v>1.2638474E-4</v>
      </c>
      <c r="Q11">
        <v>25</v>
      </c>
      <c r="R11">
        <v>29.296751</v>
      </c>
      <c r="S11">
        <v>3.1958449999999998</v>
      </c>
      <c r="T11">
        <v>25</v>
      </c>
      <c r="U11">
        <v>18.689785000000001</v>
      </c>
      <c r="V11">
        <v>1.4950855000000001</v>
      </c>
      <c r="W11">
        <v>25</v>
      </c>
      <c r="X11">
        <v>18.844263000000002</v>
      </c>
      <c r="Y11">
        <v>1.0680802</v>
      </c>
      <c r="Z11">
        <v>25</v>
      </c>
      <c r="AA11">
        <v>18.151116999999999</v>
      </c>
      <c r="AB11">
        <v>1.7542489000000001</v>
      </c>
      <c r="AC11">
        <v>25</v>
      </c>
      <c r="AD11">
        <v>5</v>
      </c>
    </row>
    <row r="12" spans="1:30" x14ac:dyDescent="0.3">
      <c r="A12" s="15">
        <v>45019</v>
      </c>
      <c r="B12" s="13">
        <v>45019</v>
      </c>
      <c r="C12">
        <v>12.07527</v>
      </c>
      <c r="D12">
        <v>1.6373044000000001</v>
      </c>
      <c r="E12">
        <v>25</v>
      </c>
      <c r="F12">
        <v>1.5548633000000001</v>
      </c>
      <c r="G12">
        <v>0.40049288</v>
      </c>
      <c r="H12">
        <v>25</v>
      </c>
      <c r="I12">
        <v>2.0940775999999999</v>
      </c>
      <c r="J12">
        <v>0.61354726999999998</v>
      </c>
      <c r="K12">
        <v>25</v>
      </c>
      <c r="L12">
        <v>21.963083000000001</v>
      </c>
      <c r="M12">
        <v>5.8709536</v>
      </c>
      <c r="N12">
        <v>25</v>
      </c>
      <c r="O12">
        <v>2.0351964999999999E-4</v>
      </c>
      <c r="P12" s="16">
        <v>7.2967670000000001E-5</v>
      </c>
      <c r="Q12">
        <v>25</v>
      </c>
      <c r="R12">
        <v>20.713058</v>
      </c>
      <c r="S12">
        <v>2.8223739000000001</v>
      </c>
      <c r="T12">
        <v>25</v>
      </c>
      <c r="U12">
        <v>13.092575</v>
      </c>
      <c r="V12">
        <v>1.7417758999999999</v>
      </c>
      <c r="W12">
        <v>25</v>
      </c>
      <c r="X12">
        <v>15.448321999999999</v>
      </c>
      <c r="Y12">
        <v>0.93770019999999998</v>
      </c>
      <c r="Z12">
        <v>25</v>
      </c>
      <c r="AA12">
        <v>12.836637</v>
      </c>
      <c r="AB12">
        <v>1.377211</v>
      </c>
      <c r="AC12">
        <v>25</v>
      </c>
      <c r="AD12">
        <v>5</v>
      </c>
    </row>
    <row r="13" spans="1:30" x14ac:dyDescent="0.3">
      <c r="A13" s="15">
        <v>45021</v>
      </c>
      <c r="B13" s="13">
        <v>45021</v>
      </c>
      <c r="C13">
        <v>3.6531832</v>
      </c>
      <c r="D13">
        <v>0.34439520000000001</v>
      </c>
      <c r="E13">
        <v>25</v>
      </c>
      <c r="F13">
        <v>7.2500644000000003</v>
      </c>
      <c r="G13">
        <v>1.5099068</v>
      </c>
      <c r="H13">
        <v>25</v>
      </c>
      <c r="I13">
        <v>9.1372065000000002E-2</v>
      </c>
      <c r="J13">
        <v>2.9210836E-2</v>
      </c>
      <c r="K13">
        <v>25</v>
      </c>
      <c r="L13">
        <v>1.2085804</v>
      </c>
      <c r="M13">
        <v>0.41023406000000001</v>
      </c>
      <c r="N13">
        <v>25</v>
      </c>
      <c r="O13" s="16">
        <v>-9.0375464999999996E-7</v>
      </c>
      <c r="P13" s="16">
        <v>1.0602544E-6</v>
      </c>
      <c r="Q13">
        <v>25</v>
      </c>
      <c r="R13">
        <v>4.0800285000000001</v>
      </c>
      <c r="S13">
        <v>0.64275760000000004</v>
      </c>
      <c r="T13">
        <v>25</v>
      </c>
      <c r="U13">
        <v>1.5354782</v>
      </c>
      <c r="V13">
        <v>0.51400579999999996</v>
      </c>
      <c r="W13">
        <v>25</v>
      </c>
      <c r="X13">
        <v>10.042680000000001</v>
      </c>
      <c r="Y13">
        <v>0.22671378</v>
      </c>
      <c r="Z13">
        <v>25</v>
      </c>
      <c r="AA13">
        <v>5.4567684999999999</v>
      </c>
      <c r="AB13">
        <v>0.28098676</v>
      </c>
      <c r="AC13">
        <v>25</v>
      </c>
      <c r="AD13">
        <v>5</v>
      </c>
    </row>
    <row r="14" spans="1:30" x14ac:dyDescent="0.3">
      <c r="A14" s="15">
        <v>45024</v>
      </c>
      <c r="B14" s="13">
        <v>45024</v>
      </c>
      <c r="C14">
        <v>7.3286543000000002</v>
      </c>
      <c r="D14">
        <v>1.2973479000000001</v>
      </c>
      <c r="E14">
        <v>14</v>
      </c>
      <c r="F14">
        <v>3.1106843999999998</v>
      </c>
      <c r="G14">
        <v>0.89931499999999998</v>
      </c>
      <c r="H14">
        <v>14</v>
      </c>
      <c r="I14">
        <v>0.58375895</v>
      </c>
      <c r="J14">
        <v>0.28762868000000003</v>
      </c>
      <c r="K14">
        <v>14</v>
      </c>
      <c r="L14">
        <v>12.818683999999999</v>
      </c>
      <c r="M14">
        <v>6.3405075000000002</v>
      </c>
      <c r="N14">
        <v>14</v>
      </c>
      <c r="O14" s="16">
        <v>1.8945758999999999E-5</v>
      </c>
      <c r="P14" s="16">
        <v>2.4600456999999998E-5</v>
      </c>
      <c r="Q14">
        <v>25</v>
      </c>
      <c r="R14">
        <v>10.607657</v>
      </c>
      <c r="S14">
        <v>3.5473713999999998</v>
      </c>
      <c r="T14">
        <v>14</v>
      </c>
      <c r="U14">
        <v>6.6421913999999997</v>
      </c>
      <c r="V14">
        <v>2.2708206</v>
      </c>
      <c r="W14">
        <v>14</v>
      </c>
      <c r="X14">
        <v>12.424032</v>
      </c>
      <c r="Y14">
        <v>0.92211469999999995</v>
      </c>
      <c r="Z14">
        <v>14</v>
      </c>
      <c r="AA14">
        <v>8.5519529999999992</v>
      </c>
      <c r="AB14">
        <v>1.2534460999999999</v>
      </c>
      <c r="AC14">
        <v>14</v>
      </c>
      <c r="AD14">
        <v>5</v>
      </c>
    </row>
    <row r="15" spans="1:30" x14ac:dyDescent="0.3">
      <c r="A15" s="15">
        <v>45049</v>
      </c>
      <c r="B15" s="13">
        <v>45049</v>
      </c>
      <c r="C15">
        <v>4.7878220000000002</v>
      </c>
      <c r="D15">
        <v>0.17705750000000001</v>
      </c>
      <c r="E15">
        <v>15</v>
      </c>
      <c r="F15">
        <v>6.3854990000000003</v>
      </c>
      <c r="G15">
        <v>0.24147254000000001</v>
      </c>
      <c r="H15">
        <v>15</v>
      </c>
      <c r="I15">
        <v>0.50798975999999996</v>
      </c>
      <c r="J15">
        <v>0.15136957000000001</v>
      </c>
      <c r="K15">
        <v>15</v>
      </c>
      <c r="L15">
        <v>2.4718703999999998</v>
      </c>
      <c r="M15">
        <v>0.68724280000000004</v>
      </c>
      <c r="N15">
        <v>15</v>
      </c>
      <c r="O15" s="16">
        <v>2.5115607999999999E-6</v>
      </c>
      <c r="P15" s="16">
        <v>2.4241463E-6</v>
      </c>
      <c r="Q15">
        <v>25</v>
      </c>
      <c r="R15">
        <v>5.0080476000000003</v>
      </c>
      <c r="S15">
        <v>0.13500609999999999</v>
      </c>
      <c r="T15">
        <v>15</v>
      </c>
      <c r="U15">
        <v>2.5535173000000002</v>
      </c>
      <c r="V15">
        <v>0.13869324</v>
      </c>
      <c r="W15">
        <v>15</v>
      </c>
      <c r="X15">
        <v>10.677849</v>
      </c>
      <c r="Y15">
        <v>9.3074199999999996E-2</v>
      </c>
      <c r="Z15">
        <v>15</v>
      </c>
      <c r="AA15">
        <v>6.251493</v>
      </c>
      <c r="AB15">
        <v>0.11786821</v>
      </c>
      <c r="AC15">
        <v>15</v>
      </c>
      <c r="AD15">
        <v>5</v>
      </c>
    </row>
    <row r="16" spans="1:30" x14ac:dyDescent="0.3">
      <c r="A16" s="15">
        <v>45066</v>
      </c>
      <c r="B16" s="13">
        <v>45066</v>
      </c>
      <c r="C16">
        <v>2.6425291999999998</v>
      </c>
      <c r="D16">
        <v>0.72132830000000003</v>
      </c>
      <c r="E16">
        <v>25</v>
      </c>
      <c r="F16">
        <v>12.481394</v>
      </c>
      <c r="G16">
        <v>3.1493511000000001</v>
      </c>
      <c r="H16">
        <v>25</v>
      </c>
      <c r="I16">
        <v>0.54706526</v>
      </c>
      <c r="J16">
        <v>0.20557378000000001</v>
      </c>
      <c r="K16">
        <v>25</v>
      </c>
      <c r="L16">
        <v>0.4142866</v>
      </c>
      <c r="M16">
        <v>0.17900236</v>
      </c>
      <c r="N16">
        <v>25</v>
      </c>
      <c r="O16" s="16">
        <v>2.3670642999999998E-6</v>
      </c>
      <c r="P16" s="16">
        <v>4.4354349999999998E-6</v>
      </c>
      <c r="Q16">
        <v>25</v>
      </c>
      <c r="R16">
        <v>6.2194346999999999</v>
      </c>
      <c r="S16">
        <v>0.16151450000000001</v>
      </c>
      <c r="T16">
        <v>25</v>
      </c>
      <c r="U16">
        <v>2.4434366000000001</v>
      </c>
      <c r="V16">
        <v>0.29790460000000002</v>
      </c>
      <c r="W16">
        <v>25</v>
      </c>
      <c r="X16">
        <v>9.8250019999999996</v>
      </c>
      <c r="Y16">
        <v>0.33196219999999999</v>
      </c>
      <c r="Z16">
        <v>25</v>
      </c>
      <c r="AA16">
        <v>5.1896256999999997</v>
      </c>
      <c r="AB16">
        <v>0.41326392000000001</v>
      </c>
      <c r="AC16">
        <v>25</v>
      </c>
      <c r="AD16">
        <v>5</v>
      </c>
    </row>
    <row r="17" spans="1:30" x14ac:dyDescent="0.3">
      <c r="A17" s="15">
        <v>45071</v>
      </c>
      <c r="B17" s="13">
        <v>45071</v>
      </c>
      <c r="C17">
        <v>2.9002401999999998</v>
      </c>
      <c r="D17">
        <v>0.24147553999999999</v>
      </c>
      <c r="E17">
        <v>17</v>
      </c>
      <c r="F17">
        <v>17.970275999999998</v>
      </c>
      <c r="G17">
        <v>3.9132779000000002</v>
      </c>
      <c r="H17">
        <v>17</v>
      </c>
      <c r="I17">
        <v>8.3926423999999999E-2</v>
      </c>
      <c r="J17">
        <v>4.1591099999999999E-2</v>
      </c>
      <c r="K17">
        <v>17</v>
      </c>
      <c r="L17">
        <v>0.42310795000000001</v>
      </c>
      <c r="M17">
        <v>8.7326310000000004E-2</v>
      </c>
      <c r="N17">
        <v>17</v>
      </c>
      <c r="O17" s="16">
        <v>-1.7576064E-6</v>
      </c>
      <c r="P17" s="16">
        <v>1.2346943000000001E-6</v>
      </c>
      <c r="Q17">
        <v>25</v>
      </c>
      <c r="R17">
        <v>3.1898352999999999</v>
      </c>
      <c r="S17">
        <v>0.60223649999999995</v>
      </c>
      <c r="T17">
        <v>17</v>
      </c>
      <c r="U17">
        <v>0.69478099999999998</v>
      </c>
      <c r="V17">
        <v>0.30946763999999999</v>
      </c>
      <c r="W17">
        <v>17</v>
      </c>
      <c r="X17">
        <v>9.5895650000000003</v>
      </c>
      <c r="Y17">
        <v>6.4773715999999995E-2</v>
      </c>
      <c r="Z17">
        <v>17</v>
      </c>
      <c r="AA17">
        <v>4.8994030000000004</v>
      </c>
      <c r="AB17">
        <v>7.8827519999999998E-2</v>
      </c>
      <c r="AC17">
        <v>17</v>
      </c>
      <c r="AD17">
        <v>5</v>
      </c>
    </row>
    <row r="18" spans="1:30" x14ac:dyDescent="0.3">
      <c r="A18" s="15">
        <v>45074</v>
      </c>
      <c r="B18" s="13">
        <v>45074</v>
      </c>
      <c r="C18">
        <v>7.1303340000000004</v>
      </c>
      <c r="D18">
        <v>0</v>
      </c>
      <c r="E18">
        <v>1</v>
      </c>
      <c r="F18">
        <v>3.9480298</v>
      </c>
      <c r="G18">
        <v>0</v>
      </c>
      <c r="H18">
        <v>1</v>
      </c>
      <c r="I18">
        <v>1.1976494</v>
      </c>
      <c r="J18">
        <v>0</v>
      </c>
      <c r="K18">
        <v>1</v>
      </c>
      <c r="L18">
        <v>5.2520030000000002</v>
      </c>
      <c r="M18">
        <v>0</v>
      </c>
      <c r="N18">
        <v>1</v>
      </c>
      <c r="O18" s="16">
        <v>2.0063455000000001E-6</v>
      </c>
      <c r="P18" s="16">
        <v>1.0031728000000001E-5</v>
      </c>
      <c r="Q18">
        <v>25</v>
      </c>
      <c r="R18">
        <v>8.095046</v>
      </c>
      <c r="S18">
        <v>0</v>
      </c>
      <c r="T18">
        <v>1</v>
      </c>
      <c r="U18">
        <v>5.3410687000000001</v>
      </c>
      <c r="V18">
        <v>0</v>
      </c>
      <c r="W18">
        <v>1</v>
      </c>
      <c r="X18">
        <v>12.097509000000001</v>
      </c>
      <c r="Y18">
        <v>0</v>
      </c>
      <c r="Z18">
        <v>1</v>
      </c>
      <c r="AA18">
        <v>8.0964539999999996</v>
      </c>
      <c r="AB18">
        <v>0</v>
      </c>
      <c r="AC18">
        <v>1</v>
      </c>
      <c r="AD18">
        <v>5</v>
      </c>
    </row>
    <row r="19" spans="1:30" x14ac:dyDescent="0.3">
      <c r="A19" s="15">
        <v>45076</v>
      </c>
      <c r="B19" s="13">
        <v>45076</v>
      </c>
      <c r="D19">
        <v>0</v>
      </c>
      <c r="E19">
        <v>0</v>
      </c>
      <c r="G19">
        <v>0</v>
      </c>
      <c r="H19">
        <v>0</v>
      </c>
      <c r="J19">
        <v>0</v>
      </c>
      <c r="K19">
        <v>0</v>
      </c>
      <c r="M19">
        <v>0</v>
      </c>
      <c r="N19">
        <v>0</v>
      </c>
      <c r="O19">
        <v>0</v>
      </c>
      <c r="P19">
        <v>0</v>
      </c>
      <c r="Q19">
        <v>25</v>
      </c>
      <c r="S19">
        <v>0</v>
      </c>
      <c r="T19">
        <v>0</v>
      </c>
      <c r="V19">
        <v>0</v>
      </c>
      <c r="W19">
        <v>0</v>
      </c>
      <c r="Y19">
        <v>0</v>
      </c>
      <c r="Z19">
        <v>0</v>
      </c>
      <c r="AB19">
        <v>0</v>
      </c>
      <c r="AC19">
        <v>0</v>
      </c>
      <c r="AD19">
        <v>5</v>
      </c>
    </row>
    <row r="20" spans="1:30" x14ac:dyDescent="0.3">
      <c r="A20" s="15">
        <v>45079</v>
      </c>
      <c r="B20" s="13">
        <v>45079</v>
      </c>
      <c r="D20">
        <v>0</v>
      </c>
      <c r="E20">
        <v>0</v>
      </c>
      <c r="G20">
        <v>0</v>
      </c>
      <c r="H20">
        <v>0</v>
      </c>
      <c r="J20">
        <v>0</v>
      </c>
      <c r="K20">
        <v>0</v>
      </c>
      <c r="M20">
        <v>0</v>
      </c>
      <c r="N20">
        <v>0</v>
      </c>
      <c r="O20">
        <v>0</v>
      </c>
      <c r="P20">
        <v>0</v>
      </c>
      <c r="Q20">
        <v>25</v>
      </c>
      <c r="S20">
        <v>0</v>
      </c>
      <c r="T20">
        <v>0</v>
      </c>
      <c r="V20">
        <v>0</v>
      </c>
      <c r="W20">
        <v>0</v>
      </c>
      <c r="Y20">
        <v>0</v>
      </c>
      <c r="Z20">
        <v>0</v>
      </c>
      <c r="AB20">
        <v>0</v>
      </c>
      <c r="AC20">
        <v>0</v>
      </c>
      <c r="AD20">
        <v>5</v>
      </c>
    </row>
    <row r="21" spans="1:30" x14ac:dyDescent="0.3">
      <c r="A21" s="15">
        <v>45081</v>
      </c>
      <c r="B21" s="13">
        <v>45081</v>
      </c>
      <c r="C21">
        <v>2.630239</v>
      </c>
      <c r="D21">
        <v>0.22119654999999999</v>
      </c>
      <c r="E21">
        <v>25</v>
      </c>
      <c r="F21">
        <v>14.122081</v>
      </c>
      <c r="G21">
        <v>3.6971229999999999</v>
      </c>
      <c r="H21">
        <v>25</v>
      </c>
      <c r="I21">
        <v>0.43549330000000003</v>
      </c>
      <c r="J21">
        <v>0.13446274</v>
      </c>
      <c r="K21">
        <v>25</v>
      </c>
      <c r="L21">
        <v>0.29555397999999999</v>
      </c>
      <c r="M21">
        <v>0.10775532</v>
      </c>
      <c r="N21">
        <v>25</v>
      </c>
      <c r="O21" s="16">
        <v>1.536362E-7</v>
      </c>
      <c r="P21" s="16">
        <v>7.5399619999999998E-7</v>
      </c>
      <c r="Q21">
        <v>25</v>
      </c>
      <c r="R21">
        <v>5.7252745999999997</v>
      </c>
      <c r="S21">
        <v>0.47325660000000003</v>
      </c>
      <c r="T21">
        <v>25</v>
      </c>
      <c r="U21">
        <v>2.1454341000000001</v>
      </c>
      <c r="V21">
        <v>0.24472998000000001</v>
      </c>
      <c r="W21">
        <v>25</v>
      </c>
      <c r="X21">
        <v>9.7606169999999999</v>
      </c>
      <c r="Y21">
        <v>8.2821900000000004E-2</v>
      </c>
      <c r="Z21">
        <v>25</v>
      </c>
      <c r="AA21">
        <v>5.1083730000000003</v>
      </c>
      <c r="AB21">
        <v>0.101551816</v>
      </c>
      <c r="AC21">
        <v>25</v>
      </c>
      <c r="AD21">
        <v>5</v>
      </c>
    </row>
    <row r="22" spans="1:30" x14ac:dyDescent="0.3">
      <c r="A22" s="15">
        <v>45084</v>
      </c>
      <c r="B22" s="13">
        <v>45084</v>
      </c>
      <c r="C22">
        <v>5.6661014999999999</v>
      </c>
      <c r="D22">
        <v>1.087988</v>
      </c>
      <c r="E22">
        <v>12</v>
      </c>
      <c r="F22">
        <v>5.0384010000000004</v>
      </c>
      <c r="G22">
        <v>1.0378729</v>
      </c>
      <c r="H22">
        <v>12</v>
      </c>
      <c r="I22">
        <v>0.76718889999999995</v>
      </c>
      <c r="J22">
        <v>0.52683930000000001</v>
      </c>
      <c r="K22">
        <v>12</v>
      </c>
      <c r="L22">
        <v>3.3906649999999998</v>
      </c>
      <c r="M22">
        <v>1.4952426999999999</v>
      </c>
      <c r="N22">
        <v>12</v>
      </c>
      <c r="O22" s="16">
        <v>1.1947604999999999E-5</v>
      </c>
      <c r="P22" s="16">
        <v>2.0669497000000001E-5</v>
      </c>
      <c r="Q22">
        <v>25</v>
      </c>
      <c r="R22">
        <v>6.5419764999999996</v>
      </c>
      <c r="S22">
        <v>1.2294624000000001</v>
      </c>
      <c r="T22">
        <v>12</v>
      </c>
      <c r="U22">
        <v>3.8224393999999999</v>
      </c>
      <c r="V22">
        <v>1.1595892999999999</v>
      </c>
      <c r="W22">
        <v>12</v>
      </c>
      <c r="X22">
        <v>11.251282</v>
      </c>
      <c r="Y22">
        <v>0.63398325</v>
      </c>
      <c r="Z22">
        <v>12</v>
      </c>
      <c r="AA22">
        <v>6.9939299999999998</v>
      </c>
      <c r="AB22">
        <v>0.81912510000000005</v>
      </c>
      <c r="AC22">
        <v>12</v>
      </c>
      <c r="AD22">
        <v>5</v>
      </c>
    </row>
    <row r="23" spans="1:30" x14ac:dyDescent="0.3">
      <c r="A23" s="15">
        <v>45091</v>
      </c>
      <c r="B23" s="13">
        <v>45091</v>
      </c>
      <c r="C23">
        <v>3.2687528000000001</v>
      </c>
      <c r="D23">
        <v>0.54063130000000004</v>
      </c>
      <c r="E23">
        <v>25</v>
      </c>
      <c r="F23">
        <v>10.016641</v>
      </c>
      <c r="G23">
        <v>2.0858949999999998</v>
      </c>
      <c r="H23">
        <v>25</v>
      </c>
      <c r="I23">
        <v>0.60202160000000005</v>
      </c>
      <c r="J23">
        <v>0.15278949999999999</v>
      </c>
      <c r="K23">
        <v>25</v>
      </c>
      <c r="L23">
        <v>0.34418130000000002</v>
      </c>
      <c r="M23">
        <v>0.2065324</v>
      </c>
      <c r="N23">
        <v>25</v>
      </c>
      <c r="O23" s="16">
        <v>3.2390428000000001E-6</v>
      </c>
      <c r="P23" s="16">
        <v>4.2243696000000004E-6</v>
      </c>
      <c r="Q23">
        <v>25</v>
      </c>
      <c r="R23">
        <v>5.8143706000000002</v>
      </c>
      <c r="S23">
        <v>0.31299827000000002</v>
      </c>
      <c r="T23">
        <v>25</v>
      </c>
      <c r="U23">
        <v>2.439079</v>
      </c>
      <c r="V23">
        <v>0.35004180000000001</v>
      </c>
      <c r="W23">
        <v>25</v>
      </c>
      <c r="X23">
        <v>10.062974000000001</v>
      </c>
      <c r="Y23">
        <v>0.2713102</v>
      </c>
      <c r="Z23">
        <v>25</v>
      </c>
      <c r="AA23">
        <v>5.4823933</v>
      </c>
      <c r="AB23">
        <v>0.33768427000000001</v>
      </c>
      <c r="AC23">
        <v>25</v>
      </c>
      <c r="AD23">
        <v>5</v>
      </c>
    </row>
    <row r="24" spans="1:30" x14ac:dyDescent="0.3">
      <c r="A24" s="15">
        <v>45159</v>
      </c>
      <c r="B24" s="13">
        <v>45159</v>
      </c>
      <c r="C24">
        <v>6.2540116000000001</v>
      </c>
      <c r="D24">
        <v>0.88629930000000001</v>
      </c>
      <c r="E24">
        <v>25</v>
      </c>
      <c r="F24">
        <v>4.2381244000000002</v>
      </c>
      <c r="G24">
        <v>0.83479243999999997</v>
      </c>
      <c r="H24">
        <v>25</v>
      </c>
      <c r="I24">
        <v>0.62463469999999999</v>
      </c>
      <c r="J24">
        <v>0.22405754</v>
      </c>
      <c r="K24">
        <v>25</v>
      </c>
      <c r="L24">
        <v>7.1417793999999999</v>
      </c>
      <c r="M24">
        <v>2.5309311999999999</v>
      </c>
      <c r="N24">
        <v>25</v>
      </c>
      <c r="O24" s="16">
        <v>2.3128225000000002E-5</v>
      </c>
      <c r="P24" s="16">
        <v>1.7893518999999999E-5</v>
      </c>
      <c r="Q24">
        <v>25</v>
      </c>
      <c r="R24">
        <v>7.929576</v>
      </c>
      <c r="S24">
        <v>1.915859</v>
      </c>
      <c r="T24">
        <v>25</v>
      </c>
      <c r="U24">
        <v>4.8304577000000002</v>
      </c>
      <c r="V24">
        <v>1.4238976000000001</v>
      </c>
      <c r="W24">
        <v>25</v>
      </c>
      <c r="X24">
        <v>11.666862500000001</v>
      </c>
      <c r="Y24">
        <v>0.60462844000000004</v>
      </c>
      <c r="Z24">
        <v>25</v>
      </c>
      <c r="AA24">
        <v>7.5350219999999997</v>
      </c>
      <c r="AB24">
        <v>0.79576033000000002</v>
      </c>
      <c r="AC24">
        <v>25</v>
      </c>
      <c r="AD24">
        <v>5</v>
      </c>
    </row>
    <row r="25" spans="1:30" x14ac:dyDescent="0.3">
      <c r="A25" s="15">
        <v>45171</v>
      </c>
      <c r="B25" s="13">
        <v>45171</v>
      </c>
      <c r="C25">
        <v>3.4420069999999998</v>
      </c>
      <c r="D25">
        <v>0.35485527</v>
      </c>
      <c r="E25">
        <v>25</v>
      </c>
      <c r="F25">
        <v>17.989027</v>
      </c>
      <c r="G25">
        <v>5.0484229999999997</v>
      </c>
      <c r="H25">
        <v>25</v>
      </c>
      <c r="I25">
        <v>6.4199880000000001E-2</v>
      </c>
      <c r="J25">
        <v>3.0452475E-2</v>
      </c>
      <c r="K25">
        <v>25</v>
      </c>
      <c r="L25">
        <v>0.20681013000000001</v>
      </c>
      <c r="M25">
        <v>9.1841560000000003E-2</v>
      </c>
      <c r="N25">
        <v>25</v>
      </c>
      <c r="O25" s="16">
        <v>-2.1905518999999998E-6</v>
      </c>
      <c r="P25" s="16">
        <v>2.3504382999999999E-7</v>
      </c>
      <c r="Q25">
        <v>25</v>
      </c>
      <c r="R25">
        <v>2.6469562</v>
      </c>
      <c r="S25">
        <v>0.74312509999999998</v>
      </c>
      <c r="T25">
        <v>25</v>
      </c>
      <c r="U25">
        <v>0.54339280000000001</v>
      </c>
      <c r="V25">
        <v>0.37270564</v>
      </c>
      <c r="W25">
        <v>25</v>
      </c>
      <c r="X25">
        <v>9.7822569999999995</v>
      </c>
      <c r="Y25">
        <v>0.10294138</v>
      </c>
      <c r="Z25">
        <v>25</v>
      </c>
      <c r="AA25">
        <v>5.1349799999999997</v>
      </c>
      <c r="AB25">
        <v>0.12626805999999999</v>
      </c>
      <c r="AC25">
        <v>25</v>
      </c>
      <c r="AD25">
        <v>5</v>
      </c>
    </row>
    <row r="26" spans="1:30" x14ac:dyDescent="0.3">
      <c r="A26" s="15">
        <v>45176</v>
      </c>
      <c r="B26" s="13">
        <v>45176</v>
      </c>
      <c r="C26">
        <v>3.090903</v>
      </c>
      <c r="D26">
        <v>0.34328029999999998</v>
      </c>
      <c r="E26">
        <v>25</v>
      </c>
      <c r="F26">
        <v>18.823108999999999</v>
      </c>
      <c r="G26">
        <v>3.665492</v>
      </c>
      <c r="H26">
        <v>25</v>
      </c>
      <c r="I26">
        <v>0.14580256999999999</v>
      </c>
      <c r="J26">
        <v>4.9179680000000003E-2</v>
      </c>
      <c r="K26">
        <v>25</v>
      </c>
      <c r="L26">
        <v>0.14359485</v>
      </c>
      <c r="M26">
        <v>4.0971729999999998E-2</v>
      </c>
      <c r="N26">
        <v>25</v>
      </c>
      <c r="O26" s="16">
        <v>-1.6081401000000001E-6</v>
      </c>
      <c r="P26" s="16">
        <v>6.4836049999999998E-7</v>
      </c>
      <c r="Q26">
        <v>25</v>
      </c>
      <c r="R26">
        <v>3.9929380000000001</v>
      </c>
      <c r="S26">
        <v>0.88801026000000005</v>
      </c>
      <c r="T26">
        <v>25</v>
      </c>
      <c r="U26">
        <v>1.2653395999999999</v>
      </c>
      <c r="V26">
        <v>0.46545225000000001</v>
      </c>
      <c r="W26">
        <v>25</v>
      </c>
      <c r="X26">
        <v>9.7720160000000007</v>
      </c>
      <c r="Y26">
        <v>0.11240503</v>
      </c>
      <c r="Z26">
        <v>25</v>
      </c>
      <c r="AA26">
        <v>5.1224699999999999</v>
      </c>
      <c r="AB26">
        <v>0.13739161</v>
      </c>
      <c r="AC26">
        <v>25</v>
      </c>
      <c r="AD26">
        <v>5</v>
      </c>
    </row>
    <row r="27" spans="1:30" x14ac:dyDescent="0.3">
      <c r="A27" s="15">
        <v>45179</v>
      </c>
      <c r="B27" s="13">
        <v>45179</v>
      </c>
      <c r="C27">
        <v>8.8208120000000001</v>
      </c>
      <c r="D27">
        <v>1.4182189999999999</v>
      </c>
      <c r="E27">
        <v>25</v>
      </c>
      <c r="F27">
        <v>2.4152520000000002</v>
      </c>
      <c r="G27">
        <v>0.76457083000000003</v>
      </c>
      <c r="H27">
        <v>25</v>
      </c>
      <c r="I27">
        <v>1.1138878999999999</v>
      </c>
      <c r="J27">
        <v>0.20327449</v>
      </c>
      <c r="K27">
        <v>25</v>
      </c>
      <c r="L27">
        <v>15.222809</v>
      </c>
      <c r="M27">
        <v>5.2511960000000002</v>
      </c>
      <c r="N27">
        <v>25</v>
      </c>
      <c r="O27" s="16">
        <v>6.9467950000000003E-5</v>
      </c>
      <c r="P27" s="16">
        <v>3.5098583000000003E-5</v>
      </c>
      <c r="Q27">
        <v>25</v>
      </c>
      <c r="R27">
        <v>13.577537</v>
      </c>
      <c r="S27">
        <v>3.1578306999999999</v>
      </c>
      <c r="T27">
        <v>25</v>
      </c>
      <c r="U27">
        <v>8.7538289999999996</v>
      </c>
      <c r="V27">
        <v>2.0743325000000001</v>
      </c>
      <c r="W27">
        <v>25</v>
      </c>
      <c r="X27">
        <v>13.387371</v>
      </c>
      <c r="Y27">
        <v>0.93180125999999996</v>
      </c>
      <c r="Z27">
        <v>25</v>
      </c>
      <c r="AA27">
        <v>9.8719459999999994</v>
      </c>
      <c r="AB27">
        <v>1.2965373</v>
      </c>
      <c r="AC27">
        <v>25</v>
      </c>
      <c r="AD27">
        <v>5</v>
      </c>
    </row>
    <row r="28" spans="1:30" x14ac:dyDescent="0.3">
      <c r="A28" s="15">
        <v>45184</v>
      </c>
      <c r="B28" s="13">
        <v>45184</v>
      </c>
      <c r="C28">
        <v>10.035409</v>
      </c>
      <c r="D28">
        <v>2.3889263000000001</v>
      </c>
      <c r="E28">
        <v>25</v>
      </c>
      <c r="F28">
        <v>2.1499226</v>
      </c>
      <c r="G28">
        <v>0.75706249999999997</v>
      </c>
      <c r="H28">
        <v>25</v>
      </c>
      <c r="I28">
        <v>2.1556373</v>
      </c>
      <c r="J28">
        <v>0.97848650000000004</v>
      </c>
      <c r="K28">
        <v>25</v>
      </c>
      <c r="L28">
        <v>14.775354999999999</v>
      </c>
      <c r="M28">
        <v>5.2235813000000002</v>
      </c>
      <c r="N28">
        <v>25</v>
      </c>
      <c r="O28">
        <v>1.7599354E-4</v>
      </c>
      <c r="P28">
        <v>1.0219339E-4</v>
      </c>
      <c r="Q28">
        <v>25</v>
      </c>
      <c r="R28">
        <v>17.382660000000001</v>
      </c>
      <c r="S28">
        <v>3.5993726000000001</v>
      </c>
      <c r="T28">
        <v>25</v>
      </c>
      <c r="U28">
        <v>10.894022</v>
      </c>
      <c r="V28">
        <v>2.4626649999999999</v>
      </c>
      <c r="W28">
        <v>25</v>
      </c>
      <c r="X28">
        <v>14.265017500000001</v>
      </c>
      <c r="Y28">
        <v>1.3486302999999999</v>
      </c>
      <c r="Z28">
        <v>25</v>
      </c>
      <c r="AA28">
        <v>11.131460000000001</v>
      </c>
      <c r="AB28">
        <v>1.9544055</v>
      </c>
      <c r="AC28">
        <v>25</v>
      </c>
      <c r="AD28">
        <v>5</v>
      </c>
    </row>
    <row r="29" spans="1:30" x14ac:dyDescent="0.3">
      <c r="A29" s="15">
        <v>45194</v>
      </c>
      <c r="B29" s="13">
        <v>45194</v>
      </c>
      <c r="C29">
        <v>10.743733000000001</v>
      </c>
      <c r="D29">
        <v>1.1048917</v>
      </c>
      <c r="E29">
        <v>25</v>
      </c>
      <c r="F29">
        <v>1.6453973</v>
      </c>
      <c r="G29">
        <v>0.33067203000000001</v>
      </c>
      <c r="H29">
        <v>25</v>
      </c>
      <c r="I29">
        <v>1.0004417000000001</v>
      </c>
      <c r="J29">
        <v>0.20853256000000001</v>
      </c>
      <c r="K29">
        <v>25</v>
      </c>
      <c r="L29">
        <v>29.478361</v>
      </c>
      <c r="M29">
        <v>4.9986639999999998</v>
      </c>
      <c r="N29">
        <v>25</v>
      </c>
      <c r="O29" s="16">
        <v>8.7697749999999996E-5</v>
      </c>
      <c r="P29" s="16">
        <v>2.2035581000000001E-5</v>
      </c>
      <c r="Q29">
        <v>25</v>
      </c>
      <c r="R29">
        <v>16.734112</v>
      </c>
      <c r="S29">
        <v>2.4339165999999999</v>
      </c>
      <c r="T29">
        <v>25</v>
      </c>
      <c r="U29">
        <v>11.028725</v>
      </c>
      <c r="V29">
        <v>1.5134699</v>
      </c>
      <c r="W29">
        <v>25</v>
      </c>
      <c r="X29">
        <v>14.538987000000001</v>
      </c>
      <c r="Y29">
        <v>0.70519379999999998</v>
      </c>
      <c r="Z29">
        <v>25</v>
      </c>
      <c r="AA29">
        <v>11.496305</v>
      </c>
      <c r="AB29">
        <v>1.0111116</v>
      </c>
      <c r="AC29">
        <v>25</v>
      </c>
      <c r="AD29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53634-763E-40D6-B610-5FAB6DA5F5FD}">
  <sheetPr filterMode="1"/>
  <dimension ref="B1:N178"/>
  <sheetViews>
    <sheetView workbookViewId="0">
      <selection activeCell="J65" sqref="J65"/>
    </sheetView>
  </sheetViews>
  <sheetFormatPr defaultRowHeight="14.4" x14ac:dyDescent="0.3"/>
  <cols>
    <col min="1" max="1" width="2.109375" customWidth="1"/>
    <col min="2" max="2" width="13" customWidth="1"/>
    <col min="3" max="3" width="10.5546875" bestFit="1" customWidth="1"/>
    <col min="4" max="4" width="28" customWidth="1"/>
    <col min="5" max="5" width="8.33203125" customWidth="1"/>
    <col min="6" max="6" width="11.77734375" customWidth="1"/>
  </cols>
  <sheetData>
    <row r="1" spans="2:14" ht="4.8" customHeight="1" x14ac:dyDescent="0.3"/>
    <row r="2" spans="2:14" x14ac:dyDescent="0.3">
      <c r="B2" s="5" t="s">
        <v>86</v>
      </c>
      <c r="C2" t="s">
        <v>26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</row>
    <row r="3" spans="2:14" hidden="1" x14ac:dyDescent="0.3">
      <c r="B3">
        <v>44841</v>
      </c>
      <c r="C3" s="13">
        <v>44841</v>
      </c>
      <c r="D3" t="s">
        <v>27</v>
      </c>
      <c r="E3">
        <v>12.8323</v>
      </c>
      <c r="F3">
        <v>2.3099999999999999E-2</v>
      </c>
      <c r="G3">
        <v>26.597100000000001</v>
      </c>
      <c r="H3">
        <v>12.895200000000001</v>
      </c>
      <c r="I3">
        <v>3.4910999999999999</v>
      </c>
      <c r="J3">
        <v>14.951700000000001</v>
      </c>
      <c r="K3">
        <v>15.4138</v>
      </c>
      <c r="L3">
        <v>16.0839</v>
      </c>
      <c r="M3">
        <v>2.9407999999999999</v>
      </c>
      <c r="N3">
        <v>2559</v>
      </c>
    </row>
    <row r="4" spans="2:14" hidden="1" x14ac:dyDescent="0.3">
      <c r="B4" s="15">
        <v>44841</v>
      </c>
      <c r="C4" s="13">
        <v>44841</v>
      </c>
      <c r="D4" t="s">
        <v>28</v>
      </c>
      <c r="E4">
        <v>14.972899999999999</v>
      </c>
      <c r="F4">
        <v>3.4599999999999999E-2</v>
      </c>
      <c r="G4">
        <v>34.6434</v>
      </c>
      <c r="H4">
        <v>14.3088</v>
      </c>
      <c r="I4">
        <v>1.9E-3</v>
      </c>
      <c r="J4">
        <v>18.5351</v>
      </c>
      <c r="K4">
        <v>20.371099999999998</v>
      </c>
      <c r="L4">
        <v>25.0823</v>
      </c>
      <c r="M4">
        <v>6.7115</v>
      </c>
      <c r="N4">
        <v>2559</v>
      </c>
    </row>
    <row r="5" spans="2:14" hidden="1" x14ac:dyDescent="0.3">
      <c r="B5">
        <v>44841</v>
      </c>
      <c r="C5" s="13">
        <v>44841</v>
      </c>
      <c r="D5" t="s">
        <v>29</v>
      </c>
      <c r="E5">
        <v>2.8690000000000002</v>
      </c>
      <c r="F5">
        <v>1.5800000000000002E-2</v>
      </c>
      <c r="G5">
        <v>15.8134</v>
      </c>
      <c r="H5">
        <v>2.4613999999999998</v>
      </c>
      <c r="I5">
        <v>1.2200000000000001E-2</v>
      </c>
      <c r="J5">
        <v>4.4839000000000002</v>
      </c>
      <c r="K5">
        <v>4.9421999999999997</v>
      </c>
      <c r="L5">
        <v>5.4951999999999996</v>
      </c>
      <c r="M5">
        <v>1.9014</v>
      </c>
      <c r="N5">
        <v>2559</v>
      </c>
    </row>
    <row r="6" spans="2:14" hidden="1" x14ac:dyDescent="0.3">
      <c r="B6" s="15">
        <v>44841</v>
      </c>
      <c r="C6" s="13">
        <v>44841</v>
      </c>
      <c r="D6" t="s">
        <v>30</v>
      </c>
      <c r="E6">
        <v>21.617100000000001</v>
      </c>
      <c r="F6">
        <v>4.0800000000000003E-2</v>
      </c>
      <c r="G6">
        <v>41.760599999999997</v>
      </c>
      <c r="H6">
        <v>21.9678</v>
      </c>
      <c r="I6">
        <v>0.95069999999999999</v>
      </c>
      <c r="J6">
        <v>25.028600000000001</v>
      </c>
      <c r="K6">
        <v>25.763100000000001</v>
      </c>
      <c r="L6">
        <v>26.987400000000001</v>
      </c>
      <c r="M6">
        <v>5.0381</v>
      </c>
      <c r="N6">
        <v>2559</v>
      </c>
    </row>
    <row r="7" spans="2:14" hidden="1" x14ac:dyDescent="0.3">
      <c r="B7" s="15">
        <v>44841</v>
      </c>
      <c r="C7" s="13">
        <v>44841</v>
      </c>
      <c r="D7" t="s">
        <v>31</v>
      </c>
      <c r="E7">
        <v>13.6341</v>
      </c>
      <c r="F7">
        <v>2.4400000000000002E-2</v>
      </c>
      <c r="G7">
        <v>24.121500000000001</v>
      </c>
      <c r="H7">
        <v>13.9564</v>
      </c>
      <c r="I7">
        <v>-0.25540000000000002</v>
      </c>
      <c r="J7">
        <v>15.808999999999999</v>
      </c>
      <c r="K7">
        <v>16.223400000000002</v>
      </c>
      <c r="L7">
        <v>16.808499999999999</v>
      </c>
      <c r="M7">
        <v>3.1107999999999998</v>
      </c>
      <c r="N7">
        <v>2559</v>
      </c>
    </row>
    <row r="8" spans="2:14" hidden="1" x14ac:dyDescent="0.3">
      <c r="B8" s="15">
        <v>44841</v>
      </c>
      <c r="C8" s="13">
        <v>44841</v>
      </c>
      <c r="D8" t="s">
        <v>32</v>
      </c>
      <c r="E8">
        <v>15.8202</v>
      </c>
      <c r="F8">
        <v>1.2800000000000001E-2</v>
      </c>
      <c r="G8">
        <v>22.556999999999999</v>
      </c>
      <c r="H8">
        <v>15.912599999999999</v>
      </c>
      <c r="I8">
        <v>9.8039000000000005</v>
      </c>
      <c r="J8">
        <v>17.009399999999999</v>
      </c>
      <c r="K8">
        <v>17.2517</v>
      </c>
      <c r="L8">
        <v>17.621600000000001</v>
      </c>
      <c r="M8">
        <v>1.6664000000000001</v>
      </c>
      <c r="N8">
        <v>2559</v>
      </c>
    </row>
    <row r="9" spans="2:14" x14ac:dyDescent="0.3">
      <c r="B9" s="15">
        <v>44841</v>
      </c>
      <c r="C9" s="13">
        <v>44841</v>
      </c>
      <c r="D9" t="s">
        <v>33</v>
      </c>
      <c r="E9">
        <v>13.436500000000001</v>
      </c>
      <c r="F9">
        <v>1.9400000000000001E-2</v>
      </c>
      <c r="G9">
        <v>24.533999999999999</v>
      </c>
      <c r="H9">
        <v>13.510899999999999</v>
      </c>
      <c r="I9">
        <v>5.1612999999999998</v>
      </c>
      <c r="J9">
        <v>15.196400000000001</v>
      </c>
      <c r="K9">
        <v>15.564399999999999</v>
      </c>
      <c r="L9">
        <v>16.164999999999999</v>
      </c>
      <c r="M9">
        <v>2.4780000000000002</v>
      </c>
      <c r="N9">
        <v>2559</v>
      </c>
    </row>
    <row r="10" spans="2:14" hidden="1" x14ac:dyDescent="0.3">
      <c r="B10" s="15">
        <v>44856</v>
      </c>
      <c r="C10" s="13">
        <v>44856</v>
      </c>
      <c r="D10" t="s">
        <v>27</v>
      </c>
      <c r="E10">
        <v>9.7745999999999995</v>
      </c>
      <c r="F10">
        <v>2.1499999999999998E-2</v>
      </c>
      <c r="G10">
        <v>23.984400000000001</v>
      </c>
      <c r="H10">
        <v>9.4274000000000004</v>
      </c>
      <c r="I10">
        <v>2.4822000000000002</v>
      </c>
      <c r="J10">
        <v>13.5343</v>
      </c>
      <c r="K10">
        <v>14.0289</v>
      </c>
      <c r="L10">
        <v>14.5664</v>
      </c>
      <c r="M10">
        <v>3.5684999999999998</v>
      </c>
      <c r="N10">
        <v>2555</v>
      </c>
    </row>
    <row r="11" spans="2:14" hidden="1" x14ac:dyDescent="0.3">
      <c r="B11" s="15">
        <v>44856</v>
      </c>
      <c r="C11" s="13">
        <v>44856</v>
      </c>
      <c r="D11" t="s">
        <v>28</v>
      </c>
      <c r="E11">
        <v>11.852</v>
      </c>
      <c r="F11">
        <v>3.6499999999999998E-2</v>
      </c>
      <c r="G11">
        <v>36.5458</v>
      </c>
      <c r="H11">
        <v>12.0761</v>
      </c>
      <c r="I11">
        <v>2.3800000000000002E-2</v>
      </c>
      <c r="J11">
        <v>17.883099999999999</v>
      </c>
      <c r="K11">
        <v>18.613499999999998</v>
      </c>
      <c r="L11">
        <v>19.599599999999999</v>
      </c>
      <c r="M11">
        <v>6.3281999999999998</v>
      </c>
      <c r="N11">
        <v>2555</v>
      </c>
    </row>
    <row r="12" spans="2:14" hidden="1" x14ac:dyDescent="0.3">
      <c r="B12" s="15">
        <v>44856</v>
      </c>
      <c r="C12" s="13">
        <v>44856</v>
      </c>
      <c r="D12" t="s">
        <v>29</v>
      </c>
      <c r="E12">
        <v>3.3371</v>
      </c>
      <c r="F12">
        <v>2.1600000000000001E-2</v>
      </c>
      <c r="G12">
        <v>21.5777</v>
      </c>
      <c r="H12">
        <v>2.4405999999999999</v>
      </c>
      <c r="I12">
        <v>2.69E-2</v>
      </c>
      <c r="J12">
        <v>5.6516000000000002</v>
      </c>
      <c r="K12">
        <v>6.4275000000000002</v>
      </c>
      <c r="L12">
        <v>7.2464000000000004</v>
      </c>
      <c r="M12">
        <v>2.6855000000000002</v>
      </c>
      <c r="N12">
        <v>2555</v>
      </c>
    </row>
    <row r="13" spans="2:14" hidden="1" x14ac:dyDescent="0.3">
      <c r="B13" s="15">
        <v>44856</v>
      </c>
      <c r="C13" s="13">
        <v>44856</v>
      </c>
      <c r="D13" t="s">
        <v>30</v>
      </c>
      <c r="E13">
        <v>13.1632</v>
      </c>
      <c r="F13">
        <v>3.49E-2</v>
      </c>
      <c r="G13">
        <v>37.209699999999998</v>
      </c>
      <c r="H13">
        <v>13.4834</v>
      </c>
      <c r="I13">
        <v>2.2667000000000002</v>
      </c>
      <c r="J13">
        <v>19.3888</v>
      </c>
      <c r="K13">
        <v>19.982800000000001</v>
      </c>
      <c r="L13">
        <v>20.681699999999999</v>
      </c>
      <c r="M13">
        <v>6.1010999999999997</v>
      </c>
      <c r="N13">
        <v>2555</v>
      </c>
    </row>
    <row r="14" spans="2:14" hidden="1" x14ac:dyDescent="0.3">
      <c r="B14" s="15">
        <v>44856</v>
      </c>
      <c r="C14" s="13">
        <v>44856</v>
      </c>
      <c r="D14" t="s">
        <v>31</v>
      </c>
      <c r="E14">
        <v>8.8409999999999993</v>
      </c>
      <c r="F14">
        <v>2.1999999999999999E-2</v>
      </c>
      <c r="G14">
        <v>22.584700000000002</v>
      </c>
      <c r="H14">
        <v>9.0669000000000004</v>
      </c>
      <c r="I14">
        <v>0.56869999999999998</v>
      </c>
      <c r="J14">
        <v>13.4701</v>
      </c>
      <c r="K14">
        <v>13.910399999999999</v>
      </c>
      <c r="L14">
        <v>14.3947</v>
      </c>
      <c r="M14">
        <v>4.4776999999999996</v>
      </c>
      <c r="N14">
        <v>2555</v>
      </c>
    </row>
    <row r="15" spans="2:14" hidden="1" x14ac:dyDescent="0.3">
      <c r="B15" s="15">
        <v>44856</v>
      </c>
      <c r="C15" s="13">
        <v>44856</v>
      </c>
      <c r="D15" t="s">
        <v>32</v>
      </c>
      <c r="E15">
        <v>13.7407</v>
      </c>
      <c r="F15">
        <v>1.1900000000000001E-2</v>
      </c>
      <c r="G15">
        <v>21.422000000000001</v>
      </c>
      <c r="H15">
        <v>13.664</v>
      </c>
      <c r="I15">
        <v>9.4865999999999993</v>
      </c>
      <c r="J15">
        <v>16.003299999999999</v>
      </c>
      <c r="K15">
        <v>16.277799999999999</v>
      </c>
      <c r="L15">
        <v>16.552299999999999</v>
      </c>
      <c r="M15">
        <v>2.1638999999999999</v>
      </c>
      <c r="N15">
        <v>2555</v>
      </c>
    </row>
    <row r="16" spans="2:14" x14ac:dyDescent="0.3">
      <c r="B16" s="15">
        <v>44856</v>
      </c>
      <c r="C16" s="13">
        <v>44856</v>
      </c>
      <c r="D16" t="s">
        <v>33</v>
      </c>
      <c r="E16">
        <v>10.4544</v>
      </c>
      <c r="F16">
        <v>1.77E-2</v>
      </c>
      <c r="G16">
        <v>22.507999999999999</v>
      </c>
      <c r="H16">
        <v>10.2362</v>
      </c>
      <c r="I16">
        <v>4.7742000000000004</v>
      </c>
      <c r="J16">
        <v>13.658899999999999</v>
      </c>
      <c r="K16">
        <v>14.066700000000001</v>
      </c>
      <c r="L16">
        <v>14.474600000000001</v>
      </c>
      <c r="M16">
        <v>3.0581999999999998</v>
      </c>
      <c r="N16">
        <v>2555</v>
      </c>
    </row>
    <row r="17" spans="2:14" hidden="1" x14ac:dyDescent="0.3">
      <c r="B17" s="15">
        <v>44866</v>
      </c>
      <c r="C17" s="13">
        <v>44866</v>
      </c>
      <c r="D17" t="s">
        <v>27</v>
      </c>
      <c r="E17">
        <v>8.8065999999999995</v>
      </c>
      <c r="F17">
        <v>1.9199999999999998E-2</v>
      </c>
      <c r="G17">
        <v>22.250800000000002</v>
      </c>
      <c r="H17">
        <v>9.0721000000000007</v>
      </c>
      <c r="I17">
        <v>3.0118</v>
      </c>
      <c r="J17">
        <v>10.7843</v>
      </c>
      <c r="K17">
        <v>11.0922</v>
      </c>
      <c r="L17">
        <v>11.553900000000001</v>
      </c>
      <c r="M17">
        <v>2.7010999999999998</v>
      </c>
      <c r="N17">
        <v>2672</v>
      </c>
    </row>
    <row r="18" spans="2:14" hidden="1" x14ac:dyDescent="0.3">
      <c r="B18" s="15">
        <v>44866</v>
      </c>
      <c r="C18" s="13">
        <v>44866</v>
      </c>
      <c r="D18" t="s">
        <v>28</v>
      </c>
      <c r="E18">
        <v>10.650499999999999</v>
      </c>
      <c r="F18">
        <v>3.1300000000000001E-2</v>
      </c>
      <c r="G18">
        <v>31.2836</v>
      </c>
      <c r="H18">
        <v>9.3853000000000009</v>
      </c>
      <c r="I18">
        <v>2.9999999999999997E-4</v>
      </c>
      <c r="J18">
        <v>19.740100000000002</v>
      </c>
      <c r="K18">
        <v>21.460699999999999</v>
      </c>
      <c r="L18">
        <v>23.1187</v>
      </c>
      <c r="M18">
        <v>8.5411000000000001</v>
      </c>
      <c r="N18">
        <v>2672</v>
      </c>
    </row>
    <row r="19" spans="2:14" hidden="1" x14ac:dyDescent="0.3">
      <c r="B19" s="15">
        <v>44866</v>
      </c>
      <c r="C19" s="13">
        <v>44866</v>
      </c>
      <c r="D19" t="s">
        <v>29</v>
      </c>
      <c r="E19">
        <v>0.79710000000000003</v>
      </c>
      <c r="F19">
        <v>1.4999999999999999E-2</v>
      </c>
      <c r="G19">
        <v>15.017099999999999</v>
      </c>
      <c r="H19">
        <v>0.74829999999999997</v>
      </c>
      <c r="I19">
        <v>1.3100000000000001E-2</v>
      </c>
      <c r="J19">
        <v>0.94340000000000002</v>
      </c>
      <c r="K19">
        <v>1.0184</v>
      </c>
      <c r="L19">
        <v>1.1384000000000001</v>
      </c>
      <c r="M19">
        <v>0.70020000000000004</v>
      </c>
      <c r="N19">
        <v>2672</v>
      </c>
    </row>
    <row r="20" spans="2:14" hidden="1" x14ac:dyDescent="0.3">
      <c r="B20" s="15">
        <v>44866</v>
      </c>
      <c r="C20" s="13">
        <v>44866</v>
      </c>
      <c r="D20" t="s">
        <v>30</v>
      </c>
      <c r="E20">
        <v>15.606999999999999</v>
      </c>
      <c r="F20">
        <v>3.4799999999999998E-2</v>
      </c>
      <c r="G20">
        <v>35.968699999999998</v>
      </c>
      <c r="H20">
        <v>15.9481</v>
      </c>
      <c r="I20">
        <v>1.1503000000000001</v>
      </c>
      <c r="J20">
        <v>19.4648</v>
      </c>
      <c r="K20">
        <v>20.230799999999999</v>
      </c>
      <c r="L20">
        <v>21.2057</v>
      </c>
      <c r="M20">
        <v>5.0231000000000003</v>
      </c>
      <c r="N20">
        <v>2672</v>
      </c>
    </row>
    <row r="21" spans="2:14" hidden="1" x14ac:dyDescent="0.3">
      <c r="B21" s="15">
        <v>44866</v>
      </c>
      <c r="C21" s="13">
        <v>44866</v>
      </c>
      <c r="D21" t="s">
        <v>31</v>
      </c>
      <c r="E21">
        <v>9.5130999999999997</v>
      </c>
      <c r="F21">
        <v>2.1700000000000001E-2</v>
      </c>
      <c r="G21">
        <v>21.558299999999999</v>
      </c>
      <c r="H21">
        <v>9.9450000000000003</v>
      </c>
      <c r="I21">
        <v>-0.1082</v>
      </c>
      <c r="J21">
        <v>12.0684</v>
      </c>
      <c r="K21">
        <v>12.48</v>
      </c>
      <c r="L21">
        <v>13.021699999999999</v>
      </c>
      <c r="M21">
        <v>3.3058000000000001</v>
      </c>
      <c r="N21">
        <v>2672</v>
      </c>
    </row>
    <row r="22" spans="2:14" hidden="1" x14ac:dyDescent="0.3">
      <c r="B22" s="15">
        <v>44866</v>
      </c>
      <c r="C22" s="13">
        <v>44866</v>
      </c>
      <c r="D22" t="s">
        <v>32</v>
      </c>
      <c r="E22">
        <v>13.543100000000001</v>
      </c>
      <c r="F22">
        <v>1.0800000000000001E-2</v>
      </c>
      <c r="G22">
        <v>20.661899999999999</v>
      </c>
      <c r="H22">
        <v>13.763400000000001</v>
      </c>
      <c r="I22">
        <v>9.8661999999999992</v>
      </c>
      <c r="J22">
        <v>14.789</v>
      </c>
      <c r="K22">
        <v>14.994199999999999</v>
      </c>
      <c r="L22">
        <v>15.274900000000001</v>
      </c>
      <c r="M22">
        <v>1.6452</v>
      </c>
      <c r="N22">
        <v>2672</v>
      </c>
    </row>
    <row r="23" spans="2:14" x14ac:dyDescent="0.3">
      <c r="B23" s="15">
        <v>44866</v>
      </c>
      <c r="C23" s="13">
        <v>44866</v>
      </c>
      <c r="D23" t="s">
        <v>33</v>
      </c>
      <c r="E23">
        <v>10.132</v>
      </c>
      <c r="F23">
        <v>1.5900000000000001E-2</v>
      </c>
      <c r="G23">
        <v>21.1844</v>
      </c>
      <c r="H23">
        <v>10.3726</v>
      </c>
      <c r="I23">
        <v>5.2378</v>
      </c>
      <c r="J23">
        <v>11.839700000000001</v>
      </c>
      <c r="K23">
        <v>12.1427</v>
      </c>
      <c r="L23">
        <v>12.5573</v>
      </c>
      <c r="M23">
        <v>2.3031999999999999</v>
      </c>
      <c r="N23">
        <v>2672</v>
      </c>
    </row>
    <row r="24" spans="2:14" hidden="1" x14ac:dyDescent="0.3">
      <c r="B24" s="15">
        <v>44869</v>
      </c>
      <c r="C24" s="13">
        <v>44869</v>
      </c>
      <c r="D24" t="s">
        <v>27</v>
      </c>
      <c r="E24">
        <v>12.6166</v>
      </c>
      <c r="F24">
        <v>2.18E-2</v>
      </c>
      <c r="G24">
        <v>25.0746</v>
      </c>
      <c r="H24">
        <v>12.913600000000001</v>
      </c>
      <c r="I24">
        <v>3.3195999999999999</v>
      </c>
      <c r="J24">
        <v>15.437200000000001</v>
      </c>
      <c r="K24">
        <v>16.1768</v>
      </c>
      <c r="L24">
        <v>17.090499999999999</v>
      </c>
      <c r="M24">
        <v>3.8208000000000002</v>
      </c>
      <c r="N24">
        <v>1297</v>
      </c>
    </row>
    <row r="25" spans="2:14" hidden="1" x14ac:dyDescent="0.3">
      <c r="B25" s="15">
        <v>44869</v>
      </c>
      <c r="C25" s="13">
        <v>44869</v>
      </c>
      <c r="D25" t="s">
        <v>28</v>
      </c>
      <c r="E25">
        <v>11.4901</v>
      </c>
      <c r="F25">
        <v>3.2599999999999997E-2</v>
      </c>
      <c r="G25">
        <v>32.558799999999998</v>
      </c>
      <c r="H25">
        <v>9.9957999999999991</v>
      </c>
      <c r="I25">
        <v>4.0000000000000002E-4</v>
      </c>
      <c r="J25">
        <v>21.293600000000001</v>
      </c>
      <c r="K25">
        <v>23.214500000000001</v>
      </c>
      <c r="L25">
        <v>25.819199999999999</v>
      </c>
      <c r="M25">
        <v>9.4585000000000008</v>
      </c>
      <c r="N25">
        <v>1297</v>
      </c>
    </row>
    <row r="26" spans="2:14" hidden="1" x14ac:dyDescent="0.3">
      <c r="B26" s="15">
        <v>44869</v>
      </c>
      <c r="C26" s="13">
        <v>44869</v>
      </c>
      <c r="D26" t="s">
        <v>29</v>
      </c>
      <c r="E26">
        <v>1.1144000000000001</v>
      </c>
      <c r="F26">
        <v>9.7999999999999997E-3</v>
      </c>
      <c r="G26">
        <v>9.8262999999999998</v>
      </c>
      <c r="H26">
        <v>0.80020000000000002</v>
      </c>
      <c r="I26">
        <v>1.5299999999999999E-2</v>
      </c>
      <c r="J26">
        <v>1.4477</v>
      </c>
      <c r="K26">
        <v>1.7715000000000001</v>
      </c>
      <c r="L26">
        <v>2.1541000000000001</v>
      </c>
      <c r="M26">
        <v>0.9718</v>
      </c>
      <c r="N26">
        <v>1297</v>
      </c>
    </row>
    <row r="27" spans="2:14" hidden="1" x14ac:dyDescent="0.3">
      <c r="B27" s="15">
        <v>44869</v>
      </c>
      <c r="C27" s="13">
        <v>44869</v>
      </c>
      <c r="D27" t="s">
        <v>30</v>
      </c>
      <c r="E27">
        <v>21.6068</v>
      </c>
      <c r="F27">
        <v>3.4700000000000002E-2</v>
      </c>
      <c r="G27">
        <v>37.506700000000002</v>
      </c>
      <c r="H27">
        <v>22.175899999999999</v>
      </c>
      <c r="I27">
        <v>2.8216000000000001</v>
      </c>
      <c r="J27">
        <v>26.0259</v>
      </c>
      <c r="K27">
        <v>27.066500000000001</v>
      </c>
      <c r="L27">
        <v>28.523299999999999</v>
      </c>
      <c r="M27">
        <v>5.7294999999999998</v>
      </c>
      <c r="N27">
        <v>1297</v>
      </c>
    </row>
    <row r="28" spans="2:14" hidden="1" x14ac:dyDescent="0.3">
      <c r="B28" s="15">
        <v>44869</v>
      </c>
      <c r="C28" s="13">
        <v>44869</v>
      </c>
      <c r="D28" t="s">
        <v>31</v>
      </c>
      <c r="E28">
        <v>13.4892</v>
      </c>
      <c r="F28">
        <v>2.2499999999999999E-2</v>
      </c>
      <c r="G28">
        <v>23.165099999999999</v>
      </c>
      <c r="H28">
        <v>14.0229</v>
      </c>
      <c r="I28">
        <v>0.64739999999999998</v>
      </c>
      <c r="J28">
        <v>16.364799999999999</v>
      </c>
      <c r="K28">
        <v>16.950199999999999</v>
      </c>
      <c r="L28">
        <v>17.760899999999999</v>
      </c>
      <c r="M28">
        <v>3.7201</v>
      </c>
      <c r="N28">
        <v>1297</v>
      </c>
    </row>
    <row r="29" spans="2:14" hidden="1" x14ac:dyDescent="0.3">
      <c r="B29" s="15">
        <v>44869</v>
      </c>
      <c r="C29" s="13">
        <v>44869</v>
      </c>
      <c r="D29" t="s">
        <v>32</v>
      </c>
      <c r="E29">
        <v>15.71</v>
      </c>
      <c r="F29">
        <v>1.21E-2</v>
      </c>
      <c r="G29">
        <v>21.878399999999999</v>
      </c>
      <c r="H29">
        <v>15.963699999999999</v>
      </c>
      <c r="I29">
        <v>9.7827999999999999</v>
      </c>
      <c r="J29">
        <v>17.2821</v>
      </c>
      <c r="K29">
        <v>17.705400000000001</v>
      </c>
      <c r="L29">
        <v>18.116700000000002</v>
      </c>
      <c r="M29">
        <v>2.1046999999999998</v>
      </c>
      <c r="N29">
        <v>1297</v>
      </c>
    </row>
    <row r="30" spans="2:14" x14ac:dyDescent="0.3">
      <c r="B30" s="15">
        <v>44869</v>
      </c>
      <c r="C30" s="13">
        <v>44869</v>
      </c>
      <c r="D30" t="s">
        <v>33</v>
      </c>
      <c r="E30">
        <v>13.3089</v>
      </c>
      <c r="F30">
        <v>1.8200000000000001E-2</v>
      </c>
      <c r="G30">
        <v>23.3156</v>
      </c>
      <c r="H30">
        <v>13.5892</v>
      </c>
      <c r="I30">
        <v>5.1353999999999997</v>
      </c>
      <c r="J30">
        <v>15.607200000000001</v>
      </c>
      <c r="K30">
        <v>16.279900000000001</v>
      </c>
      <c r="L30">
        <v>16.9526</v>
      </c>
      <c r="M30">
        <v>3.1133999999999999</v>
      </c>
      <c r="N30">
        <v>1297</v>
      </c>
    </row>
    <row r="31" spans="2:14" hidden="1" x14ac:dyDescent="0.3">
      <c r="B31" s="15">
        <v>44944</v>
      </c>
      <c r="C31" s="13">
        <v>44944</v>
      </c>
      <c r="D31" t="s">
        <v>27</v>
      </c>
      <c r="E31">
        <v>17.5928</v>
      </c>
      <c r="F31">
        <v>2.63E-2</v>
      </c>
      <c r="G31">
        <v>29.302299999999999</v>
      </c>
      <c r="H31">
        <v>17.007400000000001</v>
      </c>
      <c r="I31">
        <v>3.0310999999999999</v>
      </c>
      <c r="J31">
        <v>21.394600000000001</v>
      </c>
      <c r="K31">
        <v>22.366700000000002</v>
      </c>
      <c r="L31">
        <v>23.470099999999999</v>
      </c>
      <c r="M31">
        <v>4.1569000000000003</v>
      </c>
      <c r="N31">
        <v>2938</v>
      </c>
    </row>
    <row r="32" spans="2:14" hidden="1" x14ac:dyDescent="0.3">
      <c r="B32" s="15">
        <v>44944</v>
      </c>
      <c r="C32" s="13">
        <v>44944</v>
      </c>
      <c r="D32" t="s">
        <v>28</v>
      </c>
      <c r="E32">
        <v>8.3384999999999998</v>
      </c>
      <c r="F32">
        <v>3.6499999999999998E-2</v>
      </c>
      <c r="G32">
        <v>36.505000000000003</v>
      </c>
      <c r="H32">
        <v>3.4683000000000002</v>
      </c>
      <c r="I32">
        <v>4.0000000000000002E-4</v>
      </c>
      <c r="J32">
        <v>18.435199999999998</v>
      </c>
      <c r="K32">
        <v>20.7715</v>
      </c>
      <c r="L32">
        <v>23.472899999999999</v>
      </c>
      <c r="M32">
        <v>9.0898000000000003</v>
      </c>
      <c r="N32">
        <v>2938</v>
      </c>
    </row>
    <row r="33" spans="2:14" hidden="1" x14ac:dyDescent="0.3">
      <c r="B33" s="15">
        <v>44944</v>
      </c>
      <c r="C33" s="13">
        <v>44944</v>
      </c>
      <c r="D33" t="s">
        <v>29</v>
      </c>
      <c r="E33">
        <v>1.5771999999999999</v>
      </c>
      <c r="F33">
        <v>1.32E-2</v>
      </c>
      <c r="G33">
        <v>13.177199999999999</v>
      </c>
      <c r="H33">
        <v>1.2557</v>
      </c>
      <c r="I33">
        <v>1.89E-2</v>
      </c>
      <c r="J33">
        <v>2.0979000000000001</v>
      </c>
      <c r="K33">
        <v>2.4005000000000001</v>
      </c>
      <c r="L33">
        <v>2.94</v>
      </c>
      <c r="M33">
        <v>1.1869000000000001</v>
      </c>
      <c r="N33">
        <v>2938</v>
      </c>
    </row>
    <row r="34" spans="2:14" hidden="1" x14ac:dyDescent="0.3">
      <c r="B34" s="15">
        <v>44944</v>
      </c>
      <c r="C34" s="13">
        <v>44944</v>
      </c>
      <c r="D34" t="s">
        <v>30</v>
      </c>
      <c r="E34">
        <v>27.724699999999999</v>
      </c>
      <c r="F34">
        <v>3.44E-2</v>
      </c>
      <c r="G34">
        <v>41.674300000000002</v>
      </c>
      <c r="H34">
        <v>27.5915</v>
      </c>
      <c r="I34">
        <v>7.242</v>
      </c>
      <c r="J34">
        <v>33.686</v>
      </c>
      <c r="K34">
        <v>34.753399999999999</v>
      </c>
      <c r="L34">
        <v>35.993000000000002</v>
      </c>
      <c r="M34">
        <v>5.9646999999999997</v>
      </c>
      <c r="N34">
        <v>2938</v>
      </c>
    </row>
    <row r="35" spans="2:14" hidden="1" x14ac:dyDescent="0.3">
      <c r="B35" s="15">
        <v>44944</v>
      </c>
      <c r="C35" s="13">
        <v>44944</v>
      </c>
      <c r="D35" t="s">
        <v>31</v>
      </c>
      <c r="E35">
        <v>17.633099999999999</v>
      </c>
      <c r="F35">
        <v>2.2499999999999999E-2</v>
      </c>
      <c r="G35">
        <v>25.6599</v>
      </c>
      <c r="H35">
        <v>17.359300000000001</v>
      </c>
      <c r="I35">
        <v>3.165</v>
      </c>
      <c r="J35">
        <v>20.778500000000001</v>
      </c>
      <c r="K35">
        <v>21.453299999999999</v>
      </c>
      <c r="L35">
        <v>22.2182</v>
      </c>
      <c r="M35">
        <v>3.3759999999999999</v>
      </c>
      <c r="N35">
        <v>2938</v>
      </c>
    </row>
    <row r="36" spans="2:14" hidden="1" x14ac:dyDescent="0.3">
      <c r="B36" s="15">
        <v>44944</v>
      </c>
      <c r="C36" s="13">
        <v>44944</v>
      </c>
      <c r="D36" t="s">
        <v>32</v>
      </c>
      <c r="E36">
        <v>18.269600000000001</v>
      </c>
      <c r="F36">
        <v>1.3599999999999999E-2</v>
      </c>
      <c r="G36">
        <v>23.707100000000001</v>
      </c>
      <c r="H36">
        <v>18.0136</v>
      </c>
      <c r="I36">
        <v>10.1189</v>
      </c>
      <c r="J36">
        <v>20.187799999999999</v>
      </c>
      <c r="K36">
        <v>20.649699999999999</v>
      </c>
      <c r="L36">
        <v>21.1661</v>
      </c>
      <c r="M36">
        <v>2.0889000000000002</v>
      </c>
      <c r="N36">
        <v>2938</v>
      </c>
    </row>
    <row r="37" spans="2:14" x14ac:dyDescent="0.3">
      <c r="B37" s="15">
        <v>44944</v>
      </c>
      <c r="C37" s="13">
        <v>44944</v>
      </c>
      <c r="D37" t="s">
        <v>33</v>
      </c>
      <c r="E37">
        <v>17.290400000000002</v>
      </c>
      <c r="F37">
        <v>2.1100000000000001E-2</v>
      </c>
      <c r="G37">
        <v>26.646899999999999</v>
      </c>
      <c r="H37">
        <v>16.773599999999998</v>
      </c>
      <c r="I37">
        <v>5.5502000000000002</v>
      </c>
      <c r="J37">
        <v>20.360099999999999</v>
      </c>
      <c r="K37">
        <v>21.161799999999999</v>
      </c>
      <c r="L37">
        <v>22.068899999999999</v>
      </c>
      <c r="M37">
        <v>3.3721999999999999</v>
      </c>
      <c r="N37">
        <v>2938</v>
      </c>
    </row>
    <row r="38" spans="2:14" hidden="1" x14ac:dyDescent="0.3">
      <c r="B38" s="15">
        <v>44964</v>
      </c>
      <c r="C38" s="13">
        <v>44964</v>
      </c>
      <c r="D38" t="s">
        <v>27</v>
      </c>
      <c r="E38">
        <v>13.009</v>
      </c>
      <c r="F38">
        <v>2.1499999999999998E-2</v>
      </c>
      <c r="G38">
        <v>26.2332</v>
      </c>
      <c r="H38">
        <v>13.676500000000001</v>
      </c>
      <c r="I38">
        <v>4.7319000000000004</v>
      </c>
      <c r="J38">
        <v>15.095499999999999</v>
      </c>
      <c r="K38">
        <v>15.4396</v>
      </c>
      <c r="L38">
        <v>15.934100000000001</v>
      </c>
      <c r="M38">
        <v>3.1747000000000001</v>
      </c>
      <c r="N38">
        <v>2957</v>
      </c>
    </row>
    <row r="39" spans="2:14" hidden="1" x14ac:dyDescent="0.3">
      <c r="B39" s="15">
        <v>44964</v>
      </c>
      <c r="C39" s="13">
        <v>44964</v>
      </c>
      <c r="D39" t="s">
        <v>28</v>
      </c>
      <c r="E39">
        <v>17.336099999999998</v>
      </c>
      <c r="F39">
        <v>3.9300000000000002E-2</v>
      </c>
      <c r="G39">
        <v>39.427100000000003</v>
      </c>
      <c r="H39">
        <v>15.784000000000001</v>
      </c>
      <c r="I39">
        <v>0.15290000000000001</v>
      </c>
      <c r="J39">
        <v>25.524000000000001</v>
      </c>
      <c r="K39">
        <v>27.9983</v>
      </c>
      <c r="L39">
        <v>30.079799999999999</v>
      </c>
      <c r="M39">
        <v>8.5376999999999992</v>
      </c>
      <c r="N39">
        <v>2957</v>
      </c>
    </row>
    <row r="40" spans="2:14" hidden="1" x14ac:dyDescent="0.3">
      <c r="B40" s="15">
        <v>44964</v>
      </c>
      <c r="C40" s="13">
        <v>44964</v>
      </c>
      <c r="D40" t="s">
        <v>29</v>
      </c>
      <c r="E40">
        <v>2.2195</v>
      </c>
      <c r="F40">
        <v>1.43E-2</v>
      </c>
      <c r="G40">
        <v>14.4733</v>
      </c>
      <c r="H40">
        <v>1.8723000000000001</v>
      </c>
      <c r="I40">
        <v>0.13769999999999999</v>
      </c>
      <c r="J40">
        <v>3.2342</v>
      </c>
      <c r="K40">
        <v>3.7360000000000002</v>
      </c>
      <c r="L40">
        <v>4.4241000000000001</v>
      </c>
      <c r="M40">
        <v>1.5819000000000001</v>
      </c>
      <c r="N40">
        <v>2957</v>
      </c>
    </row>
    <row r="41" spans="2:14" hidden="1" x14ac:dyDescent="0.3">
      <c r="B41" s="15">
        <v>44964</v>
      </c>
      <c r="C41" s="13">
        <v>44964</v>
      </c>
      <c r="D41" t="s">
        <v>30</v>
      </c>
      <c r="E41">
        <v>21.0181</v>
      </c>
      <c r="F41">
        <v>3.5700000000000003E-2</v>
      </c>
      <c r="G41">
        <v>39.170699999999997</v>
      </c>
      <c r="H41">
        <v>22.6678</v>
      </c>
      <c r="I41">
        <v>3.45</v>
      </c>
      <c r="J41">
        <v>24.668099999999999</v>
      </c>
      <c r="K41">
        <v>25.1325</v>
      </c>
      <c r="L41">
        <v>25.9541</v>
      </c>
      <c r="M41">
        <v>5.6703999999999999</v>
      </c>
      <c r="N41">
        <v>2957</v>
      </c>
    </row>
    <row r="42" spans="2:14" hidden="1" x14ac:dyDescent="0.3">
      <c r="B42" s="15">
        <v>44964</v>
      </c>
      <c r="C42" s="13">
        <v>44964</v>
      </c>
      <c r="D42" t="s">
        <v>31</v>
      </c>
      <c r="E42">
        <v>13.4839</v>
      </c>
      <c r="F42">
        <v>2.23E-2</v>
      </c>
      <c r="G42">
        <v>23.913900000000002</v>
      </c>
      <c r="H42">
        <v>14.5716</v>
      </c>
      <c r="I42">
        <v>1.5639000000000001</v>
      </c>
      <c r="J42">
        <v>15.8232</v>
      </c>
      <c r="K42">
        <v>16.113800000000001</v>
      </c>
      <c r="L42">
        <v>16.516100000000002</v>
      </c>
      <c r="M42">
        <v>3.6547999999999998</v>
      </c>
      <c r="N42">
        <v>2957</v>
      </c>
    </row>
    <row r="43" spans="2:14" hidden="1" x14ac:dyDescent="0.3">
      <c r="B43" s="15">
        <v>44964</v>
      </c>
      <c r="C43" s="13">
        <v>44964</v>
      </c>
      <c r="D43" t="s">
        <v>32</v>
      </c>
      <c r="E43">
        <v>15.845000000000001</v>
      </c>
      <c r="F43">
        <v>1.1900000000000001E-2</v>
      </c>
      <c r="G43">
        <v>22.401399999999999</v>
      </c>
      <c r="H43">
        <v>16.322500000000002</v>
      </c>
      <c r="I43">
        <v>10.482100000000001</v>
      </c>
      <c r="J43">
        <v>17.061499999999999</v>
      </c>
      <c r="K43">
        <v>17.240300000000001</v>
      </c>
      <c r="L43">
        <v>17.490600000000001</v>
      </c>
      <c r="M43">
        <v>1.8585</v>
      </c>
      <c r="N43">
        <v>2957</v>
      </c>
    </row>
    <row r="44" spans="2:14" x14ac:dyDescent="0.3">
      <c r="B44" s="15">
        <v>44964</v>
      </c>
      <c r="C44" s="13">
        <v>44964</v>
      </c>
      <c r="D44" t="s">
        <v>33</v>
      </c>
      <c r="E44">
        <v>13.4893</v>
      </c>
      <c r="F44">
        <v>1.8200000000000001E-2</v>
      </c>
      <c r="G44">
        <v>24.252800000000001</v>
      </c>
      <c r="H44">
        <v>14.143000000000001</v>
      </c>
      <c r="I44">
        <v>6.0041000000000002</v>
      </c>
      <c r="J44">
        <v>15.2744</v>
      </c>
      <c r="K44">
        <v>15.5481</v>
      </c>
      <c r="L44">
        <v>15.9496</v>
      </c>
      <c r="M44">
        <v>2.7275</v>
      </c>
      <c r="N44">
        <v>2957</v>
      </c>
    </row>
    <row r="45" spans="2:14" hidden="1" x14ac:dyDescent="0.3">
      <c r="B45" s="15">
        <v>44971</v>
      </c>
      <c r="C45" s="13">
        <v>44971</v>
      </c>
      <c r="D45" t="s">
        <v>27</v>
      </c>
      <c r="E45">
        <v>5.3036000000000003</v>
      </c>
      <c r="F45">
        <v>2.2100000000000002E-2</v>
      </c>
      <c r="G45">
        <v>24.194500000000001</v>
      </c>
      <c r="H45">
        <v>4.4725000000000001</v>
      </c>
      <c r="I45">
        <v>2.0846</v>
      </c>
      <c r="J45">
        <v>6.3296999999999999</v>
      </c>
      <c r="K45">
        <v>7.0594000000000001</v>
      </c>
      <c r="L45">
        <v>7.9438000000000004</v>
      </c>
      <c r="M45">
        <v>2.359</v>
      </c>
      <c r="N45">
        <v>2939</v>
      </c>
    </row>
    <row r="46" spans="2:14" hidden="1" x14ac:dyDescent="0.3">
      <c r="B46" s="15">
        <v>44971</v>
      </c>
      <c r="C46" s="13">
        <v>44971</v>
      </c>
      <c r="D46" t="s">
        <v>28</v>
      </c>
      <c r="E46">
        <v>3.3422000000000001</v>
      </c>
      <c r="F46">
        <v>2.8899999999999999E-2</v>
      </c>
      <c r="G46">
        <v>28.940300000000001</v>
      </c>
      <c r="H46">
        <v>2.3155999999999999</v>
      </c>
      <c r="I46">
        <v>4.0000000000000002E-4</v>
      </c>
      <c r="J46">
        <v>5.2095000000000002</v>
      </c>
      <c r="K46">
        <v>6.0777000000000001</v>
      </c>
      <c r="L46">
        <v>7.6405000000000003</v>
      </c>
      <c r="M46">
        <v>3.3894000000000002</v>
      </c>
      <c r="N46">
        <v>2939</v>
      </c>
    </row>
    <row r="47" spans="2:14" hidden="1" x14ac:dyDescent="0.3">
      <c r="B47" s="15">
        <v>44971</v>
      </c>
      <c r="C47" s="13">
        <v>44971</v>
      </c>
      <c r="D47" t="s">
        <v>29</v>
      </c>
      <c r="E47">
        <v>0.35520000000000002</v>
      </c>
      <c r="F47">
        <v>1.2999999999999999E-2</v>
      </c>
      <c r="G47">
        <v>13.034599999999999</v>
      </c>
      <c r="H47">
        <v>0.17799999999999999</v>
      </c>
      <c r="I47">
        <v>8.6999999999999994E-3</v>
      </c>
      <c r="J47">
        <v>0.42549999999999999</v>
      </c>
      <c r="K47">
        <v>0.50370000000000004</v>
      </c>
      <c r="L47">
        <v>0.59489999999999998</v>
      </c>
      <c r="M47">
        <v>0.84540000000000004</v>
      </c>
      <c r="N47">
        <v>2939</v>
      </c>
    </row>
    <row r="48" spans="2:14" hidden="1" x14ac:dyDescent="0.3">
      <c r="B48" s="15">
        <v>44971</v>
      </c>
      <c r="C48" s="13">
        <v>44971</v>
      </c>
      <c r="D48" t="s">
        <v>30</v>
      </c>
      <c r="E48">
        <v>8.2815999999999992</v>
      </c>
      <c r="F48">
        <v>3.56E-2</v>
      </c>
      <c r="G48">
        <v>36.700699999999998</v>
      </c>
      <c r="H48">
        <v>6.585</v>
      </c>
      <c r="I48">
        <v>1.1029</v>
      </c>
      <c r="J48">
        <v>11.995799999999999</v>
      </c>
      <c r="K48">
        <v>13.5977</v>
      </c>
      <c r="L48">
        <v>15.8048</v>
      </c>
      <c r="M48">
        <v>5.4429999999999996</v>
      </c>
      <c r="N48">
        <v>2939</v>
      </c>
    </row>
    <row r="49" spans="2:14" hidden="1" x14ac:dyDescent="0.3">
      <c r="B49" s="15">
        <v>44971</v>
      </c>
      <c r="C49" s="13">
        <v>44971</v>
      </c>
      <c r="D49" t="s">
        <v>31</v>
      </c>
      <c r="E49">
        <v>4.4165000000000001</v>
      </c>
      <c r="F49">
        <v>2.3E-2</v>
      </c>
      <c r="G49">
        <v>22.6647</v>
      </c>
      <c r="H49">
        <v>3.3412999999999999</v>
      </c>
      <c r="I49">
        <v>-0.36680000000000001</v>
      </c>
      <c r="J49">
        <v>6.9572000000000003</v>
      </c>
      <c r="K49">
        <v>7.9936999999999996</v>
      </c>
      <c r="L49">
        <v>9.3064999999999998</v>
      </c>
      <c r="M49">
        <v>3.5655999999999999</v>
      </c>
      <c r="N49">
        <v>2939</v>
      </c>
    </row>
    <row r="50" spans="2:14" hidden="1" x14ac:dyDescent="0.3">
      <c r="B50" s="15">
        <v>44971</v>
      </c>
      <c r="C50" s="13">
        <v>44971</v>
      </c>
      <c r="D50" t="s">
        <v>32</v>
      </c>
      <c r="E50">
        <v>11.233499999999999</v>
      </c>
      <c r="F50">
        <v>1.21E-2</v>
      </c>
      <c r="G50">
        <v>21.500399999999999</v>
      </c>
      <c r="H50">
        <v>10.6958</v>
      </c>
      <c r="I50">
        <v>9.3740000000000006</v>
      </c>
      <c r="J50">
        <v>12.102399999999999</v>
      </c>
      <c r="K50">
        <v>12.5875</v>
      </c>
      <c r="L50">
        <v>13.1938</v>
      </c>
      <c r="M50">
        <v>1.5564</v>
      </c>
      <c r="N50">
        <v>2939</v>
      </c>
    </row>
    <row r="51" spans="2:14" x14ac:dyDescent="0.3">
      <c r="B51" s="15">
        <v>44971</v>
      </c>
      <c r="C51" s="13">
        <v>44971</v>
      </c>
      <c r="D51" t="s">
        <v>33</v>
      </c>
      <c r="E51">
        <v>7.0179</v>
      </c>
      <c r="F51">
        <v>1.7999999999999999E-2</v>
      </c>
      <c r="G51">
        <v>22.646100000000001</v>
      </c>
      <c r="H51">
        <v>6.2766999999999999</v>
      </c>
      <c r="I51">
        <v>4.6379000000000001</v>
      </c>
      <c r="J51">
        <v>8.1135000000000002</v>
      </c>
      <c r="K51">
        <v>8.7438000000000002</v>
      </c>
      <c r="L51">
        <v>9.5901999999999994</v>
      </c>
      <c r="M51">
        <v>2.1309</v>
      </c>
      <c r="N51">
        <v>2939</v>
      </c>
    </row>
    <row r="52" spans="2:14" hidden="1" x14ac:dyDescent="0.3">
      <c r="B52" s="15">
        <v>44984</v>
      </c>
      <c r="C52" s="13">
        <v>44984</v>
      </c>
      <c r="D52" t="s">
        <v>27</v>
      </c>
      <c r="E52">
        <v>16.659199999999998</v>
      </c>
      <c r="F52">
        <v>3.3099999999999997E-2</v>
      </c>
      <c r="G52">
        <v>37.216700000000003</v>
      </c>
      <c r="H52">
        <v>16.4573</v>
      </c>
      <c r="I52">
        <v>4.1075999999999997</v>
      </c>
      <c r="J52">
        <v>19.006699999999999</v>
      </c>
      <c r="K52">
        <v>19.602699999999999</v>
      </c>
      <c r="L52">
        <v>20.562899999999999</v>
      </c>
      <c r="M52">
        <v>3.0556000000000001</v>
      </c>
      <c r="N52">
        <v>2905</v>
      </c>
    </row>
    <row r="53" spans="2:14" hidden="1" x14ac:dyDescent="0.3">
      <c r="B53" s="15">
        <v>44984</v>
      </c>
      <c r="C53" s="13">
        <v>44984</v>
      </c>
      <c r="D53" t="s">
        <v>28</v>
      </c>
      <c r="E53">
        <v>13.012600000000001</v>
      </c>
      <c r="F53">
        <v>4.3099999999999999E-2</v>
      </c>
      <c r="G53">
        <v>43.111400000000003</v>
      </c>
      <c r="H53">
        <v>9.1829999999999998</v>
      </c>
      <c r="I53">
        <v>2.9999999999999997E-4</v>
      </c>
      <c r="J53">
        <v>23.237200000000001</v>
      </c>
      <c r="K53">
        <v>27.4621</v>
      </c>
      <c r="L53">
        <v>31.342099999999999</v>
      </c>
      <c r="M53">
        <v>10.670400000000001</v>
      </c>
      <c r="N53">
        <v>2905</v>
      </c>
    </row>
    <row r="54" spans="2:14" hidden="1" x14ac:dyDescent="0.3">
      <c r="B54" s="15">
        <v>44984</v>
      </c>
      <c r="C54" s="13">
        <v>44984</v>
      </c>
      <c r="D54" t="s">
        <v>29</v>
      </c>
      <c r="E54">
        <v>2.2915999999999999</v>
      </c>
      <c r="F54">
        <v>1.67E-2</v>
      </c>
      <c r="G54">
        <v>16.700299999999999</v>
      </c>
      <c r="H54">
        <v>1.7302999999999999</v>
      </c>
      <c r="I54">
        <v>4.8500000000000001E-2</v>
      </c>
      <c r="J54">
        <v>3.6619000000000002</v>
      </c>
      <c r="K54">
        <v>4.1947999999999999</v>
      </c>
      <c r="L54">
        <v>4.7110000000000003</v>
      </c>
      <c r="M54">
        <v>1.6935</v>
      </c>
      <c r="N54">
        <v>2905</v>
      </c>
    </row>
    <row r="55" spans="2:14" hidden="1" x14ac:dyDescent="0.3">
      <c r="B55" s="15">
        <v>44984</v>
      </c>
      <c r="C55" s="13">
        <v>44984</v>
      </c>
      <c r="D55" t="s">
        <v>30</v>
      </c>
      <c r="E55">
        <v>27.119900000000001</v>
      </c>
      <c r="F55">
        <v>0.04</v>
      </c>
      <c r="G55">
        <v>48.349800000000002</v>
      </c>
      <c r="H55">
        <v>27.671600000000002</v>
      </c>
      <c r="I55">
        <v>8.3531999999999993</v>
      </c>
      <c r="J55">
        <v>30.831299999999999</v>
      </c>
      <c r="K55">
        <v>31.5913</v>
      </c>
      <c r="L55">
        <v>32.6312</v>
      </c>
      <c r="M55">
        <v>4.6311</v>
      </c>
      <c r="N55">
        <v>2905</v>
      </c>
    </row>
    <row r="56" spans="2:14" hidden="1" x14ac:dyDescent="0.3">
      <c r="B56" s="15">
        <v>44984</v>
      </c>
      <c r="C56" s="13">
        <v>44984</v>
      </c>
      <c r="D56" t="s">
        <v>31</v>
      </c>
      <c r="E56">
        <v>17.099499999999999</v>
      </c>
      <c r="F56">
        <v>2.5499999999999998E-2</v>
      </c>
      <c r="G56">
        <v>29.783899999999999</v>
      </c>
      <c r="H56">
        <v>17.259799999999998</v>
      </c>
      <c r="I56">
        <v>4.3285</v>
      </c>
      <c r="J56">
        <v>19.118099999999998</v>
      </c>
      <c r="K56">
        <v>19.5763</v>
      </c>
      <c r="L56">
        <v>20.1617</v>
      </c>
      <c r="M56">
        <v>2.5720000000000001</v>
      </c>
      <c r="N56">
        <v>2905</v>
      </c>
    </row>
    <row r="57" spans="2:14" hidden="1" x14ac:dyDescent="0.3">
      <c r="B57" s="15">
        <v>44984</v>
      </c>
      <c r="C57" s="13">
        <v>44984</v>
      </c>
      <c r="D57" t="s">
        <v>32</v>
      </c>
      <c r="E57">
        <v>17.858899999999998</v>
      </c>
      <c r="F57">
        <v>1.6E-2</v>
      </c>
      <c r="G57">
        <v>26.904199999999999</v>
      </c>
      <c r="H57">
        <v>17.8384</v>
      </c>
      <c r="I57">
        <v>10.886799999999999</v>
      </c>
      <c r="J57">
        <v>19.0717</v>
      </c>
      <c r="K57">
        <v>19.36</v>
      </c>
      <c r="L57">
        <v>19.808499999999999</v>
      </c>
      <c r="M57">
        <v>1.5576000000000001</v>
      </c>
      <c r="N57">
        <v>2905</v>
      </c>
    </row>
    <row r="58" spans="2:14" x14ac:dyDescent="0.3">
      <c r="B58" s="15">
        <v>44984</v>
      </c>
      <c r="C58" s="13">
        <v>44984</v>
      </c>
      <c r="D58" t="s">
        <v>33</v>
      </c>
      <c r="E58">
        <v>16.5868</v>
      </c>
      <c r="F58">
        <v>2.63E-2</v>
      </c>
      <c r="G58">
        <v>32.838700000000003</v>
      </c>
      <c r="H58">
        <v>16.492999999999999</v>
      </c>
      <c r="I58">
        <v>6.5171000000000001</v>
      </c>
      <c r="J58">
        <v>18.493400000000001</v>
      </c>
      <c r="K58">
        <v>18.993500000000001</v>
      </c>
      <c r="L58">
        <v>19.730499999999999</v>
      </c>
      <c r="M58">
        <v>2.4982000000000002</v>
      </c>
      <c r="N58">
        <v>2905</v>
      </c>
    </row>
    <row r="59" spans="2:14" hidden="1" x14ac:dyDescent="0.3">
      <c r="B59" s="15">
        <v>45019</v>
      </c>
      <c r="C59" s="13">
        <v>45019</v>
      </c>
      <c r="D59" t="s">
        <v>27</v>
      </c>
      <c r="E59">
        <v>9.3848000000000003</v>
      </c>
      <c r="F59">
        <v>1.9400000000000001E-2</v>
      </c>
      <c r="G59">
        <v>23.018899999999999</v>
      </c>
      <c r="H59">
        <v>9.0305999999999997</v>
      </c>
      <c r="I59">
        <v>3.6444000000000001</v>
      </c>
      <c r="J59">
        <v>11.8399</v>
      </c>
      <c r="K59">
        <v>12.4986</v>
      </c>
      <c r="L59">
        <v>13.2736</v>
      </c>
      <c r="M59">
        <v>2.9826999999999999</v>
      </c>
      <c r="N59">
        <v>2813</v>
      </c>
    </row>
    <row r="60" spans="2:14" hidden="1" x14ac:dyDescent="0.3">
      <c r="B60" s="15">
        <v>45019</v>
      </c>
      <c r="C60" s="13">
        <v>45019</v>
      </c>
      <c r="D60" t="s">
        <v>28</v>
      </c>
      <c r="E60">
        <v>16.672999999999998</v>
      </c>
      <c r="F60">
        <v>4.0500000000000001E-2</v>
      </c>
      <c r="G60">
        <v>40.459400000000002</v>
      </c>
      <c r="H60">
        <v>16.305700000000002</v>
      </c>
      <c r="I60">
        <v>8.9999999999999998E-4</v>
      </c>
      <c r="J60">
        <v>23.426400000000001</v>
      </c>
      <c r="K60">
        <v>24.7211</v>
      </c>
      <c r="L60">
        <v>27.229500000000002</v>
      </c>
      <c r="M60">
        <v>8.1072000000000006</v>
      </c>
      <c r="N60">
        <v>2813</v>
      </c>
    </row>
    <row r="61" spans="2:14" hidden="1" x14ac:dyDescent="0.3">
      <c r="B61" s="15">
        <v>45019</v>
      </c>
      <c r="C61" s="13">
        <v>45019</v>
      </c>
      <c r="D61" t="s">
        <v>29</v>
      </c>
      <c r="E61">
        <v>1.3673</v>
      </c>
      <c r="F61">
        <v>1.37E-2</v>
      </c>
      <c r="G61">
        <v>13.753</v>
      </c>
      <c r="H61">
        <v>1.2139</v>
      </c>
      <c r="I61">
        <v>1.9E-2</v>
      </c>
      <c r="J61">
        <v>1.8731</v>
      </c>
      <c r="K61">
        <v>1.9555</v>
      </c>
      <c r="L61">
        <v>2.0516999999999999</v>
      </c>
      <c r="M61">
        <v>1.0483</v>
      </c>
      <c r="N61">
        <v>2813</v>
      </c>
    </row>
    <row r="62" spans="2:14" hidden="1" x14ac:dyDescent="0.3">
      <c r="B62" s="15">
        <v>45019</v>
      </c>
      <c r="C62" s="13">
        <v>45019</v>
      </c>
      <c r="D62" t="s">
        <v>30</v>
      </c>
      <c r="E62">
        <v>15.2483</v>
      </c>
      <c r="F62">
        <v>3.4799999999999998E-2</v>
      </c>
      <c r="G62">
        <v>35.963799999999999</v>
      </c>
      <c r="H62">
        <v>15.066800000000001</v>
      </c>
      <c r="I62">
        <v>1.1355</v>
      </c>
      <c r="J62">
        <v>19.942799999999998</v>
      </c>
      <c r="K62">
        <v>21.092099999999999</v>
      </c>
      <c r="L62">
        <v>22.380800000000001</v>
      </c>
      <c r="M62">
        <v>5.4047000000000001</v>
      </c>
      <c r="N62">
        <v>2813</v>
      </c>
    </row>
    <row r="63" spans="2:14" hidden="1" x14ac:dyDescent="0.3">
      <c r="B63" s="15">
        <v>45019</v>
      </c>
      <c r="C63" s="13">
        <v>45019</v>
      </c>
      <c r="D63" t="s">
        <v>31</v>
      </c>
      <c r="E63">
        <v>9.6067999999999998</v>
      </c>
      <c r="F63">
        <v>2.1999999999999999E-2</v>
      </c>
      <c r="G63">
        <v>21.757000000000001</v>
      </c>
      <c r="H63">
        <v>9.5492000000000008</v>
      </c>
      <c r="I63">
        <v>-0.19950000000000001</v>
      </c>
      <c r="J63">
        <v>12.7768</v>
      </c>
      <c r="K63">
        <v>13.5014</v>
      </c>
      <c r="L63">
        <v>14.2698</v>
      </c>
      <c r="M63">
        <v>3.5861999999999998</v>
      </c>
      <c r="N63">
        <v>2813</v>
      </c>
    </row>
    <row r="64" spans="2:14" hidden="1" x14ac:dyDescent="0.3">
      <c r="B64" s="15">
        <v>45019</v>
      </c>
      <c r="C64" s="13">
        <v>45019</v>
      </c>
      <c r="D64" t="s">
        <v>32</v>
      </c>
      <c r="E64">
        <v>13.763</v>
      </c>
      <c r="F64">
        <v>1.0999999999999999E-2</v>
      </c>
      <c r="G64">
        <v>20.863800000000001</v>
      </c>
      <c r="H64">
        <v>13.6081</v>
      </c>
      <c r="I64">
        <v>9.8869000000000007</v>
      </c>
      <c r="J64">
        <v>15.3095</v>
      </c>
      <c r="K64">
        <v>15.6937</v>
      </c>
      <c r="L64">
        <v>16.110800000000001</v>
      </c>
      <c r="M64">
        <v>1.7887999999999999</v>
      </c>
      <c r="N64">
        <v>2813</v>
      </c>
    </row>
    <row r="65" spans="2:14" x14ac:dyDescent="0.3">
      <c r="B65" s="15">
        <v>45019</v>
      </c>
      <c r="C65" s="13">
        <v>45019</v>
      </c>
      <c r="D65" t="s">
        <v>33</v>
      </c>
      <c r="E65">
        <v>10.4519</v>
      </c>
      <c r="F65">
        <v>1.6299999999999999E-2</v>
      </c>
      <c r="G65">
        <v>21.533300000000001</v>
      </c>
      <c r="H65">
        <v>10.160600000000001</v>
      </c>
      <c r="I65">
        <v>5.2633000000000001</v>
      </c>
      <c r="J65">
        <v>12.6174</v>
      </c>
      <c r="K65">
        <v>13.1706</v>
      </c>
      <c r="L65">
        <v>13.805099999999999</v>
      </c>
      <c r="M65">
        <v>2.5547</v>
      </c>
      <c r="N65">
        <v>2813</v>
      </c>
    </row>
    <row r="66" spans="2:14" hidden="1" x14ac:dyDescent="0.3">
      <c r="B66" s="15">
        <v>45021</v>
      </c>
      <c r="C66" s="13">
        <v>45021</v>
      </c>
      <c r="D66" t="s">
        <v>27</v>
      </c>
      <c r="E66">
        <v>4.1554000000000002</v>
      </c>
      <c r="F66">
        <v>1.5100000000000001E-2</v>
      </c>
      <c r="G66">
        <v>17.5227</v>
      </c>
      <c r="H66">
        <v>3.8018999999999998</v>
      </c>
      <c r="I66">
        <v>2.3782999999999999</v>
      </c>
      <c r="J66">
        <v>4.6196999999999999</v>
      </c>
      <c r="K66">
        <v>4.9528999999999996</v>
      </c>
      <c r="L66">
        <v>5.3465999999999996</v>
      </c>
      <c r="M66">
        <v>1.3433999999999999</v>
      </c>
      <c r="N66">
        <v>2545</v>
      </c>
    </row>
    <row r="67" spans="2:14" hidden="1" x14ac:dyDescent="0.3">
      <c r="B67" s="15">
        <v>45021</v>
      </c>
      <c r="C67" s="13">
        <v>45021</v>
      </c>
      <c r="D67" t="s">
        <v>28</v>
      </c>
      <c r="E67">
        <v>2.0773000000000001</v>
      </c>
      <c r="F67">
        <v>2.9000000000000001E-2</v>
      </c>
      <c r="G67">
        <v>28.993099999999998</v>
      </c>
      <c r="H67">
        <v>1.1312</v>
      </c>
      <c r="I67">
        <v>5.0000000000000001E-4</v>
      </c>
      <c r="J67">
        <v>2.7547999999999999</v>
      </c>
      <c r="K67">
        <v>3.4216000000000002</v>
      </c>
      <c r="L67">
        <v>4.3494000000000002</v>
      </c>
      <c r="M67">
        <v>2.7324999999999999</v>
      </c>
      <c r="N67">
        <v>2545</v>
      </c>
    </row>
    <row r="68" spans="2:14" hidden="1" x14ac:dyDescent="0.3">
      <c r="B68" s="15">
        <v>45021</v>
      </c>
      <c r="C68" s="13">
        <v>45021</v>
      </c>
      <c r="D68" t="s">
        <v>29</v>
      </c>
      <c r="E68">
        <v>0.1903</v>
      </c>
      <c r="F68">
        <v>1.0500000000000001E-2</v>
      </c>
      <c r="G68">
        <v>10.5379</v>
      </c>
      <c r="H68">
        <v>0.1087</v>
      </c>
      <c r="I68">
        <v>1.4E-2</v>
      </c>
      <c r="J68">
        <v>0.2034</v>
      </c>
      <c r="K68">
        <v>0.23499999999999999</v>
      </c>
      <c r="L68">
        <v>0.29809999999999998</v>
      </c>
      <c r="M68">
        <v>0.4582</v>
      </c>
      <c r="N68">
        <v>2545</v>
      </c>
    </row>
    <row r="69" spans="2:14" hidden="1" x14ac:dyDescent="0.3">
      <c r="B69" s="15">
        <v>45021</v>
      </c>
      <c r="C69" s="13">
        <v>45021</v>
      </c>
      <c r="D69" t="s">
        <v>30</v>
      </c>
      <c r="E69">
        <v>5.0061</v>
      </c>
      <c r="F69">
        <v>3.1899999999999998E-2</v>
      </c>
      <c r="G69">
        <v>32.868499999999997</v>
      </c>
      <c r="H69">
        <v>4.2759</v>
      </c>
      <c r="I69">
        <v>0.95709999999999995</v>
      </c>
      <c r="J69">
        <v>5.7119</v>
      </c>
      <c r="K69">
        <v>6.3501000000000003</v>
      </c>
      <c r="L69">
        <v>7.4988999999999999</v>
      </c>
      <c r="M69">
        <v>2.9131</v>
      </c>
      <c r="N69">
        <v>2545</v>
      </c>
    </row>
    <row r="70" spans="2:14" hidden="1" x14ac:dyDescent="0.3">
      <c r="B70" s="15">
        <v>45021</v>
      </c>
      <c r="C70" s="13">
        <v>45021</v>
      </c>
      <c r="D70" t="s">
        <v>31</v>
      </c>
      <c r="E70">
        <v>2.238</v>
      </c>
      <c r="F70">
        <v>1.9E-2</v>
      </c>
      <c r="G70">
        <v>18.772300000000001</v>
      </c>
      <c r="H70">
        <v>1.6914</v>
      </c>
      <c r="I70">
        <v>-0.20649999999999999</v>
      </c>
      <c r="J70">
        <v>2.944</v>
      </c>
      <c r="K70">
        <v>3.4184000000000001</v>
      </c>
      <c r="L70">
        <v>4.1966000000000001</v>
      </c>
      <c r="M70">
        <v>2.0350999999999999</v>
      </c>
      <c r="N70">
        <v>2545</v>
      </c>
    </row>
    <row r="71" spans="2:14" hidden="1" x14ac:dyDescent="0.3">
      <c r="B71" s="15">
        <v>45021</v>
      </c>
      <c r="C71" s="13">
        <v>45021</v>
      </c>
      <c r="D71" t="s">
        <v>32</v>
      </c>
      <c r="E71">
        <v>10.371</v>
      </c>
      <c r="F71">
        <v>9.1000000000000004E-3</v>
      </c>
      <c r="G71">
        <v>18.572399999999998</v>
      </c>
      <c r="H71">
        <v>10.092599999999999</v>
      </c>
      <c r="I71">
        <v>9.4837000000000007</v>
      </c>
      <c r="J71">
        <v>10.674300000000001</v>
      </c>
      <c r="K71">
        <v>10.8924</v>
      </c>
      <c r="L71">
        <v>11.2105</v>
      </c>
      <c r="M71">
        <v>0.8931</v>
      </c>
      <c r="N71">
        <v>2545</v>
      </c>
    </row>
    <row r="72" spans="2:14" x14ac:dyDescent="0.3">
      <c r="B72" s="15">
        <v>45021</v>
      </c>
      <c r="C72" s="13">
        <v>45021</v>
      </c>
      <c r="D72" t="s">
        <v>33</v>
      </c>
      <c r="E72">
        <v>5.8829000000000002</v>
      </c>
      <c r="F72">
        <v>1.29E-2</v>
      </c>
      <c r="G72">
        <v>17.6816</v>
      </c>
      <c r="H72">
        <v>5.5194999999999999</v>
      </c>
      <c r="I72">
        <v>4.7706999999999997</v>
      </c>
      <c r="J72">
        <v>6.2424999999999997</v>
      </c>
      <c r="K72">
        <v>6.5266000000000002</v>
      </c>
      <c r="L72">
        <v>6.9268000000000001</v>
      </c>
      <c r="M72">
        <v>1.1853</v>
      </c>
      <c r="N72">
        <v>2545</v>
      </c>
    </row>
    <row r="73" spans="2:14" hidden="1" x14ac:dyDescent="0.3">
      <c r="B73" s="15">
        <v>45024</v>
      </c>
      <c r="C73" s="13">
        <v>45024</v>
      </c>
      <c r="D73" t="s">
        <v>27</v>
      </c>
      <c r="E73">
        <v>8.2448999999999995</v>
      </c>
      <c r="F73">
        <v>2.4799999999999999E-2</v>
      </c>
      <c r="G73">
        <v>27.840599999999998</v>
      </c>
      <c r="H73">
        <v>7.5917000000000003</v>
      </c>
      <c r="I73">
        <v>3.0560999999999998</v>
      </c>
      <c r="J73">
        <v>10.0701</v>
      </c>
      <c r="K73">
        <v>10.912800000000001</v>
      </c>
      <c r="L73">
        <v>11.8794</v>
      </c>
      <c r="M73">
        <v>2.8334999999999999</v>
      </c>
      <c r="N73">
        <v>1739</v>
      </c>
    </row>
    <row r="74" spans="2:14" hidden="1" x14ac:dyDescent="0.3">
      <c r="B74" s="15">
        <v>45024</v>
      </c>
      <c r="C74" s="13">
        <v>45024</v>
      </c>
      <c r="D74" t="s">
        <v>28</v>
      </c>
      <c r="E74">
        <v>13.429</v>
      </c>
      <c r="F74">
        <v>3.6499999999999998E-2</v>
      </c>
      <c r="G74">
        <v>36.513199999999998</v>
      </c>
      <c r="H74">
        <v>11.3926</v>
      </c>
      <c r="I74">
        <v>6.9999999999999999E-4</v>
      </c>
      <c r="J74">
        <v>20.2651</v>
      </c>
      <c r="K74">
        <v>22.601900000000001</v>
      </c>
      <c r="L74">
        <v>26.070599999999999</v>
      </c>
      <c r="M74">
        <v>8.0741999999999994</v>
      </c>
      <c r="N74">
        <v>1739</v>
      </c>
    </row>
    <row r="75" spans="2:14" hidden="1" x14ac:dyDescent="0.3">
      <c r="B75" s="15">
        <v>45024</v>
      </c>
      <c r="C75" s="13">
        <v>45024</v>
      </c>
      <c r="D75" t="s">
        <v>29</v>
      </c>
      <c r="E75">
        <v>0.84360000000000002</v>
      </c>
      <c r="F75">
        <v>1.43E-2</v>
      </c>
      <c r="G75">
        <v>14.3263</v>
      </c>
      <c r="H75">
        <v>0.60389999999999999</v>
      </c>
      <c r="I75">
        <v>1.72E-2</v>
      </c>
      <c r="J75">
        <v>1.1618999999999999</v>
      </c>
      <c r="K75">
        <v>1.3192999999999999</v>
      </c>
      <c r="L75">
        <v>1.5483</v>
      </c>
      <c r="M75">
        <v>0.99239999999999995</v>
      </c>
      <c r="N75">
        <v>1739</v>
      </c>
    </row>
    <row r="76" spans="2:14" hidden="1" x14ac:dyDescent="0.3">
      <c r="B76" s="15">
        <v>45024</v>
      </c>
      <c r="C76" s="13">
        <v>45024</v>
      </c>
      <c r="D76" t="s">
        <v>30</v>
      </c>
      <c r="E76">
        <v>12.267300000000001</v>
      </c>
      <c r="F76">
        <v>4.0399999999999998E-2</v>
      </c>
      <c r="G76">
        <v>41.527099999999997</v>
      </c>
      <c r="H76">
        <v>10.9658</v>
      </c>
      <c r="I76">
        <v>1.1555</v>
      </c>
      <c r="J76">
        <v>16.617799999999999</v>
      </c>
      <c r="K76">
        <v>18.192299999999999</v>
      </c>
      <c r="L76">
        <v>20.130199999999999</v>
      </c>
      <c r="M76">
        <v>5.4588000000000001</v>
      </c>
      <c r="N76">
        <v>1739</v>
      </c>
    </row>
    <row r="77" spans="2:14" hidden="1" x14ac:dyDescent="0.3">
      <c r="B77" s="15">
        <v>45024</v>
      </c>
      <c r="C77" s="13">
        <v>45024</v>
      </c>
      <c r="D77" t="s">
        <v>31</v>
      </c>
      <c r="E77">
        <v>7.7401999999999997</v>
      </c>
      <c r="F77">
        <v>2.5100000000000001E-2</v>
      </c>
      <c r="G77">
        <v>24.840299999999999</v>
      </c>
      <c r="H77">
        <v>7.0263</v>
      </c>
      <c r="I77">
        <v>-0.28520000000000001</v>
      </c>
      <c r="J77">
        <v>10.694599999999999</v>
      </c>
      <c r="K77">
        <v>11.6243</v>
      </c>
      <c r="L77">
        <v>12.8805</v>
      </c>
      <c r="M77">
        <v>3.6114999999999999</v>
      </c>
      <c r="N77">
        <v>1739</v>
      </c>
    </row>
    <row r="78" spans="2:14" hidden="1" x14ac:dyDescent="0.3">
      <c r="B78" s="15">
        <v>45024</v>
      </c>
      <c r="C78" s="13">
        <v>45024</v>
      </c>
      <c r="D78" t="s">
        <v>32</v>
      </c>
      <c r="E78">
        <v>12.972200000000001</v>
      </c>
      <c r="F78">
        <v>1.34E-2</v>
      </c>
      <c r="G78">
        <v>23.090399999999999</v>
      </c>
      <c r="H78">
        <v>12.5936</v>
      </c>
      <c r="I78">
        <v>9.7017000000000007</v>
      </c>
      <c r="J78">
        <v>14.1869</v>
      </c>
      <c r="K78">
        <v>14.709</v>
      </c>
      <c r="L78">
        <v>15.3249</v>
      </c>
      <c r="M78">
        <v>1.7359</v>
      </c>
      <c r="N78">
        <v>1739</v>
      </c>
    </row>
    <row r="79" spans="2:14" x14ac:dyDescent="0.3">
      <c r="B79" s="15">
        <v>45024</v>
      </c>
      <c r="C79" s="13">
        <v>45024</v>
      </c>
      <c r="D79" t="s">
        <v>33</v>
      </c>
      <c r="E79">
        <v>9.3481000000000005</v>
      </c>
      <c r="F79">
        <v>2.0500000000000001E-2</v>
      </c>
      <c r="G79">
        <v>25.506399999999999</v>
      </c>
      <c r="H79">
        <v>8.7616999999999994</v>
      </c>
      <c r="I79">
        <v>5.0361000000000002</v>
      </c>
      <c r="J79">
        <v>10.9725</v>
      </c>
      <c r="K79">
        <v>11.729900000000001</v>
      </c>
      <c r="L79">
        <v>12.630599999999999</v>
      </c>
      <c r="M79">
        <v>2.4765000000000001</v>
      </c>
      <c r="N79">
        <v>1739</v>
      </c>
    </row>
    <row r="80" spans="2:14" hidden="1" x14ac:dyDescent="0.3">
      <c r="B80" s="15">
        <v>45049</v>
      </c>
      <c r="C80" s="13">
        <v>45049</v>
      </c>
      <c r="D80" t="s">
        <v>27</v>
      </c>
      <c r="E80">
        <v>5.2815000000000003</v>
      </c>
      <c r="F80">
        <v>1.61E-2</v>
      </c>
      <c r="G80">
        <v>19.4712</v>
      </c>
      <c r="H80">
        <v>4.8726000000000003</v>
      </c>
      <c r="I80">
        <v>3.3757999999999999</v>
      </c>
      <c r="J80">
        <v>5.6130000000000004</v>
      </c>
      <c r="K80">
        <v>5.8384</v>
      </c>
      <c r="L80">
        <v>6.1603000000000003</v>
      </c>
      <c r="M80">
        <v>1.5895999999999999</v>
      </c>
      <c r="N80">
        <v>597</v>
      </c>
    </row>
    <row r="81" spans="2:14" hidden="1" x14ac:dyDescent="0.3">
      <c r="B81" s="15">
        <v>45049</v>
      </c>
      <c r="C81" s="13">
        <v>45049</v>
      </c>
      <c r="D81" t="s">
        <v>28</v>
      </c>
      <c r="E81">
        <v>3.3902000000000001</v>
      </c>
      <c r="F81">
        <v>2.9899999999999999E-2</v>
      </c>
      <c r="G81">
        <v>30.072700000000001</v>
      </c>
      <c r="H81">
        <v>2.4466000000000001</v>
      </c>
      <c r="I81">
        <v>0.20660000000000001</v>
      </c>
      <c r="J81">
        <v>4.2683999999999997</v>
      </c>
      <c r="K81">
        <v>4.9553000000000003</v>
      </c>
      <c r="L81">
        <v>5.7915999999999999</v>
      </c>
      <c r="M81">
        <v>3.2902999999999998</v>
      </c>
      <c r="N81">
        <v>597</v>
      </c>
    </row>
    <row r="82" spans="2:14" hidden="1" x14ac:dyDescent="0.3">
      <c r="B82" s="15">
        <v>45049</v>
      </c>
      <c r="C82" s="13">
        <v>45049</v>
      </c>
      <c r="D82" t="s">
        <v>29</v>
      </c>
      <c r="E82">
        <v>0.63929999999999998</v>
      </c>
      <c r="F82">
        <v>7.7000000000000002E-3</v>
      </c>
      <c r="G82">
        <v>7.859</v>
      </c>
      <c r="H82">
        <v>0.57099999999999995</v>
      </c>
      <c r="I82">
        <v>0.12230000000000001</v>
      </c>
      <c r="J82">
        <v>0.81859999999999999</v>
      </c>
      <c r="K82">
        <v>0.87280000000000002</v>
      </c>
      <c r="L82">
        <v>1.0043</v>
      </c>
      <c r="M82">
        <v>0.49459999999999998</v>
      </c>
      <c r="N82">
        <v>597</v>
      </c>
    </row>
    <row r="83" spans="2:14" hidden="1" x14ac:dyDescent="0.3">
      <c r="B83" s="15">
        <v>45049</v>
      </c>
      <c r="C83" s="13">
        <v>45049</v>
      </c>
      <c r="D83" t="s">
        <v>30</v>
      </c>
      <c r="E83">
        <v>5.9635999999999996</v>
      </c>
      <c r="F83">
        <v>2.7799999999999998E-2</v>
      </c>
      <c r="G83">
        <v>32.068899999999999</v>
      </c>
      <c r="H83">
        <v>5.1759000000000004</v>
      </c>
      <c r="I83">
        <v>4.2580999999999998</v>
      </c>
      <c r="J83">
        <v>5.899</v>
      </c>
      <c r="K83">
        <v>6.2327000000000004</v>
      </c>
      <c r="L83">
        <v>6.8445</v>
      </c>
      <c r="M83">
        <v>2.8578999999999999</v>
      </c>
      <c r="N83">
        <v>597</v>
      </c>
    </row>
    <row r="84" spans="2:14" hidden="1" x14ac:dyDescent="0.3">
      <c r="B84" s="15">
        <v>45049</v>
      </c>
      <c r="C84" s="13">
        <v>45049</v>
      </c>
      <c r="D84" t="s">
        <v>31</v>
      </c>
      <c r="E84">
        <v>3.2696999999999998</v>
      </c>
      <c r="F84">
        <v>1.7999999999999999E-2</v>
      </c>
      <c r="G84">
        <v>19.6172</v>
      </c>
      <c r="H84">
        <v>2.6911999999999998</v>
      </c>
      <c r="I84">
        <v>1.6108</v>
      </c>
      <c r="J84">
        <v>3.4474999999999998</v>
      </c>
      <c r="K84">
        <v>3.6996000000000002</v>
      </c>
      <c r="L84">
        <v>4.1136999999999997</v>
      </c>
      <c r="M84">
        <v>2.0116000000000001</v>
      </c>
      <c r="N84">
        <v>597</v>
      </c>
    </row>
    <row r="85" spans="2:14" hidden="1" x14ac:dyDescent="0.3">
      <c r="B85" s="15">
        <v>45049</v>
      </c>
      <c r="C85" s="13">
        <v>45049</v>
      </c>
      <c r="D85" t="s">
        <v>32</v>
      </c>
      <c r="E85">
        <v>11.0002</v>
      </c>
      <c r="F85">
        <v>9.4000000000000004E-3</v>
      </c>
      <c r="G85">
        <v>19.347200000000001</v>
      </c>
      <c r="H85">
        <v>10.746700000000001</v>
      </c>
      <c r="I85">
        <v>9.9886999999999997</v>
      </c>
      <c r="J85">
        <v>11.186500000000001</v>
      </c>
      <c r="K85">
        <v>11.280099999999999</v>
      </c>
      <c r="L85">
        <v>11.4954</v>
      </c>
      <c r="M85">
        <v>0.97299999999999998</v>
      </c>
      <c r="N85">
        <v>597</v>
      </c>
    </row>
    <row r="86" spans="2:14" x14ac:dyDescent="0.3">
      <c r="B86" s="15">
        <v>45049</v>
      </c>
      <c r="C86" s="13">
        <v>45049</v>
      </c>
      <c r="D86" t="s">
        <v>33</v>
      </c>
      <c r="E86">
        <v>6.6837999999999997</v>
      </c>
      <c r="F86">
        <v>1.3599999999999999E-2</v>
      </c>
      <c r="G86">
        <v>18.957100000000001</v>
      </c>
      <c r="H86">
        <v>6.3385999999999996</v>
      </c>
      <c r="I86">
        <v>5.3887999999999998</v>
      </c>
      <c r="J86">
        <v>6.8948999999999998</v>
      </c>
      <c r="K86">
        <v>7.0305999999999997</v>
      </c>
      <c r="L86">
        <v>7.3018999999999998</v>
      </c>
      <c r="M86">
        <v>1.3560000000000001</v>
      </c>
      <c r="N86">
        <v>597</v>
      </c>
    </row>
    <row r="87" spans="2:14" hidden="1" x14ac:dyDescent="0.3">
      <c r="B87" s="15">
        <v>45066</v>
      </c>
      <c r="C87" s="13">
        <v>45066</v>
      </c>
      <c r="D87" t="s">
        <v>27</v>
      </c>
      <c r="E87">
        <v>2.5240999999999998</v>
      </c>
      <c r="F87">
        <v>9.4000000000000004E-3</v>
      </c>
      <c r="G87">
        <v>10.1349</v>
      </c>
      <c r="H87">
        <v>2.3660999999999999</v>
      </c>
      <c r="I87">
        <v>0.69530000000000003</v>
      </c>
      <c r="J87">
        <v>2.6871</v>
      </c>
      <c r="K87">
        <v>2.8003</v>
      </c>
      <c r="L87">
        <v>2.9986000000000002</v>
      </c>
      <c r="M87">
        <v>0.68340000000000001</v>
      </c>
      <c r="N87">
        <v>2111</v>
      </c>
    </row>
    <row r="88" spans="2:14" hidden="1" x14ac:dyDescent="0.3">
      <c r="B88" s="15">
        <v>45066</v>
      </c>
      <c r="C88" s="13">
        <v>45066</v>
      </c>
      <c r="D88" t="s">
        <v>28</v>
      </c>
      <c r="E88">
        <v>0.441</v>
      </c>
      <c r="F88">
        <v>1.06E-2</v>
      </c>
      <c r="G88">
        <v>10.616199999999999</v>
      </c>
      <c r="H88">
        <v>0.38240000000000002</v>
      </c>
      <c r="I88">
        <v>2.0000000000000001E-4</v>
      </c>
      <c r="J88">
        <v>0.54159999999999997</v>
      </c>
      <c r="K88">
        <v>0.58409999999999995</v>
      </c>
      <c r="L88">
        <v>0.61599999999999999</v>
      </c>
      <c r="M88">
        <v>0.60880000000000001</v>
      </c>
      <c r="N88">
        <v>2111</v>
      </c>
    </row>
    <row r="89" spans="2:14" hidden="1" x14ac:dyDescent="0.3">
      <c r="B89" s="15">
        <v>45066</v>
      </c>
      <c r="C89" s="13">
        <v>45066</v>
      </c>
      <c r="D89" t="s">
        <v>29</v>
      </c>
      <c r="E89">
        <v>0.41599999999999998</v>
      </c>
      <c r="F89">
        <v>2.8999999999999998E-3</v>
      </c>
      <c r="G89">
        <v>2.9392</v>
      </c>
      <c r="H89">
        <v>0.36509999999999998</v>
      </c>
      <c r="I89">
        <v>1.0699999999999999E-2</v>
      </c>
      <c r="J89">
        <v>0.5232</v>
      </c>
      <c r="K89">
        <v>0.56710000000000005</v>
      </c>
      <c r="L89">
        <v>0.63449999999999995</v>
      </c>
      <c r="M89">
        <v>0.2445</v>
      </c>
      <c r="N89">
        <v>2111</v>
      </c>
    </row>
    <row r="90" spans="2:14" hidden="1" x14ac:dyDescent="0.3">
      <c r="B90" s="15">
        <v>45066</v>
      </c>
      <c r="C90" s="13">
        <v>45066</v>
      </c>
      <c r="D90" t="s">
        <v>30</v>
      </c>
      <c r="E90">
        <v>5.9882</v>
      </c>
      <c r="F90">
        <v>2.2599999999999999E-2</v>
      </c>
      <c r="G90">
        <v>23.519300000000001</v>
      </c>
      <c r="H90">
        <v>6.1722999999999999</v>
      </c>
      <c r="I90">
        <v>0.87309999999999999</v>
      </c>
      <c r="J90">
        <v>6.3533999999999997</v>
      </c>
      <c r="K90">
        <v>6.3986999999999998</v>
      </c>
      <c r="L90">
        <v>6.444</v>
      </c>
      <c r="M90">
        <v>1.1183000000000001</v>
      </c>
      <c r="N90">
        <v>2111</v>
      </c>
    </row>
    <row r="91" spans="2:14" hidden="1" x14ac:dyDescent="0.3">
      <c r="B91" s="15">
        <v>45066</v>
      </c>
      <c r="C91" s="13">
        <v>45066</v>
      </c>
      <c r="D91" t="s">
        <v>31</v>
      </c>
      <c r="E91">
        <v>2.2538999999999998</v>
      </c>
      <c r="F91">
        <v>1.34E-2</v>
      </c>
      <c r="G91">
        <v>13.127700000000001</v>
      </c>
      <c r="H91">
        <v>2.2978000000000001</v>
      </c>
      <c r="I91">
        <v>-0.29220000000000002</v>
      </c>
      <c r="J91">
        <v>2.4051999999999998</v>
      </c>
      <c r="K91">
        <v>2.4453999999999998</v>
      </c>
      <c r="L91">
        <v>2.4857</v>
      </c>
      <c r="M91">
        <v>0.70189999999999997</v>
      </c>
      <c r="N91">
        <v>2111</v>
      </c>
    </row>
    <row r="92" spans="2:14" hidden="1" x14ac:dyDescent="0.3">
      <c r="B92" s="15">
        <v>45066</v>
      </c>
      <c r="C92" s="13">
        <v>45066</v>
      </c>
      <c r="D92" t="s">
        <v>32</v>
      </c>
      <c r="E92">
        <v>9.7438000000000002</v>
      </c>
      <c r="F92">
        <v>5.5999999999999999E-3</v>
      </c>
      <c r="G92">
        <v>14.8581</v>
      </c>
      <c r="H92">
        <v>9.6812000000000005</v>
      </c>
      <c r="I92">
        <v>9.2248999999999999</v>
      </c>
      <c r="J92">
        <v>9.8050999999999995</v>
      </c>
      <c r="K92">
        <v>9.8332999999999995</v>
      </c>
      <c r="L92">
        <v>9.8783999999999992</v>
      </c>
      <c r="M92">
        <v>0.33729999999999999</v>
      </c>
      <c r="N92">
        <v>2111</v>
      </c>
    </row>
    <row r="93" spans="2:14" x14ac:dyDescent="0.3">
      <c r="B93" s="15">
        <v>45066</v>
      </c>
      <c r="C93" s="13">
        <v>45066</v>
      </c>
      <c r="D93" t="s">
        <v>33</v>
      </c>
      <c r="E93">
        <v>5.0903</v>
      </c>
      <c r="F93">
        <v>7.4999999999999997E-3</v>
      </c>
      <c r="G93">
        <v>11.948499999999999</v>
      </c>
      <c r="H93">
        <v>5.0126999999999997</v>
      </c>
      <c r="I93">
        <v>4.4584000000000001</v>
      </c>
      <c r="J93">
        <v>5.1624999999999996</v>
      </c>
      <c r="K93">
        <v>5.1999000000000004</v>
      </c>
      <c r="L93">
        <v>5.2523999999999997</v>
      </c>
      <c r="M93">
        <v>0.4335</v>
      </c>
      <c r="N93">
        <v>2111</v>
      </c>
    </row>
    <row r="94" spans="2:14" hidden="1" x14ac:dyDescent="0.3">
      <c r="B94" s="15">
        <v>45071</v>
      </c>
      <c r="C94" s="13">
        <v>45071</v>
      </c>
      <c r="D94" t="s">
        <v>27</v>
      </c>
      <c r="E94">
        <v>2.9811999999999999</v>
      </c>
      <c r="F94">
        <v>1.2699999999999999E-2</v>
      </c>
      <c r="G94">
        <v>14.632899999999999</v>
      </c>
      <c r="H94">
        <v>2.8121</v>
      </c>
      <c r="I94">
        <v>1.9087000000000001</v>
      </c>
      <c r="J94">
        <v>3.1810999999999998</v>
      </c>
      <c r="K94">
        <v>3.3464999999999998</v>
      </c>
      <c r="L94">
        <v>3.6646000000000001</v>
      </c>
      <c r="M94">
        <v>0.88200000000000001</v>
      </c>
      <c r="N94">
        <v>1514</v>
      </c>
    </row>
    <row r="95" spans="2:14" hidden="1" x14ac:dyDescent="0.3">
      <c r="B95" s="15">
        <v>45071</v>
      </c>
      <c r="C95" s="13">
        <v>45071</v>
      </c>
      <c r="D95" t="s">
        <v>28</v>
      </c>
      <c r="E95">
        <v>0.35849999999999999</v>
      </c>
      <c r="F95">
        <v>1.84E-2</v>
      </c>
      <c r="G95">
        <v>18.439800000000002</v>
      </c>
      <c r="H95">
        <v>0.24079999999999999</v>
      </c>
      <c r="I95">
        <v>1.1000000000000001E-3</v>
      </c>
      <c r="J95">
        <v>0.35149999999999998</v>
      </c>
      <c r="K95">
        <v>0.38829999999999998</v>
      </c>
      <c r="L95">
        <v>0.40679999999999999</v>
      </c>
      <c r="M95">
        <v>0.91390000000000005</v>
      </c>
      <c r="N95">
        <v>1514</v>
      </c>
    </row>
    <row r="96" spans="2:14" hidden="1" x14ac:dyDescent="0.3">
      <c r="B96" s="15">
        <v>45071</v>
      </c>
      <c r="C96" s="13">
        <v>45071</v>
      </c>
      <c r="D96" t="s">
        <v>29</v>
      </c>
      <c r="E96">
        <v>0.13589999999999999</v>
      </c>
      <c r="F96">
        <v>8.6E-3</v>
      </c>
      <c r="G96">
        <v>8.6090999999999998</v>
      </c>
      <c r="H96">
        <v>7.5899999999999995E-2</v>
      </c>
      <c r="I96">
        <v>7.1000000000000004E-3</v>
      </c>
      <c r="J96">
        <v>0.1275</v>
      </c>
      <c r="K96">
        <v>0.15329999999999999</v>
      </c>
      <c r="L96">
        <v>0.1792</v>
      </c>
      <c r="M96">
        <v>0.4199</v>
      </c>
      <c r="N96">
        <v>1514</v>
      </c>
    </row>
    <row r="97" spans="2:14" hidden="1" x14ac:dyDescent="0.3">
      <c r="B97" s="15">
        <v>45071</v>
      </c>
      <c r="C97" s="13">
        <v>45071</v>
      </c>
      <c r="D97" t="s">
        <v>30</v>
      </c>
      <c r="E97">
        <v>3.4902000000000002</v>
      </c>
      <c r="F97">
        <v>2.5600000000000001E-2</v>
      </c>
      <c r="G97">
        <v>26.2926</v>
      </c>
      <c r="H97">
        <v>3.3420000000000001</v>
      </c>
      <c r="I97">
        <v>0.67810000000000004</v>
      </c>
      <c r="J97">
        <v>4.1104000000000003</v>
      </c>
      <c r="K97">
        <v>4.3666</v>
      </c>
      <c r="L97">
        <v>4.7252000000000001</v>
      </c>
      <c r="M97">
        <v>1.7333000000000001</v>
      </c>
      <c r="N97">
        <v>1514</v>
      </c>
    </row>
    <row r="98" spans="2:14" hidden="1" x14ac:dyDescent="0.3">
      <c r="B98" s="15">
        <v>45071</v>
      </c>
      <c r="C98" s="13">
        <v>45071</v>
      </c>
      <c r="D98" t="s">
        <v>31</v>
      </c>
      <c r="E98">
        <v>0.89549999999999996</v>
      </c>
      <c r="F98">
        <v>1.6400000000000001E-2</v>
      </c>
      <c r="G98">
        <v>16.002099999999999</v>
      </c>
      <c r="H98">
        <v>0.74650000000000005</v>
      </c>
      <c r="I98">
        <v>-0.40179999999999999</v>
      </c>
      <c r="J98">
        <v>1.1566000000000001</v>
      </c>
      <c r="K98">
        <v>1.2878000000000001</v>
      </c>
      <c r="L98">
        <v>1.4845999999999999</v>
      </c>
      <c r="M98">
        <v>1.1289</v>
      </c>
      <c r="N98">
        <v>1514</v>
      </c>
    </row>
    <row r="99" spans="2:14" hidden="1" x14ac:dyDescent="0.3">
      <c r="B99" s="15">
        <v>45071</v>
      </c>
      <c r="C99" s="13">
        <v>45071</v>
      </c>
      <c r="D99" t="s">
        <v>32</v>
      </c>
      <c r="E99">
        <v>9.6607000000000003</v>
      </c>
      <c r="F99">
        <v>7.7000000000000002E-3</v>
      </c>
      <c r="G99">
        <v>16.970199999999998</v>
      </c>
      <c r="H99">
        <v>9.5655999999999999</v>
      </c>
      <c r="I99">
        <v>9.2570999999999994</v>
      </c>
      <c r="J99">
        <v>9.6659000000000006</v>
      </c>
      <c r="K99">
        <v>9.7276000000000007</v>
      </c>
      <c r="L99">
        <v>9.8354999999999997</v>
      </c>
      <c r="M99">
        <v>0.50080000000000002</v>
      </c>
      <c r="N99">
        <v>1514</v>
      </c>
    </row>
    <row r="100" spans="2:14" x14ac:dyDescent="0.3">
      <c r="B100" s="15">
        <v>45071</v>
      </c>
      <c r="C100" s="13">
        <v>45071</v>
      </c>
      <c r="D100" t="s">
        <v>33</v>
      </c>
      <c r="E100">
        <v>4.9916999999999998</v>
      </c>
      <c r="F100">
        <v>1.06E-2</v>
      </c>
      <c r="G100">
        <v>15.1312</v>
      </c>
      <c r="H100">
        <v>4.8692000000000002</v>
      </c>
      <c r="I100">
        <v>4.4969999999999999</v>
      </c>
      <c r="J100">
        <v>4.9862000000000002</v>
      </c>
      <c r="K100">
        <v>5.0712999999999999</v>
      </c>
      <c r="L100">
        <v>5.1989000000000001</v>
      </c>
      <c r="M100">
        <v>0.66920000000000002</v>
      </c>
      <c r="N100">
        <v>1514</v>
      </c>
    </row>
    <row r="101" spans="2:14" hidden="1" x14ac:dyDescent="0.3">
      <c r="B101" s="15">
        <v>45074</v>
      </c>
      <c r="C101" s="13">
        <v>45074</v>
      </c>
      <c r="D101" t="s">
        <v>27</v>
      </c>
      <c r="E101">
        <v>10.129899999999999</v>
      </c>
      <c r="F101">
        <v>1.77E-2</v>
      </c>
      <c r="G101">
        <v>20.799700000000001</v>
      </c>
      <c r="H101">
        <v>9.1452000000000009</v>
      </c>
      <c r="I101">
        <v>3.1145999999999998</v>
      </c>
      <c r="J101">
        <v>14.2385</v>
      </c>
      <c r="K101">
        <v>15.6533</v>
      </c>
      <c r="L101">
        <v>17.068100000000001</v>
      </c>
      <c r="M101">
        <v>4.6502999999999997</v>
      </c>
      <c r="N101">
        <v>113</v>
      </c>
    </row>
    <row r="102" spans="2:14" hidden="1" x14ac:dyDescent="0.3">
      <c r="B102" s="15">
        <v>45074</v>
      </c>
      <c r="C102" s="13">
        <v>45074</v>
      </c>
      <c r="D102" t="s">
        <v>28</v>
      </c>
      <c r="E102">
        <v>7.6639999999999997</v>
      </c>
      <c r="F102">
        <v>2.4799999999999999E-2</v>
      </c>
      <c r="G102">
        <v>24.860299999999999</v>
      </c>
      <c r="H102">
        <v>6.8493000000000004</v>
      </c>
      <c r="I102">
        <v>5.1700000000000003E-2</v>
      </c>
      <c r="J102">
        <v>13.597200000000001</v>
      </c>
      <c r="K102">
        <v>14.862500000000001</v>
      </c>
      <c r="L102">
        <v>15.532299999999999</v>
      </c>
      <c r="M102">
        <v>6.0244</v>
      </c>
      <c r="N102">
        <v>113</v>
      </c>
    </row>
    <row r="103" spans="2:14" hidden="1" x14ac:dyDescent="0.3">
      <c r="B103" s="15">
        <v>45074</v>
      </c>
      <c r="C103" s="13">
        <v>45074</v>
      </c>
      <c r="D103" t="s">
        <v>29</v>
      </c>
      <c r="E103">
        <v>1.2436</v>
      </c>
      <c r="F103">
        <v>8.0000000000000002E-3</v>
      </c>
      <c r="G103">
        <v>8.0197000000000003</v>
      </c>
      <c r="H103">
        <v>1.0558000000000001</v>
      </c>
      <c r="I103">
        <v>4.2799999999999998E-2</v>
      </c>
      <c r="J103">
        <v>1.6302000000000001</v>
      </c>
      <c r="K103">
        <v>1.7418</v>
      </c>
      <c r="L103">
        <v>1.9732000000000001</v>
      </c>
      <c r="M103">
        <v>1.2134</v>
      </c>
      <c r="N103">
        <v>113</v>
      </c>
    </row>
    <row r="104" spans="2:14" hidden="1" x14ac:dyDescent="0.3">
      <c r="B104" s="15">
        <v>45074</v>
      </c>
      <c r="C104" s="13">
        <v>45074</v>
      </c>
      <c r="D104" t="s">
        <v>30</v>
      </c>
      <c r="E104">
        <v>16.272400000000001</v>
      </c>
      <c r="F104">
        <v>2.4199999999999999E-2</v>
      </c>
      <c r="G104">
        <v>26.9496</v>
      </c>
      <c r="H104">
        <v>15.8919</v>
      </c>
      <c r="I104">
        <v>2.7000999999999999</v>
      </c>
      <c r="J104">
        <v>23.724499999999999</v>
      </c>
      <c r="K104">
        <v>24.791399999999999</v>
      </c>
      <c r="L104">
        <v>25.179400000000001</v>
      </c>
      <c r="M104">
        <v>6.9122000000000003</v>
      </c>
      <c r="N104">
        <v>113</v>
      </c>
    </row>
    <row r="105" spans="2:14" hidden="1" x14ac:dyDescent="0.3">
      <c r="B105" s="15">
        <v>45074</v>
      </c>
      <c r="C105" s="13">
        <v>45074</v>
      </c>
      <c r="D105" t="s">
        <v>31</v>
      </c>
      <c r="E105">
        <v>10.2895</v>
      </c>
      <c r="F105">
        <v>1.8800000000000001E-2</v>
      </c>
      <c r="G105">
        <v>19.495100000000001</v>
      </c>
      <c r="H105">
        <v>9.9603999999999999</v>
      </c>
      <c r="I105">
        <v>0.72599999999999998</v>
      </c>
      <c r="J105">
        <v>15.3096</v>
      </c>
      <c r="K105">
        <v>16.097899999999999</v>
      </c>
      <c r="L105">
        <v>16.9237</v>
      </c>
      <c r="M105">
        <v>5.0087999999999999</v>
      </c>
      <c r="N105">
        <v>113</v>
      </c>
    </row>
    <row r="106" spans="2:14" hidden="1" x14ac:dyDescent="0.3">
      <c r="B106" s="15">
        <v>45074</v>
      </c>
      <c r="C106" s="13">
        <v>45074</v>
      </c>
      <c r="D106" t="s">
        <v>32</v>
      </c>
      <c r="E106">
        <v>14.1549</v>
      </c>
      <c r="F106">
        <v>9.9000000000000008E-3</v>
      </c>
      <c r="G106">
        <v>19.706299999999999</v>
      </c>
      <c r="H106">
        <v>13.656000000000001</v>
      </c>
      <c r="I106">
        <v>9.8201999999999998</v>
      </c>
      <c r="J106">
        <v>16.681100000000001</v>
      </c>
      <c r="K106">
        <v>17.2545</v>
      </c>
      <c r="L106">
        <v>17.9466</v>
      </c>
      <c r="M106">
        <v>2.6562000000000001</v>
      </c>
      <c r="N106">
        <v>113</v>
      </c>
    </row>
    <row r="107" spans="2:14" x14ac:dyDescent="0.3">
      <c r="B107" s="15">
        <v>45074</v>
      </c>
      <c r="C107" s="13">
        <v>45074</v>
      </c>
      <c r="D107" t="s">
        <v>33</v>
      </c>
      <c r="E107">
        <v>11.094200000000001</v>
      </c>
      <c r="F107">
        <v>1.44E-2</v>
      </c>
      <c r="G107">
        <v>19.557600000000001</v>
      </c>
      <c r="H107">
        <v>10.227399999999999</v>
      </c>
      <c r="I107">
        <v>5.1813000000000002</v>
      </c>
      <c r="J107">
        <v>14.683999999999999</v>
      </c>
      <c r="K107">
        <v>15.5754</v>
      </c>
      <c r="L107">
        <v>16.667999999999999</v>
      </c>
      <c r="M107">
        <v>3.8321999999999998</v>
      </c>
      <c r="N107">
        <v>113</v>
      </c>
    </row>
    <row r="108" spans="2:14" hidden="1" x14ac:dyDescent="0.3">
      <c r="B108" s="15">
        <v>45079</v>
      </c>
      <c r="C108" s="13">
        <v>45079</v>
      </c>
      <c r="D108" t="s">
        <v>27</v>
      </c>
      <c r="E108">
        <v>8.5303000000000004</v>
      </c>
      <c r="F108">
        <v>1.95E-2</v>
      </c>
      <c r="G108">
        <v>22.234000000000002</v>
      </c>
      <c r="H108">
        <v>7.5418000000000003</v>
      </c>
      <c r="I108">
        <v>2.7740999999999998</v>
      </c>
      <c r="J108">
        <v>12.2316</v>
      </c>
      <c r="K108">
        <v>13.3019</v>
      </c>
      <c r="L108">
        <v>15.0144</v>
      </c>
      <c r="M108">
        <v>4.5514999999999999</v>
      </c>
      <c r="N108">
        <v>342</v>
      </c>
    </row>
    <row r="109" spans="2:14" hidden="1" x14ac:dyDescent="0.3">
      <c r="B109" s="15">
        <v>45079</v>
      </c>
      <c r="C109" s="13">
        <v>45079</v>
      </c>
      <c r="D109" t="s">
        <v>28</v>
      </c>
      <c r="E109">
        <v>10.156599999999999</v>
      </c>
      <c r="F109">
        <v>3.15E-2</v>
      </c>
      <c r="G109">
        <v>31.462499999999999</v>
      </c>
      <c r="H109">
        <v>7.9301000000000004</v>
      </c>
      <c r="I109">
        <v>2.0999999999999999E-3</v>
      </c>
      <c r="J109">
        <v>18.091799999999999</v>
      </c>
      <c r="K109">
        <v>20.6401</v>
      </c>
      <c r="L109">
        <v>22.779399999999999</v>
      </c>
      <c r="M109">
        <v>8.3919999999999995</v>
      </c>
      <c r="N109">
        <v>342</v>
      </c>
    </row>
    <row r="110" spans="2:14" hidden="1" x14ac:dyDescent="0.3">
      <c r="B110" s="15">
        <v>45079</v>
      </c>
      <c r="C110" s="13">
        <v>45079</v>
      </c>
      <c r="D110" t="s">
        <v>29</v>
      </c>
      <c r="E110">
        <v>1.0630999999999999</v>
      </c>
      <c r="F110">
        <v>1.09E-2</v>
      </c>
      <c r="G110">
        <v>10.972200000000001</v>
      </c>
      <c r="H110">
        <v>0.67469999999999997</v>
      </c>
      <c r="I110">
        <v>2.9100000000000001E-2</v>
      </c>
      <c r="J110">
        <v>1.5502</v>
      </c>
      <c r="K110">
        <v>1.7034</v>
      </c>
      <c r="L110">
        <v>2.1739000000000002</v>
      </c>
      <c r="M110">
        <v>1.3245</v>
      </c>
      <c r="N110">
        <v>342</v>
      </c>
    </row>
    <row r="111" spans="2:14" hidden="1" x14ac:dyDescent="0.3">
      <c r="B111" s="15">
        <v>45079</v>
      </c>
      <c r="C111" s="13">
        <v>45079</v>
      </c>
      <c r="D111" t="s">
        <v>30</v>
      </c>
      <c r="E111">
        <v>12.835100000000001</v>
      </c>
      <c r="F111">
        <v>3.1800000000000002E-2</v>
      </c>
      <c r="G111">
        <v>33.865200000000002</v>
      </c>
      <c r="H111">
        <v>11.882099999999999</v>
      </c>
      <c r="I111">
        <v>2.0518000000000001</v>
      </c>
      <c r="J111">
        <v>20.249099999999999</v>
      </c>
      <c r="K111">
        <v>21.617000000000001</v>
      </c>
      <c r="L111">
        <v>24.066700000000001</v>
      </c>
      <c r="M111">
        <v>7.6924000000000001</v>
      </c>
      <c r="N111">
        <v>342</v>
      </c>
    </row>
    <row r="112" spans="2:14" hidden="1" x14ac:dyDescent="0.3">
      <c r="B112" s="15">
        <v>45079</v>
      </c>
      <c r="C112" s="13">
        <v>45079</v>
      </c>
      <c r="D112" t="s">
        <v>31</v>
      </c>
      <c r="E112">
        <v>7.9488000000000003</v>
      </c>
      <c r="F112">
        <v>2.1000000000000001E-2</v>
      </c>
      <c r="G112">
        <v>21.335999999999999</v>
      </c>
      <c r="H112">
        <v>7.4577999999999998</v>
      </c>
      <c r="I112">
        <v>0.372</v>
      </c>
      <c r="J112">
        <v>13.16</v>
      </c>
      <c r="K112">
        <v>14.1663</v>
      </c>
      <c r="L112">
        <v>15.717599999999999</v>
      </c>
      <c r="M112">
        <v>5.4450000000000003</v>
      </c>
      <c r="N112">
        <v>342</v>
      </c>
    </row>
    <row r="113" spans="2:14" hidden="1" x14ac:dyDescent="0.3">
      <c r="B113" s="15">
        <v>45079</v>
      </c>
      <c r="C113" s="13">
        <v>45079</v>
      </c>
      <c r="D113" t="s">
        <v>32</v>
      </c>
      <c r="E113">
        <v>13.104900000000001</v>
      </c>
      <c r="F113">
        <v>1.0999999999999999E-2</v>
      </c>
      <c r="G113">
        <v>20.591899999999999</v>
      </c>
      <c r="H113">
        <v>12.652699999999999</v>
      </c>
      <c r="I113">
        <v>9.5805000000000007</v>
      </c>
      <c r="J113">
        <v>15.5267</v>
      </c>
      <c r="K113">
        <v>16.132300000000001</v>
      </c>
      <c r="L113">
        <v>17.046299999999999</v>
      </c>
      <c r="M113">
        <v>2.7231999999999998</v>
      </c>
      <c r="N113">
        <v>342</v>
      </c>
    </row>
    <row r="114" spans="2:14" x14ac:dyDescent="0.3">
      <c r="B114" s="15">
        <v>45079</v>
      </c>
      <c r="C114" s="13">
        <v>45079</v>
      </c>
      <c r="D114" t="s">
        <v>33</v>
      </c>
      <c r="E114">
        <v>9.6310000000000002</v>
      </c>
      <c r="F114">
        <v>1.6199999999999999E-2</v>
      </c>
      <c r="G114">
        <v>21.063800000000001</v>
      </c>
      <c r="H114">
        <v>8.8513000000000002</v>
      </c>
      <c r="I114">
        <v>4.8883000000000001</v>
      </c>
      <c r="J114">
        <v>12.9437</v>
      </c>
      <c r="K114">
        <v>13.833399999999999</v>
      </c>
      <c r="L114">
        <v>15.2568</v>
      </c>
      <c r="M114">
        <v>3.8597999999999999</v>
      </c>
      <c r="N114">
        <v>342</v>
      </c>
    </row>
    <row r="115" spans="2:14" hidden="1" x14ac:dyDescent="0.3">
      <c r="B115" s="15">
        <v>45081</v>
      </c>
      <c r="C115" s="13">
        <v>45081</v>
      </c>
      <c r="D115" t="s">
        <v>27</v>
      </c>
      <c r="E115">
        <v>2.5878000000000001</v>
      </c>
      <c r="F115">
        <v>1.14E-2</v>
      </c>
      <c r="G115">
        <v>12.7776</v>
      </c>
      <c r="H115">
        <v>2.3795000000000002</v>
      </c>
      <c r="I115">
        <v>1.3512</v>
      </c>
      <c r="J115">
        <v>2.8252000000000002</v>
      </c>
      <c r="K115">
        <v>3.0194000000000001</v>
      </c>
      <c r="L115">
        <v>3.3851</v>
      </c>
      <c r="M115">
        <v>0.72130000000000005</v>
      </c>
      <c r="N115">
        <v>2376</v>
      </c>
    </row>
    <row r="116" spans="2:14" hidden="1" x14ac:dyDescent="0.3">
      <c r="B116" s="15">
        <v>45081</v>
      </c>
      <c r="C116" s="13">
        <v>45081</v>
      </c>
      <c r="D116" t="s">
        <v>28</v>
      </c>
      <c r="E116">
        <v>0.42049999999999998</v>
      </c>
      <c r="F116">
        <v>1.2800000000000001E-2</v>
      </c>
      <c r="G116">
        <v>12.8398</v>
      </c>
      <c r="H116">
        <v>0.37259999999999999</v>
      </c>
      <c r="I116">
        <v>2.9999999999999997E-4</v>
      </c>
      <c r="J116">
        <v>0.5524</v>
      </c>
      <c r="K116">
        <v>0.57809999999999995</v>
      </c>
      <c r="L116">
        <v>0.61660000000000004</v>
      </c>
      <c r="M116">
        <v>0.45</v>
      </c>
      <c r="N116">
        <v>2376</v>
      </c>
    </row>
    <row r="117" spans="2:14" hidden="1" x14ac:dyDescent="0.3">
      <c r="B117" s="15">
        <v>45081</v>
      </c>
      <c r="C117" s="13">
        <v>45081</v>
      </c>
      <c r="D117" t="s">
        <v>29</v>
      </c>
      <c r="E117">
        <v>0.3972</v>
      </c>
      <c r="F117">
        <v>1.0999999999999999E-2</v>
      </c>
      <c r="G117">
        <v>10.9762</v>
      </c>
      <c r="H117">
        <v>0.36480000000000001</v>
      </c>
      <c r="I117">
        <v>1.4E-2</v>
      </c>
      <c r="J117">
        <v>0.50729999999999997</v>
      </c>
      <c r="K117">
        <v>0.55110000000000003</v>
      </c>
      <c r="L117">
        <v>0.59499999999999997</v>
      </c>
      <c r="M117">
        <v>0.3014</v>
      </c>
      <c r="N117">
        <v>2376</v>
      </c>
    </row>
    <row r="118" spans="2:14" hidden="1" x14ac:dyDescent="0.3">
      <c r="B118" s="15">
        <v>45081</v>
      </c>
      <c r="C118" s="13">
        <v>45081</v>
      </c>
      <c r="D118" t="s">
        <v>30</v>
      </c>
      <c r="E118">
        <v>5.6570999999999998</v>
      </c>
      <c r="F118">
        <v>2.7099999999999999E-2</v>
      </c>
      <c r="G118">
        <v>28.009</v>
      </c>
      <c r="H118">
        <v>5.9896000000000003</v>
      </c>
      <c r="I118">
        <v>0.95809999999999995</v>
      </c>
      <c r="J118">
        <v>6.1788999999999996</v>
      </c>
      <c r="K118">
        <v>6.2329999999999997</v>
      </c>
      <c r="L118">
        <v>6.2870999999999997</v>
      </c>
      <c r="M118">
        <v>1.3010999999999999</v>
      </c>
      <c r="N118">
        <v>2376</v>
      </c>
    </row>
    <row r="119" spans="2:14" hidden="1" x14ac:dyDescent="0.3">
      <c r="B119" s="15">
        <v>45081</v>
      </c>
      <c r="C119" s="13">
        <v>45081</v>
      </c>
      <c r="D119" t="s">
        <v>31</v>
      </c>
      <c r="E119">
        <v>2.0794000000000001</v>
      </c>
      <c r="F119">
        <v>1.5900000000000001E-2</v>
      </c>
      <c r="G119">
        <v>15.555199999999999</v>
      </c>
      <c r="H119">
        <v>2.2147000000000001</v>
      </c>
      <c r="I119">
        <v>-0.32629999999999998</v>
      </c>
      <c r="J119">
        <v>2.2940999999999998</v>
      </c>
      <c r="K119">
        <v>2.31</v>
      </c>
      <c r="L119">
        <v>2.3576999999999999</v>
      </c>
      <c r="M119">
        <v>0.76339999999999997</v>
      </c>
      <c r="N119">
        <v>2376</v>
      </c>
    </row>
    <row r="120" spans="2:14" hidden="1" x14ac:dyDescent="0.3">
      <c r="B120" s="15">
        <v>45081</v>
      </c>
      <c r="C120" s="13">
        <v>45081</v>
      </c>
      <c r="D120" t="s">
        <v>32</v>
      </c>
      <c r="E120">
        <v>9.7347000000000001</v>
      </c>
      <c r="F120">
        <v>7.1999999999999998E-3</v>
      </c>
      <c r="G120">
        <v>16.313800000000001</v>
      </c>
      <c r="H120">
        <v>9.6618999999999993</v>
      </c>
      <c r="I120">
        <v>9.1611999999999991</v>
      </c>
      <c r="J120">
        <v>9.7978000000000005</v>
      </c>
      <c r="K120">
        <v>9.8478999999999992</v>
      </c>
      <c r="L120">
        <v>9.9551999999999996</v>
      </c>
      <c r="M120">
        <v>0.3352</v>
      </c>
      <c r="N120">
        <v>2376</v>
      </c>
    </row>
    <row r="121" spans="2:14" x14ac:dyDescent="0.3">
      <c r="B121" s="15">
        <v>45081</v>
      </c>
      <c r="C121" s="13">
        <v>45081</v>
      </c>
      <c r="D121" t="s">
        <v>33</v>
      </c>
      <c r="E121">
        <v>5.0789999999999997</v>
      </c>
      <c r="F121">
        <v>9.7000000000000003E-3</v>
      </c>
      <c r="G121">
        <v>14.120200000000001</v>
      </c>
      <c r="H121">
        <v>4.9858000000000002</v>
      </c>
      <c r="I121">
        <v>4.3821000000000003</v>
      </c>
      <c r="J121">
        <v>5.1513999999999998</v>
      </c>
      <c r="K121">
        <v>5.2195</v>
      </c>
      <c r="L121">
        <v>5.3460999999999999</v>
      </c>
      <c r="M121">
        <v>0.43120000000000003</v>
      </c>
      <c r="N121">
        <v>2376</v>
      </c>
    </row>
    <row r="122" spans="2:14" hidden="1" x14ac:dyDescent="0.3">
      <c r="B122" s="15">
        <v>45084</v>
      </c>
      <c r="C122" s="13">
        <v>45084</v>
      </c>
      <c r="D122" t="s">
        <v>27</v>
      </c>
      <c r="E122">
        <v>6.6412000000000004</v>
      </c>
      <c r="F122">
        <v>2.5000000000000001E-2</v>
      </c>
      <c r="G122">
        <v>27.101199999999999</v>
      </c>
      <c r="H122">
        <v>5.5190000000000001</v>
      </c>
      <c r="I122">
        <v>2.1507000000000001</v>
      </c>
      <c r="J122">
        <v>9.8354999999999997</v>
      </c>
      <c r="K122">
        <v>10.8584</v>
      </c>
      <c r="L122">
        <v>11.956200000000001</v>
      </c>
      <c r="M122">
        <v>3.8441000000000001</v>
      </c>
      <c r="N122">
        <v>564</v>
      </c>
    </row>
    <row r="123" spans="2:14" hidden="1" x14ac:dyDescent="0.3">
      <c r="B123" s="15">
        <v>45084</v>
      </c>
      <c r="C123" s="13">
        <v>45084</v>
      </c>
      <c r="D123" t="s">
        <v>28</v>
      </c>
      <c r="E123">
        <v>5.9743000000000004</v>
      </c>
      <c r="F123">
        <v>2.81E-2</v>
      </c>
      <c r="G123">
        <v>28.107800000000001</v>
      </c>
      <c r="H123">
        <v>2.8115999999999999</v>
      </c>
      <c r="I123">
        <v>8.9999999999999998E-4</v>
      </c>
      <c r="J123">
        <v>12.115</v>
      </c>
      <c r="K123">
        <v>14.925599999999999</v>
      </c>
      <c r="L123">
        <v>17.567699999999999</v>
      </c>
      <c r="M123">
        <v>6.8555000000000001</v>
      </c>
      <c r="N123">
        <v>564</v>
      </c>
    </row>
    <row r="124" spans="2:14" hidden="1" x14ac:dyDescent="0.3">
      <c r="B124" s="15">
        <v>45084</v>
      </c>
      <c r="C124" s="13">
        <v>45084</v>
      </c>
      <c r="D124" t="s">
        <v>29</v>
      </c>
      <c r="E124">
        <v>0.97150000000000003</v>
      </c>
      <c r="F124">
        <v>1.7600000000000001E-2</v>
      </c>
      <c r="G124">
        <v>17.6632</v>
      </c>
      <c r="H124">
        <v>0.6149</v>
      </c>
      <c r="I124">
        <v>1.49E-2</v>
      </c>
      <c r="J124">
        <v>1.462</v>
      </c>
      <c r="K124">
        <v>1.7091000000000001</v>
      </c>
      <c r="L124">
        <v>2.0268000000000002</v>
      </c>
      <c r="M124">
        <v>1.2304999999999999</v>
      </c>
      <c r="N124">
        <v>564</v>
      </c>
    </row>
    <row r="125" spans="2:14" hidden="1" x14ac:dyDescent="0.3">
      <c r="B125" s="15">
        <v>45084</v>
      </c>
      <c r="C125" s="13">
        <v>45084</v>
      </c>
      <c r="D125" t="s">
        <v>30</v>
      </c>
      <c r="E125">
        <v>9.9049999999999994</v>
      </c>
      <c r="F125">
        <v>3.7199999999999997E-2</v>
      </c>
      <c r="G125">
        <v>38.270099999999999</v>
      </c>
      <c r="H125">
        <v>7.0065999999999997</v>
      </c>
      <c r="I125">
        <v>1.0959000000000001</v>
      </c>
      <c r="J125">
        <v>16.1143</v>
      </c>
      <c r="K125">
        <v>18.0473</v>
      </c>
      <c r="L125">
        <v>19.831700000000001</v>
      </c>
      <c r="M125">
        <v>6.4311999999999996</v>
      </c>
      <c r="N125">
        <v>564</v>
      </c>
    </row>
    <row r="126" spans="2:14" hidden="1" x14ac:dyDescent="0.3">
      <c r="B126" s="15">
        <v>45084</v>
      </c>
      <c r="C126" s="13">
        <v>45084</v>
      </c>
      <c r="D126" t="s">
        <v>31</v>
      </c>
      <c r="E126">
        <v>5.8029000000000002</v>
      </c>
      <c r="F126">
        <v>2.46E-2</v>
      </c>
      <c r="G126">
        <v>24.387899999999998</v>
      </c>
      <c r="H126">
        <v>4.0690999999999997</v>
      </c>
      <c r="I126">
        <v>-0.21110000000000001</v>
      </c>
      <c r="J126">
        <v>10.2927</v>
      </c>
      <c r="K126">
        <v>11.497999999999999</v>
      </c>
      <c r="L126">
        <v>12.924799999999999</v>
      </c>
      <c r="M126">
        <v>4.6448</v>
      </c>
      <c r="N126">
        <v>564</v>
      </c>
    </row>
    <row r="127" spans="2:14" hidden="1" x14ac:dyDescent="0.3">
      <c r="B127" s="15">
        <v>45084</v>
      </c>
      <c r="C127" s="13">
        <v>45084</v>
      </c>
      <c r="D127" t="s">
        <v>32</v>
      </c>
      <c r="E127">
        <v>11.987399999999999</v>
      </c>
      <c r="F127">
        <v>1.35E-2</v>
      </c>
      <c r="G127">
        <v>22.765899999999998</v>
      </c>
      <c r="H127">
        <v>11.2719</v>
      </c>
      <c r="I127">
        <v>9.3069000000000006</v>
      </c>
      <c r="J127">
        <v>14.044499999999999</v>
      </c>
      <c r="K127">
        <v>14.6905</v>
      </c>
      <c r="L127">
        <v>15.3634</v>
      </c>
      <c r="M127">
        <v>2.3193000000000001</v>
      </c>
      <c r="N127">
        <v>564</v>
      </c>
    </row>
    <row r="128" spans="2:14" x14ac:dyDescent="0.3">
      <c r="B128" s="15">
        <v>45084</v>
      </c>
      <c r="C128" s="13">
        <v>45084</v>
      </c>
      <c r="D128" t="s">
        <v>33</v>
      </c>
      <c r="E128">
        <v>8.0729000000000006</v>
      </c>
      <c r="F128">
        <v>2.0400000000000001E-2</v>
      </c>
      <c r="G128">
        <v>24.9133</v>
      </c>
      <c r="H128">
        <v>7.0201000000000002</v>
      </c>
      <c r="I128">
        <v>4.5570000000000004</v>
      </c>
      <c r="J128">
        <v>10.765700000000001</v>
      </c>
      <c r="K128">
        <v>11.7021</v>
      </c>
      <c r="L128">
        <v>12.6792</v>
      </c>
      <c r="M128">
        <v>3.2151999999999998</v>
      </c>
      <c r="N128">
        <v>564</v>
      </c>
    </row>
    <row r="129" spans="2:14" hidden="1" x14ac:dyDescent="0.3">
      <c r="B129" s="15">
        <v>45091</v>
      </c>
      <c r="C129" s="13">
        <v>45091</v>
      </c>
      <c r="D129" t="s">
        <v>27</v>
      </c>
      <c r="E129">
        <v>2.8357999999999999</v>
      </c>
      <c r="F129">
        <v>1.7000000000000001E-2</v>
      </c>
      <c r="G129">
        <v>18.703099999999999</v>
      </c>
      <c r="H129">
        <v>2.6025</v>
      </c>
      <c r="I129">
        <v>1.7014</v>
      </c>
      <c r="J129">
        <v>3.0615999999999999</v>
      </c>
      <c r="K129">
        <v>3.2145999999999999</v>
      </c>
      <c r="L129">
        <v>3.4866000000000001</v>
      </c>
      <c r="M129">
        <v>0.87609999999999999</v>
      </c>
      <c r="N129">
        <v>2599</v>
      </c>
    </row>
    <row r="130" spans="2:14" hidden="1" x14ac:dyDescent="0.3">
      <c r="B130" s="15">
        <v>45091</v>
      </c>
      <c r="C130" s="13">
        <v>45091</v>
      </c>
      <c r="D130" t="s">
        <v>28</v>
      </c>
      <c r="E130">
        <v>0.48499999999999999</v>
      </c>
      <c r="F130">
        <v>1.3599999999999999E-2</v>
      </c>
      <c r="G130">
        <v>13.6082</v>
      </c>
      <c r="H130">
        <v>0.39639999999999997</v>
      </c>
      <c r="I130">
        <v>1.8E-3</v>
      </c>
      <c r="J130">
        <v>0.60050000000000003</v>
      </c>
      <c r="K130">
        <v>0.64129999999999998</v>
      </c>
      <c r="L130">
        <v>0.68210000000000004</v>
      </c>
      <c r="M130">
        <v>0.71940000000000004</v>
      </c>
      <c r="N130">
        <v>2599</v>
      </c>
    </row>
    <row r="131" spans="2:14" hidden="1" x14ac:dyDescent="0.3">
      <c r="B131" s="15">
        <v>45091</v>
      </c>
      <c r="C131" s="13">
        <v>45091</v>
      </c>
      <c r="D131" t="s">
        <v>29</v>
      </c>
      <c r="E131">
        <v>0.51259999999999994</v>
      </c>
      <c r="F131">
        <v>1.15E-2</v>
      </c>
      <c r="G131">
        <v>11.557</v>
      </c>
      <c r="H131">
        <v>0.4879</v>
      </c>
      <c r="I131">
        <v>1.47E-2</v>
      </c>
      <c r="J131">
        <v>0.60329999999999995</v>
      </c>
      <c r="K131">
        <v>0.62639999999999996</v>
      </c>
      <c r="L131">
        <v>0.68410000000000004</v>
      </c>
      <c r="M131">
        <v>0.41210000000000002</v>
      </c>
      <c r="N131">
        <v>2599</v>
      </c>
    </row>
    <row r="132" spans="2:14" hidden="1" x14ac:dyDescent="0.3">
      <c r="B132" s="15">
        <v>45091</v>
      </c>
      <c r="C132" s="13">
        <v>45091</v>
      </c>
      <c r="D132" t="s">
        <v>30</v>
      </c>
      <c r="E132">
        <v>5.8682999999999996</v>
      </c>
      <c r="F132">
        <v>3.0099999999999998E-2</v>
      </c>
      <c r="G132">
        <v>30.937000000000001</v>
      </c>
      <c r="H132">
        <v>5.9428999999999998</v>
      </c>
      <c r="I132">
        <v>0.85980000000000001</v>
      </c>
      <c r="J132">
        <v>6.1233000000000004</v>
      </c>
      <c r="K132">
        <v>6.1835000000000004</v>
      </c>
      <c r="L132">
        <v>6.2736999999999998</v>
      </c>
      <c r="M132">
        <v>1.3441000000000001</v>
      </c>
      <c r="N132">
        <v>2599</v>
      </c>
    </row>
    <row r="133" spans="2:14" hidden="1" x14ac:dyDescent="0.3">
      <c r="B133" s="15">
        <v>45091</v>
      </c>
      <c r="C133" s="13">
        <v>45091</v>
      </c>
      <c r="D133" t="s">
        <v>31</v>
      </c>
      <c r="E133">
        <v>2.2968000000000002</v>
      </c>
      <c r="F133">
        <v>1.9300000000000001E-2</v>
      </c>
      <c r="G133">
        <v>19.035399999999999</v>
      </c>
      <c r="H133">
        <v>2.2524999999999999</v>
      </c>
      <c r="I133">
        <v>-0.27750000000000002</v>
      </c>
      <c r="J133">
        <v>2.3877000000000002</v>
      </c>
      <c r="K133">
        <v>2.4262999999999999</v>
      </c>
      <c r="L133">
        <v>2.5421999999999998</v>
      </c>
      <c r="M133">
        <v>0.93259999999999998</v>
      </c>
      <c r="N133">
        <v>2599</v>
      </c>
    </row>
    <row r="134" spans="2:14" hidden="1" x14ac:dyDescent="0.3">
      <c r="B134" s="15">
        <v>45091</v>
      </c>
      <c r="C134" s="13">
        <v>45091</v>
      </c>
      <c r="D134" t="s">
        <v>32</v>
      </c>
      <c r="E134">
        <v>9.8701000000000008</v>
      </c>
      <c r="F134">
        <v>9.7000000000000003E-3</v>
      </c>
      <c r="G134">
        <v>18.9695</v>
      </c>
      <c r="H134">
        <v>9.7565000000000008</v>
      </c>
      <c r="I134">
        <v>9.2510999999999992</v>
      </c>
      <c r="J134">
        <v>9.9216999999999995</v>
      </c>
      <c r="K134">
        <v>9.9896999999999991</v>
      </c>
      <c r="L134">
        <v>10.0966</v>
      </c>
      <c r="M134">
        <v>0.48139999999999999</v>
      </c>
      <c r="N134">
        <v>2599</v>
      </c>
    </row>
    <row r="135" spans="2:14" x14ac:dyDescent="0.3">
      <c r="B135" s="15">
        <v>45091</v>
      </c>
      <c r="C135" s="13">
        <v>45091</v>
      </c>
      <c r="D135" t="s">
        <v>33</v>
      </c>
      <c r="E135">
        <v>5.2478999999999996</v>
      </c>
      <c r="F135">
        <v>1.38E-2</v>
      </c>
      <c r="G135">
        <v>18.331900000000001</v>
      </c>
      <c r="H135">
        <v>5.0990000000000002</v>
      </c>
      <c r="I135">
        <v>4.4898999999999996</v>
      </c>
      <c r="J135">
        <v>5.3066000000000004</v>
      </c>
      <c r="K135">
        <v>5.3897000000000004</v>
      </c>
      <c r="L135">
        <v>5.5141999999999998</v>
      </c>
      <c r="M135">
        <v>0.63280000000000003</v>
      </c>
      <c r="N135">
        <v>2599</v>
      </c>
    </row>
    <row r="136" spans="2:14" hidden="1" x14ac:dyDescent="0.3">
      <c r="B136" s="15">
        <v>45159</v>
      </c>
      <c r="C136" s="13">
        <v>45159</v>
      </c>
      <c r="D136" t="s">
        <v>27</v>
      </c>
      <c r="E136">
        <v>7.5987999999999998</v>
      </c>
      <c r="F136">
        <v>2.18E-2</v>
      </c>
      <c r="G136">
        <v>25.012699999999999</v>
      </c>
      <c r="H136">
        <v>6.6904000000000003</v>
      </c>
      <c r="I136">
        <v>3.2263000000000002</v>
      </c>
      <c r="J136">
        <v>9.3918999999999997</v>
      </c>
      <c r="K136">
        <v>10.503</v>
      </c>
      <c r="L136">
        <v>11.7666</v>
      </c>
      <c r="M136">
        <v>2.8595000000000002</v>
      </c>
      <c r="N136">
        <v>2413</v>
      </c>
    </row>
    <row r="137" spans="2:14" hidden="1" x14ac:dyDescent="0.3">
      <c r="B137" s="15">
        <v>45159</v>
      </c>
      <c r="C137" s="13">
        <v>45159</v>
      </c>
      <c r="D137" t="s">
        <v>28</v>
      </c>
      <c r="E137">
        <v>10.830299999999999</v>
      </c>
      <c r="F137">
        <v>3.6900000000000002E-2</v>
      </c>
      <c r="G137">
        <v>36.945999999999998</v>
      </c>
      <c r="H137">
        <v>7.9843000000000002</v>
      </c>
      <c r="I137">
        <v>5.1000000000000004E-3</v>
      </c>
      <c r="J137">
        <v>16.923999999999999</v>
      </c>
      <c r="K137">
        <v>19.879300000000001</v>
      </c>
      <c r="L137">
        <v>23.3887</v>
      </c>
      <c r="M137">
        <v>7.8926999999999996</v>
      </c>
      <c r="N137">
        <v>2413</v>
      </c>
    </row>
    <row r="138" spans="2:14" hidden="1" x14ac:dyDescent="0.3">
      <c r="B138" s="15">
        <v>45159</v>
      </c>
      <c r="C138" s="13">
        <v>45159</v>
      </c>
      <c r="D138" t="s">
        <v>29</v>
      </c>
      <c r="E138">
        <v>0.81079999999999997</v>
      </c>
      <c r="F138">
        <v>1.26E-2</v>
      </c>
      <c r="G138">
        <v>12.655799999999999</v>
      </c>
      <c r="H138">
        <v>0.71009999999999995</v>
      </c>
      <c r="I138">
        <v>1.4800000000000001E-2</v>
      </c>
      <c r="J138">
        <v>0.96289999999999998</v>
      </c>
      <c r="K138">
        <v>1.0640000000000001</v>
      </c>
      <c r="L138">
        <v>1.2410000000000001</v>
      </c>
      <c r="M138">
        <v>0.68899999999999995</v>
      </c>
      <c r="N138">
        <v>2413</v>
      </c>
    </row>
    <row r="139" spans="2:14" hidden="1" x14ac:dyDescent="0.3">
      <c r="B139" s="15">
        <v>45159</v>
      </c>
      <c r="C139" s="13">
        <v>45159</v>
      </c>
      <c r="D139" t="s">
        <v>30</v>
      </c>
      <c r="E139">
        <v>10.8613</v>
      </c>
      <c r="F139">
        <v>3.6200000000000003E-2</v>
      </c>
      <c r="G139">
        <v>37.059600000000003</v>
      </c>
      <c r="H139">
        <v>9.1287000000000003</v>
      </c>
      <c r="I139">
        <v>0.87960000000000005</v>
      </c>
      <c r="J139">
        <v>15.4602</v>
      </c>
      <c r="K139">
        <v>17.305399999999999</v>
      </c>
      <c r="L139">
        <v>19.620899999999999</v>
      </c>
      <c r="M139">
        <v>5.5335000000000001</v>
      </c>
      <c r="N139">
        <v>2413</v>
      </c>
    </row>
    <row r="140" spans="2:14" hidden="1" x14ac:dyDescent="0.3">
      <c r="B140" s="15">
        <v>45159</v>
      </c>
      <c r="C140" s="13">
        <v>45159</v>
      </c>
      <c r="D140" t="s">
        <v>31</v>
      </c>
      <c r="E140">
        <v>6.7595000000000001</v>
      </c>
      <c r="F140">
        <v>2.35E-2</v>
      </c>
      <c r="G140">
        <v>23.142700000000001</v>
      </c>
      <c r="H140">
        <v>5.6745000000000001</v>
      </c>
      <c r="I140">
        <v>-0.33610000000000001</v>
      </c>
      <c r="J140">
        <v>9.9007000000000005</v>
      </c>
      <c r="K140">
        <v>11.145099999999999</v>
      </c>
      <c r="L140">
        <v>12.7181</v>
      </c>
      <c r="M140">
        <v>3.7505000000000002</v>
      </c>
      <c r="N140">
        <v>2413</v>
      </c>
    </row>
    <row r="141" spans="2:14" hidden="1" x14ac:dyDescent="0.3">
      <c r="B141" s="15">
        <v>45159</v>
      </c>
      <c r="C141" s="13">
        <v>45159</v>
      </c>
      <c r="D141" t="s">
        <v>32</v>
      </c>
      <c r="E141">
        <v>12.540900000000001</v>
      </c>
      <c r="F141">
        <v>1.2E-2</v>
      </c>
      <c r="G141">
        <v>21.855599999999999</v>
      </c>
      <c r="H141">
        <v>11.9802</v>
      </c>
      <c r="I141">
        <v>9.8270999999999997</v>
      </c>
      <c r="J141">
        <v>13.832599999999999</v>
      </c>
      <c r="K141">
        <v>14.4701</v>
      </c>
      <c r="L141">
        <v>15.263999999999999</v>
      </c>
      <c r="M141">
        <v>1.7762</v>
      </c>
      <c r="N141">
        <v>2413</v>
      </c>
    </row>
    <row r="142" spans="2:14" x14ac:dyDescent="0.3">
      <c r="B142" s="15">
        <v>45159</v>
      </c>
      <c r="C142" s="13">
        <v>45159</v>
      </c>
      <c r="D142" t="s">
        <v>33</v>
      </c>
      <c r="E142">
        <v>8.7637999999999998</v>
      </c>
      <c r="F142">
        <v>1.8100000000000002E-2</v>
      </c>
      <c r="G142">
        <v>23.275099999999998</v>
      </c>
      <c r="H142">
        <v>7.9387999999999996</v>
      </c>
      <c r="I142">
        <v>5.1898</v>
      </c>
      <c r="J142">
        <v>10.470700000000001</v>
      </c>
      <c r="K142">
        <v>11.3931</v>
      </c>
      <c r="L142">
        <v>12.5505</v>
      </c>
      <c r="M142">
        <v>2.5078</v>
      </c>
      <c r="N142">
        <v>2413</v>
      </c>
    </row>
    <row r="143" spans="2:14" hidden="1" x14ac:dyDescent="0.3">
      <c r="B143" s="15">
        <v>45171</v>
      </c>
      <c r="C143" s="13">
        <v>45171</v>
      </c>
      <c r="D143" t="s">
        <v>27</v>
      </c>
      <c r="E143">
        <v>3.3702000000000001</v>
      </c>
      <c r="F143">
        <v>2.2800000000000001E-2</v>
      </c>
      <c r="G143">
        <v>24.5029</v>
      </c>
      <c r="H143">
        <v>3.2252000000000001</v>
      </c>
      <c r="I143">
        <v>1.746</v>
      </c>
      <c r="J143">
        <v>3.7031000000000001</v>
      </c>
      <c r="K143">
        <v>3.8852000000000002</v>
      </c>
      <c r="L143">
        <v>4.0671999999999997</v>
      </c>
      <c r="M143">
        <v>0.90610000000000002</v>
      </c>
      <c r="N143">
        <v>2499</v>
      </c>
    </row>
    <row r="144" spans="2:14" hidden="1" x14ac:dyDescent="0.3">
      <c r="B144" s="15">
        <v>45171</v>
      </c>
      <c r="C144" s="13">
        <v>45171</v>
      </c>
      <c r="D144" t="s">
        <v>28</v>
      </c>
      <c r="E144">
        <v>0.33629999999999999</v>
      </c>
      <c r="F144">
        <v>2.1499999999999998E-2</v>
      </c>
      <c r="G144">
        <v>21.5139</v>
      </c>
      <c r="H144">
        <v>0.21579999999999999</v>
      </c>
      <c r="I144">
        <v>6.9999999999999999E-4</v>
      </c>
      <c r="J144">
        <v>0.34489999999999998</v>
      </c>
      <c r="K144">
        <v>0.3664</v>
      </c>
      <c r="L144">
        <v>0.43099999999999999</v>
      </c>
      <c r="M144">
        <v>0.89910000000000001</v>
      </c>
      <c r="N144">
        <v>2499</v>
      </c>
    </row>
    <row r="145" spans="2:14" hidden="1" x14ac:dyDescent="0.3">
      <c r="B145" s="15">
        <v>45171</v>
      </c>
      <c r="C145" s="13">
        <v>45171</v>
      </c>
      <c r="D145" t="s">
        <v>29</v>
      </c>
      <c r="E145">
        <v>0.1275</v>
      </c>
      <c r="F145">
        <v>1.1599999999999999E-2</v>
      </c>
      <c r="G145">
        <v>11.589600000000001</v>
      </c>
      <c r="H145">
        <v>7.9799999999999996E-2</v>
      </c>
      <c r="I145">
        <v>1.03E-2</v>
      </c>
      <c r="J145">
        <v>0.13769999999999999</v>
      </c>
      <c r="K145">
        <v>0.16089999999999999</v>
      </c>
      <c r="L145">
        <v>0.184</v>
      </c>
      <c r="M145">
        <v>0.37130000000000002</v>
      </c>
      <c r="N145">
        <v>2499</v>
      </c>
    </row>
    <row r="146" spans="2:14" hidden="1" x14ac:dyDescent="0.3">
      <c r="B146" s="15">
        <v>45171</v>
      </c>
      <c r="C146" s="13">
        <v>45171</v>
      </c>
      <c r="D146" t="s">
        <v>30</v>
      </c>
      <c r="E146">
        <v>3.3677000000000001</v>
      </c>
      <c r="F146">
        <v>3.7699999999999997E-2</v>
      </c>
      <c r="G146">
        <v>38.446800000000003</v>
      </c>
      <c r="H146">
        <v>3.1930000000000001</v>
      </c>
      <c r="I146">
        <v>0.74219999999999997</v>
      </c>
      <c r="J146">
        <v>4.2487000000000004</v>
      </c>
      <c r="K146">
        <v>4.4748999999999999</v>
      </c>
      <c r="L146">
        <v>4.7389000000000001</v>
      </c>
      <c r="M146">
        <v>1.8718999999999999</v>
      </c>
      <c r="N146">
        <v>2499</v>
      </c>
    </row>
    <row r="147" spans="2:14" hidden="1" x14ac:dyDescent="0.3">
      <c r="B147" s="15">
        <v>45171</v>
      </c>
      <c r="C147" s="13">
        <v>45171</v>
      </c>
      <c r="D147" t="s">
        <v>31</v>
      </c>
      <c r="E147">
        <v>0.95660000000000001</v>
      </c>
      <c r="F147">
        <v>2.3300000000000001E-2</v>
      </c>
      <c r="G147">
        <v>22.941600000000001</v>
      </c>
      <c r="H147">
        <v>0.77669999999999995</v>
      </c>
      <c r="I147">
        <v>-0.31640000000000001</v>
      </c>
      <c r="J147">
        <v>1.4047000000000001</v>
      </c>
      <c r="K147">
        <v>1.5442</v>
      </c>
      <c r="L147">
        <v>1.7070000000000001</v>
      </c>
      <c r="M147">
        <v>1.1868000000000001</v>
      </c>
      <c r="N147">
        <v>2499</v>
      </c>
    </row>
    <row r="148" spans="2:14" hidden="1" x14ac:dyDescent="0.3">
      <c r="B148" s="15">
        <v>45171</v>
      </c>
      <c r="C148" s="13">
        <v>45171</v>
      </c>
      <c r="D148" t="s">
        <v>32</v>
      </c>
      <c r="E148">
        <v>9.8283000000000005</v>
      </c>
      <c r="F148">
        <v>1.23E-2</v>
      </c>
      <c r="G148">
        <v>21.664000000000001</v>
      </c>
      <c r="H148">
        <v>9.7345000000000006</v>
      </c>
      <c r="I148">
        <v>9.4034999999999993</v>
      </c>
      <c r="J148">
        <v>9.9061000000000003</v>
      </c>
      <c r="K148">
        <v>9.9551999999999996</v>
      </c>
      <c r="L148">
        <v>10.016500000000001</v>
      </c>
      <c r="M148">
        <v>0.50890000000000002</v>
      </c>
      <c r="N148">
        <v>2499</v>
      </c>
    </row>
    <row r="149" spans="2:14" x14ac:dyDescent="0.3">
      <c r="B149" s="15">
        <v>45171</v>
      </c>
      <c r="C149" s="13">
        <v>45171</v>
      </c>
      <c r="D149" t="s">
        <v>33</v>
      </c>
      <c r="E149">
        <v>5.1971999999999996</v>
      </c>
      <c r="F149">
        <v>1.83E-2</v>
      </c>
      <c r="G149">
        <v>22.935099999999998</v>
      </c>
      <c r="H149">
        <v>5.0753000000000004</v>
      </c>
      <c r="I149">
        <v>4.6734999999999998</v>
      </c>
      <c r="J149">
        <v>5.2762000000000002</v>
      </c>
      <c r="K149">
        <v>5.3491999999999997</v>
      </c>
      <c r="L149">
        <v>5.4222999999999999</v>
      </c>
      <c r="M149">
        <v>0.69899999999999995</v>
      </c>
      <c r="N149">
        <v>2499</v>
      </c>
    </row>
    <row r="150" spans="2:14" hidden="1" x14ac:dyDescent="0.3">
      <c r="B150" s="15">
        <v>45176</v>
      </c>
      <c r="C150" s="13">
        <v>45176</v>
      </c>
      <c r="D150" t="s">
        <v>27</v>
      </c>
      <c r="E150">
        <v>3.2090000000000001</v>
      </c>
      <c r="F150">
        <v>1.77E-2</v>
      </c>
      <c r="G150">
        <v>19.5276</v>
      </c>
      <c r="H150">
        <v>3.0190999999999999</v>
      </c>
      <c r="I150">
        <v>1.8714999999999999</v>
      </c>
      <c r="J150">
        <v>3.5840999999999998</v>
      </c>
      <c r="K150">
        <v>3.8136999999999999</v>
      </c>
      <c r="L150">
        <v>4.0785</v>
      </c>
      <c r="M150">
        <v>0.98229999999999995</v>
      </c>
      <c r="N150">
        <v>2588</v>
      </c>
    </row>
    <row r="151" spans="2:14" hidden="1" x14ac:dyDescent="0.3">
      <c r="B151" s="15">
        <v>45176</v>
      </c>
      <c r="C151" s="13">
        <v>45176</v>
      </c>
      <c r="D151" t="s">
        <v>28</v>
      </c>
      <c r="E151">
        <v>0.31740000000000002</v>
      </c>
      <c r="F151">
        <v>2.2800000000000001E-2</v>
      </c>
      <c r="G151">
        <v>22.810400000000001</v>
      </c>
      <c r="H151">
        <v>0.16009999999999999</v>
      </c>
      <c r="I151">
        <v>4.0000000000000002E-4</v>
      </c>
      <c r="J151">
        <v>0.25130000000000002</v>
      </c>
      <c r="K151">
        <v>0.2969</v>
      </c>
      <c r="L151">
        <v>0.38819999999999999</v>
      </c>
      <c r="M151">
        <v>1.0613999999999999</v>
      </c>
      <c r="N151">
        <v>2588</v>
      </c>
    </row>
    <row r="152" spans="2:14" hidden="1" x14ac:dyDescent="0.3">
      <c r="B152" s="15">
        <v>45176</v>
      </c>
      <c r="C152" s="13">
        <v>45176</v>
      </c>
      <c r="D152" t="s">
        <v>29</v>
      </c>
      <c r="E152">
        <v>0.25919999999999999</v>
      </c>
      <c r="F152">
        <v>1.2500000000000001E-2</v>
      </c>
      <c r="G152">
        <v>12.4741</v>
      </c>
      <c r="H152">
        <v>0.19470000000000001</v>
      </c>
      <c r="I152">
        <v>7.7000000000000002E-3</v>
      </c>
      <c r="J152">
        <v>0.2944</v>
      </c>
      <c r="K152">
        <v>0.33179999999999998</v>
      </c>
      <c r="L152">
        <v>0.38169999999999998</v>
      </c>
      <c r="M152">
        <v>0.50429999999999997</v>
      </c>
      <c r="N152">
        <v>2588</v>
      </c>
    </row>
    <row r="153" spans="2:14" hidden="1" x14ac:dyDescent="0.3">
      <c r="B153" s="15">
        <v>45176</v>
      </c>
      <c r="C153" s="13">
        <v>45176</v>
      </c>
      <c r="D153" t="s">
        <v>30</v>
      </c>
      <c r="E153">
        <v>4.5772000000000004</v>
      </c>
      <c r="F153">
        <v>3.0499999999999999E-2</v>
      </c>
      <c r="G153">
        <v>31.250900000000001</v>
      </c>
      <c r="H153">
        <v>4.9055</v>
      </c>
      <c r="I153">
        <v>0.75860000000000005</v>
      </c>
      <c r="J153">
        <v>5.6069000000000004</v>
      </c>
      <c r="K153">
        <v>5.7287999999999997</v>
      </c>
      <c r="L153">
        <v>5.9728000000000003</v>
      </c>
      <c r="M153">
        <v>1.9762</v>
      </c>
      <c r="N153">
        <v>2588</v>
      </c>
    </row>
    <row r="154" spans="2:14" hidden="1" x14ac:dyDescent="0.3">
      <c r="B154" s="15">
        <v>45176</v>
      </c>
      <c r="C154" s="13">
        <v>45176</v>
      </c>
      <c r="D154" t="s">
        <v>31</v>
      </c>
      <c r="E154">
        <v>1.6455</v>
      </c>
      <c r="F154">
        <v>1.9900000000000001E-2</v>
      </c>
      <c r="G154">
        <v>19.521699999999999</v>
      </c>
      <c r="H154">
        <v>1.7742</v>
      </c>
      <c r="I154">
        <v>-0.3301</v>
      </c>
      <c r="J154">
        <v>2.1911</v>
      </c>
      <c r="K154">
        <v>2.2505999999999999</v>
      </c>
      <c r="L154">
        <v>2.3102</v>
      </c>
      <c r="M154">
        <v>1.2624</v>
      </c>
      <c r="N154">
        <v>2588</v>
      </c>
    </row>
    <row r="155" spans="2:14" hidden="1" x14ac:dyDescent="0.3">
      <c r="B155" s="15">
        <v>45176</v>
      </c>
      <c r="C155" s="13">
        <v>45176</v>
      </c>
      <c r="D155" t="s">
        <v>32</v>
      </c>
      <c r="E155">
        <v>9.8931000000000004</v>
      </c>
      <c r="F155">
        <v>1.01E-2</v>
      </c>
      <c r="G155">
        <v>19.335699999999999</v>
      </c>
      <c r="H155">
        <v>9.8033999999999999</v>
      </c>
      <c r="I155">
        <v>9.2271999999999998</v>
      </c>
      <c r="J155">
        <v>9.9449000000000005</v>
      </c>
      <c r="K155">
        <v>10.005599999999999</v>
      </c>
      <c r="L155">
        <v>10.0662</v>
      </c>
      <c r="M155">
        <v>0.53280000000000005</v>
      </c>
      <c r="N155">
        <v>2588</v>
      </c>
    </row>
    <row r="156" spans="2:14" x14ac:dyDescent="0.3">
      <c r="B156" s="15">
        <v>45176</v>
      </c>
      <c r="C156" s="13">
        <v>45176</v>
      </c>
      <c r="D156" t="s">
        <v>33</v>
      </c>
      <c r="E156">
        <v>5.2774999999999999</v>
      </c>
      <c r="F156">
        <v>1.4500000000000001E-2</v>
      </c>
      <c r="G156">
        <v>18.938099999999999</v>
      </c>
      <c r="H156">
        <v>5.1706000000000003</v>
      </c>
      <c r="I156">
        <v>4.4611999999999998</v>
      </c>
      <c r="J156">
        <v>5.3297999999999996</v>
      </c>
      <c r="K156">
        <v>5.4021999999999997</v>
      </c>
      <c r="L156">
        <v>5.4890999999999996</v>
      </c>
      <c r="M156">
        <v>0.71289999999999998</v>
      </c>
      <c r="N156">
        <v>2588</v>
      </c>
    </row>
    <row r="157" spans="2:14" hidden="1" x14ac:dyDescent="0.3">
      <c r="B157" s="15">
        <v>45179</v>
      </c>
      <c r="C157" s="13">
        <v>45179</v>
      </c>
      <c r="D157" t="s">
        <v>27</v>
      </c>
      <c r="E157">
        <v>8.7830999999999992</v>
      </c>
      <c r="F157">
        <v>2.9100000000000001E-2</v>
      </c>
      <c r="G157">
        <v>33.142699999999998</v>
      </c>
      <c r="H157">
        <v>8.2977000000000007</v>
      </c>
      <c r="I157">
        <v>4.0160999999999998</v>
      </c>
      <c r="J157">
        <v>10.2783</v>
      </c>
      <c r="K157">
        <v>10.860799999999999</v>
      </c>
      <c r="L157">
        <v>11.589</v>
      </c>
      <c r="M157">
        <v>2.25</v>
      </c>
      <c r="N157">
        <v>2536</v>
      </c>
    </row>
    <row r="158" spans="2:14" hidden="1" x14ac:dyDescent="0.3">
      <c r="B158" s="15">
        <v>45179</v>
      </c>
      <c r="C158" s="13">
        <v>45179</v>
      </c>
      <c r="D158" t="s">
        <v>28</v>
      </c>
      <c r="E158">
        <v>14.3027</v>
      </c>
      <c r="F158">
        <v>3.32E-2</v>
      </c>
      <c r="G158">
        <v>33.436900000000001</v>
      </c>
      <c r="H158">
        <v>12.896699999999999</v>
      </c>
      <c r="I158">
        <v>0.20019999999999999</v>
      </c>
      <c r="J158">
        <v>20.5411</v>
      </c>
      <c r="K158">
        <v>22.767900000000001</v>
      </c>
      <c r="L158">
        <v>25.161000000000001</v>
      </c>
      <c r="M158">
        <v>6.9672999999999998</v>
      </c>
      <c r="N158">
        <v>2536</v>
      </c>
    </row>
    <row r="159" spans="2:14" hidden="1" x14ac:dyDescent="0.3">
      <c r="B159" s="15">
        <v>45179</v>
      </c>
      <c r="C159" s="13">
        <v>45179</v>
      </c>
      <c r="D159" t="s">
        <v>29</v>
      </c>
      <c r="E159">
        <v>1.1025</v>
      </c>
      <c r="F159">
        <v>2.23E-2</v>
      </c>
      <c r="G159">
        <v>22.425599999999999</v>
      </c>
      <c r="H159">
        <v>1.0033000000000001</v>
      </c>
      <c r="I159">
        <v>0.13389999999999999</v>
      </c>
      <c r="J159">
        <v>1.2262</v>
      </c>
      <c r="K159">
        <v>1.3153999999999999</v>
      </c>
      <c r="L159">
        <v>1.4491000000000001</v>
      </c>
      <c r="M159">
        <v>0.64300000000000002</v>
      </c>
      <c r="N159">
        <v>2536</v>
      </c>
    </row>
    <row r="160" spans="2:14" hidden="1" x14ac:dyDescent="0.3">
      <c r="B160" s="15">
        <v>45179</v>
      </c>
      <c r="C160" s="13">
        <v>45179</v>
      </c>
      <c r="D160" t="s">
        <v>30</v>
      </c>
      <c r="E160">
        <v>13.5899</v>
      </c>
      <c r="F160">
        <v>4.0300000000000002E-2</v>
      </c>
      <c r="G160">
        <v>44.103299999999997</v>
      </c>
      <c r="H160">
        <v>12.805400000000001</v>
      </c>
      <c r="I160">
        <v>3.8229000000000002</v>
      </c>
      <c r="J160">
        <v>16.873799999999999</v>
      </c>
      <c r="K160">
        <v>18.162700000000001</v>
      </c>
      <c r="L160">
        <v>19.653099999999998</v>
      </c>
      <c r="M160">
        <v>4.3582999999999998</v>
      </c>
      <c r="N160">
        <v>2536</v>
      </c>
    </row>
    <row r="161" spans="2:14" hidden="1" x14ac:dyDescent="0.3">
      <c r="B161" s="15">
        <v>45179</v>
      </c>
      <c r="C161" s="13">
        <v>45179</v>
      </c>
      <c r="D161" t="s">
        <v>31</v>
      </c>
      <c r="E161">
        <v>8.6757000000000009</v>
      </c>
      <c r="F161">
        <v>2.6200000000000001E-2</v>
      </c>
      <c r="G161">
        <v>27.8064</v>
      </c>
      <c r="H161">
        <v>8.2164999999999999</v>
      </c>
      <c r="I161">
        <v>1.5817000000000001</v>
      </c>
      <c r="J161">
        <v>10.839</v>
      </c>
      <c r="K161">
        <v>11.7044</v>
      </c>
      <c r="L161">
        <v>12.5961</v>
      </c>
      <c r="M161">
        <v>2.8401000000000001</v>
      </c>
      <c r="N161">
        <v>2536</v>
      </c>
    </row>
    <row r="162" spans="2:14" hidden="1" x14ac:dyDescent="0.3">
      <c r="B162" s="15">
        <v>45179</v>
      </c>
      <c r="C162" s="13">
        <v>45179</v>
      </c>
      <c r="D162" t="s">
        <v>32</v>
      </c>
      <c r="E162">
        <v>13.3569</v>
      </c>
      <c r="F162">
        <v>1.5100000000000001E-2</v>
      </c>
      <c r="G162">
        <v>25.313600000000001</v>
      </c>
      <c r="H162">
        <v>13.0922</v>
      </c>
      <c r="I162">
        <v>10.262600000000001</v>
      </c>
      <c r="J162">
        <v>14.3415</v>
      </c>
      <c r="K162">
        <v>14.717700000000001</v>
      </c>
      <c r="L162">
        <v>15.1843</v>
      </c>
      <c r="M162">
        <v>1.3751</v>
      </c>
      <c r="N162">
        <v>2536</v>
      </c>
    </row>
    <row r="163" spans="2:14" x14ac:dyDescent="0.3">
      <c r="B163" s="15">
        <v>45179</v>
      </c>
      <c r="C163" s="13">
        <v>45179</v>
      </c>
      <c r="D163" t="s">
        <v>33</v>
      </c>
      <c r="E163">
        <v>9.8536999999999999</v>
      </c>
      <c r="F163">
        <v>2.4E-2</v>
      </c>
      <c r="G163">
        <v>29.6998</v>
      </c>
      <c r="H163">
        <v>9.4444999999999997</v>
      </c>
      <c r="I163">
        <v>5.7290999999999999</v>
      </c>
      <c r="J163">
        <v>11.218400000000001</v>
      </c>
      <c r="K163">
        <v>11.745699999999999</v>
      </c>
      <c r="L163">
        <v>12.4169</v>
      </c>
      <c r="M163">
        <v>1.9690000000000001</v>
      </c>
      <c r="N163">
        <v>2536</v>
      </c>
    </row>
    <row r="164" spans="2:14" hidden="1" x14ac:dyDescent="0.3">
      <c r="B164" s="15">
        <v>45184</v>
      </c>
      <c r="C164" s="13">
        <v>45184</v>
      </c>
      <c r="D164" t="s">
        <v>27</v>
      </c>
      <c r="E164">
        <v>9.6220999999999997</v>
      </c>
      <c r="F164">
        <v>2.1100000000000001E-2</v>
      </c>
      <c r="G164">
        <v>24.977699999999999</v>
      </c>
      <c r="H164">
        <v>9.4949999999999992</v>
      </c>
      <c r="I164">
        <v>3.9127999999999998</v>
      </c>
      <c r="J164">
        <v>11.643599999999999</v>
      </c>
      <c r="K164">
        <v>12.106999999999999</v>
      </c>
      <c r="L164">
        <v>12.739000000000001</v>
      </c>
      <c r="M164">
        <v>2.5626000000000002</v>
      </c>
      <c r="N164">
        <v>2678</v>
      </c>
    </row>
    <row r="165" spans="2:14" hidden="1" x14ac:dyDescent="0.3">
      <c r="B165" s="15">
        <v>45184</v>
      </c>
      <c r="C165" s="13">
        <v>45184</v>
      </c>
      <c r="D165" t="s">
        <v>28</v>
      </c>
      <c r="E165">
        <v>14.7073</v>
      </c>
      <c r="F165">
        <v>3.9899999999999998E-2</v>
      </c>
      <c r="G165">
        <v>40.067500000000003</v>
      </c>
      <c r="H165">
        <v>14.597899999999999</v>
      </c>
      <c r="I165">
        <v>0.20899999999999999</v>
      </c>
      <c r="J165">
        <v>20.2578</v>
      </c>
      <c r="K165">
        <v>21.413699999999999</v>
      </c>
      <c r="L165">
        <v>22.529800000000002</v>
      </c>
      <c r="M165">
        <v>6.2507000000000001</v>
      </c>
      <c r="N165">
        <v>2678</v>
      </c>
    </row>
    <row r="166" spans="2:14" hidden="1" x14ac:dyDescent="0.3">
      <c r="B166" s="15">
        <v>45184</v>
      </c>
      <c r="C166" s="13">
        <v>45184</v>
      </c>
      <c r="D166" t="s">
        <v>29</v>
      </c>
      <c r="E166">
        <v>1.8334999999999999</v>
      </c>
      <c r="F166">
        <v>1.6E-2</v>
      </c>
      <c r="G166">
        <v>16.152200000000001</v>
      </c>
      <c r="H166">
        <v>1.7278</v>
      </c>
      <c r="I166">
        <v>0.16059999999999999</v>
      </c>
      <c r="J166">
        <v>2.2715000000000001</v>
      </c>
      <c r="K166">
        <v>2.5434000000000001</v>
      </c>
      <c r="L166">
        <v>2.8632</v>
      </c>
      <c r="M166">
        <v>1.0547</v>
      </c>
      <c r="N166">
        <v>2678</v>
      </c>
    </row>
    <row r="167" spans="2:14" hidden="1" x14ac:dyDescent="0.3">
      <c r="B167" s="15">
        <v>45184</v>
      </c>
      <c r="C167" s="13">
        <v>45184</v>
      </c>
      <c r="D167" t="s">
        <v>30</v>
      </c>
      <c r="E167">
        <v>15.3104</v>
      </c>
      <c r="F167">
        <v>3.4299999999999997E-2</v>
      </c>
      <c r="G167">
        <v>37.849299999999999</v>
      </c>
      <c r="H167">
        <v>15.5039</v>
      </c>
      <c r="I167">
        <v>3.5771000000000002</v>
      </c>
      <c r="J167">
        <v>19.170999999999999</v>
      </c>
      <c r="K167">
        <v>19.993500000000001</v>
      </c>
      <c r="L167">
        <v>20.953099999999999</v>
      </c>
      <c r="M167">
        <v>4.8137999999999996</v>
      </c>
      <c r="N167">
        <v>2678</v>
      </c>
    </row>
    <row r="168" spans="2:14" hidden="1" x14ac:dyDescent="0.3">
      <c r="B168" s="15">
        <v>45184</v>
      </c>
      <c r="C168" s="13">
        <v>45184</v>
      </c>
      <c r="D168" t="s">
        <v>31</v>
      </c>
      <c r="E168">
        <v>9.7849000000000004</v>
      </c>
      <c r="F168">
        <v>2.18E-2</v>
      </c>
      <c r="G168">
        <v>23.1312</v>
      </c>
      <c r="H168">
        <v>10.0023</v>
      </c>
      <c r="I168">
        <v>1.3225</v>
      </c>
      <c r="J168">
        <v>12.444900000000001</v>
      </c>
      <c r="K168">
        <v>12.9247</v>
      </c>
      <c r="L168">
        <v>13.535299999999999</v>
      </c>
      <c r="M168">
        <v>3.1816</v>
      </c>
      <c r="N168">
        <v>2678</v>
      </c>
    </row>
    <row r="169" spans="2:14" hidden="1" x14ac:dyDescent="0.3">
      <c r="B169" s="15">
        <v>45184</v>
      </c>
      <c r="C169" s="13">
        <v>45184</v>
      </c>
      <c r="D169" t="s">
        <v>32</v>
      </c>
      <c r="E169">
        <v>13.884600000000001</v>
      </c>
      <c r="F169">
        <v>1.17E-2</v>
      </c>
      <c r="G169">
        <v>21.8431</v>
      </c>
      <c r="H169">
        <v>13.8987</v>
      </c>
      <c r="I169">
        <v>10.1083</v>
      </c>
      <c r="J169">
        <v>15.130800000000001</v>
      </c>
      <c r="K169">
        <v>15.4359</v>
      </c>
      <c r="L169">
        <v>15.752700000000001</v>
      </c>
      <c r="M169">
        <v>1.556</v>
      </c>
      <c r="N169">
        <v>2678</v>
      </c>
    </row>
    <row r="170" spans="2:14" x14ac:dyDescent="0.3">
      <c r="B170" s="15">
        <v>45184</v>
      </c>
      <c r="C170" s="13">
        <v>45184</v>
      </c>
      <c r="D170" t="s">
        <v>33</v>
      </c>
      <c r="E170">
        <v>10.605700000000001</v>
      </c>
      <c r="F170">
        <v>1.77E-2</v>
      </c>
      <c r="G170">
        <v>23.252800000000001</v>
      </c>
      <c r="H170">
        <v>10.568300000000001</v>
      </c>
      <c r="I170">
        <v>5.5369999999999999</v>
      </c>
      <c r="J170">
        <v>12.3576</v>
      </c>
      <c r="K170">
        <v>12.8005</v>
      </c>
      <c r="L170">
        <v>13.2788</v>
      </c>
      <c r="M170">
        <v>2.2193999999999998</v>
      </c>
      <c r="N170">
        <v>2678</v>
      </c>
    </row>
    <row r="171" spans="2:14" hidden="1" x14ac:dyDescent="0.3">
      <c r="B171" s="15">
        <v>45194</v>
      </c>
      <c r="C171" s="13">
        <v>45194</v>
      </c>
      <c r="D171" t="s">
        <v>27</v>
      </c>
      <c r="E171">
        <v>11.024900000000001</v>
      </c>
      <c r="F171">
        <v>1.4200000000000001E-2</v>
      </c>
      <c r="G171">
        <v>20.452100000000002</v>
      </c>
      <c r="H171">
        <v>11.011699999999999</v>
      </c>
      <c r="I171">
        <v>6.2347000000000001</v>
      </c>
      <c r="J171">
        <v>12.4335</v>
      </c>
      <c r="K171">
        <v>12.6752</v>
      </c>
      <c r="L171">
        <v>12.931100000000001</v>
      </c>
      <c r="M171">
        <v>1.7823</v>
      </c>
      <c r="N171">
        <v>1886</v>
      </c>
    </row>
    <row r="172" spans="2:14" hidden="1" x14ac:dyDescent="0.3">
      <c r="B172" s="15">
        <v>45194</v>
      </c>
      <c r="C172" s="13">
        <v>45194</v>
      </c>
      <c r="D172" t="s">
        <v>28</v>
      </c>
      <c r="E172">
        <v>27.1753</v>
      </c>
      <c r="F172">
        <v>3.32E-2</v>
      </c>
      <c r="G172">
        <v>37.256999999999998</v>
      </c>
      <c r="H172">
        <v>28.746300000000002</v>
      </c>
      <c r="I172">
        <v>4.0118</v>
      </c>
      <c r="J172">
        <v>33.7331</v>
      </c>
      <c r="K172">
        <v>34.431199999999997</v>
      </c>
      <c r="L172">
        <v>35.062899999999999</v>
      </c>
      <c r="M172">
        <v>7.1462000000000003</v>
      </c>
      <c r="N172">
        <v>1886</v>
      </c>
    </row>
    <row r="173" spans="2:14" hidden="1" x14ac:dyDescent="0.3">
      <c r="B173" s="15">
        <v>45194</v>
      </c>
      <c r="C173" s="13">
        <v>45194</v>
      </c>
      <c r="D173" t="s">
        <v>29</v>
      </c>
      <c r="E173">
        <v>0.98019999999999996</v>
      </c>
      <c r="F173">
        <v>1.47E-2</v>
      </c>
      <c r="G173">
        <v>15.1318</v>
      </c>
      <c r="H173">
        <v>0.85260000000000002</v>
      </c>
      <c r="I173">
        <v>0.42620000000000002</v>
      </c>
      <c r="J173">
        <v>1.1467000000000001</v>
      </c>
      <c r="K173">
        <v>1.2202999999999999</v>
      </c>
      <c r="L173">
        <v>1.2938000000000001</v>
      </c>
      <c r="M173">
        <v>0.54120000000000001</v>
      </c>
      <c r="N173">
        <v>1886</v>
      </c>
    </row>
    <row r="174" spans="2:14" hidden="1" x14ac:dyDescent="0.3">
      <c r="B174" s="15">
        <v>45194</v>
      </c>
      <c r="C174" s="13">
        <v>45194</v>
      </c>
      <c r="D174" t="s">
        <v>30</v>
      </c>
      <c r="E174">
        <v>17.239000000000001</v>
      </c>
      <c r="F174">
        <v>2.5999999999999999E-2</v>
      </c>
      <c r="G174">
        <v>32.973199999999999</v>
      </c>
      <c r="H174">
        <v>17.130400000000002</v>
      </c>
      <c r="I174">
        <v>6.9588000000000001</v>
      </c>
      <c r="J174">
        <v>20.382200000000001</v>
      </c>
      <c r="K174">
        <v>21.006599999999999</v>
      </c>
      <c r="L174">
        <v>21.760999999999999</v>
      </c>
      <c r="M174">
        <v>3.5926999999999998</v>
      </c>
      <c r="N174">
        <v>1886</v>
      </c>
    </row>
    <row r="175" spans="2:14" hidden="1" x14ac:dyDescent="0.3">
      <c r="B175" s="15">
        <v>45194</v>
      </c>
      <c r="C175" s="13">
        <v>45194</v>
      </c>
      <c r="D175" t="s">
        <v>31</v>
      </c>
      <c r="E175">
        <v>11.3086</v>
      </c>
      <c r="F175">
        <v>1.5100000000000001E-2</v>
      </c>
      <c r="G175">
        <v>19.423400000000001</v>
      </c>
      <c r="H175">
        <v>11.3588</v>
      </c>
      <c r="I175">
        <v>4.3212000000000002</v>
      </c>
      <c r="J175">
        <v>13.2164</v>
      </c>
      <c r="K175">
        <v>13.563700000000001</v>
      </c>
      <c r="L175">
        <v>13.8809</v>
      </c>
      <c r="M175">
        <v>2.2294999999999998</v>
      </c>
      <c r="N175">
        <v>1886</v>
      </c>
    </row>
    <row r="176" spans="2:14" hidden="1" x14ac:dyDescent="0.3">
      <c r="B176" s="15">
        <v>45194</v>
      </c>
      <c r="C176" s="13">
        <v>45194</v>
      </c>
      <c r="D176" t="s">
        <v>32</v>
      </c>
      <c r="E176">
        <v>14.6966</v>
      </c>
      <c r="F176">
        <v>8.0000000000000002E-3</v>
      </c>
      <c r="G176">
        <v>19.526900000000001</v>
      </c>
      <c r="H176">
        <v>14.709199999999999</v>
      </c>
      <c r="I176">
        <v>11.5768</v>
      </c>
      <c r="J176">
        <v>15.599600000000001</v>
      </c>
      <c r="K176">
        <v>15.7506</v>
      </c>
      <c r="L176">
        <v>15.909599999999999</v>
      </c>
      <c r="M176">
        <v>1.0853999999999999</v>
      </c>
      <c r="N176">
        <v>1886</v>
      </c>
    </row>
    <row r="177" spans="2:14" x14ac:dyDescent="0.3">
      <c r="B177" s="15">
        <v>45194</v>
      </c>
      <c r="C177" s="13">
        <v>45194</v>
      </c>
      <c r="D177" t="s">
        <v>33</v>
      </c>
      <c r="E177">
        <v>11.740500000000001</v>
      </c>
      <c r="F177">
        <v>1.18E-2</v>
      </c>
      <c r="G177">
        <v>19.256900000000002</v>
      </c>
      <c r="H177">
        <v>11.733499999999999</v>
      </c>
      <c r="I177">
        <v>7.4089999999999998</v>
      </c>
      <c r="J177">
        <v>13.036799999999999</v>
      </c>
      <c r="K177">
        <v>13.261900000000001</v>
      </c>
      <c r="L177">
        <v>13.5107</v>
      </c>
      <c r="M177">
        <v>1.5845</v>
      </c>
      <c r="N177">
        <v>1886</v>
      </c>
    </row>
    <row r="178" spans="2:14" x14ac:dyDescent="0.3">
      <c r="B178" s="13"/>
    </row>
  </sheetData>
  <autoFilter ref="B2:P177" xr:uid="{47B53634-763E-40D6-B610-5FAB6DA5F5FD}">
    <filterColumn colId="2">
      <filters>
        <filter val="empirical_3_bands_equation3"/>
      </filters>
    </filterColumn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9FE4C-2EAD-4929-ADE0-6E067B07594B}">
  <dimension ref="A1:J1000"/>
  <sheetViews>
    <sheetView zoomScaleNormal="100" workbookViewId="0">
      <selection activeCell="C12" sqref="C12"/>
    </sheetView>
  </sheetViews>
  <sheetFormatPr defaultRowHeight="14.4" x14ac:dyDescent="0.3"/>
  <cols>
    <col min="1" max="1" width="15.33203125" bestFit="1" customWidth="1"/>
    <col min="2" max="2" width="43.33203125" bestFit="1" customWidth="1"/>
    <col min="3" max="3" width="15.33203125" customWidth="1"/>
    <col min="4" max="4" width="15.44140625" customWidth="1"/>
    <col min="5" max="5" width="18.44140625" bestFit="1" customWidth="1"/>
    <col min="7" max="7" width="13.88671875" customWidth="1"/>
    <col min="12" max="12" width="10.109375" customWidth="1"/>
  </cols>
  <sheetData>
    <row r="1" spans="1:10" ht="15" thickBot="1" x14ac:dyDescent="0.35"/>
    <row r="2" spans="1:10" ht="15" thickBot="1" x14ac:dyDescent="0.35">
      <c r="A2" s="4" t="s">
        <v>3</v>
      </c>
      <c r="B2" s="1" t="s">
        <v>8</v>
      </c>
      <c r="C2" s="5" t="s">
        <v>9</v>
      </c>
      <c r="D2" s="4" t="s">
        <v>4</v>
      </c>
      <c r="E2" s="5" t="s">
        <v>10</v>
      </c>
      <c r="F2" s="5" t="s">
        <v>5</v>
      </c>
      <c r="G2" s="5" t="s">
        <v>6</v>
      </c>
    </row>
    <row r="3" spans="1:10" ht="15" thickBot="1" x14ac:dyDescent="0.35">
      <c r="A3" s="6">
        <v>44841.451053240744</v>
      </c>
      <c r="B3" s="3">
        <v>8.51</v>
      </c>
      <c r="C3" s="7">
        <v>14.972899999999999</v>
      </c>
      <c r="D3" s="7">
        <v>0.722332480063692</v>
      </c>
      <c r="E3">
        <f t="shared" ref="E3:E27" si="0">(D3^($J$6))*$J$7</f>
        <v>8.3915552422172635</v>
      </c>
      <c r="F3">
        <f t="shared" ref="F3:F27" si="1">B3-E3</f>
        <v>0.11844475778273633</v>
      </c>
      <c r="G3">
        <f>F3^2</f>
        <v>1.4029160646211078E-2</v>
      </c>
      <c r="I3" t="s">
        <v>0</v>
      </c>
    </row>
    <row r="4" spans="1:10" ht="15" thickBot="1" x14ac:dyDescent="0.35">
      <c r="A4" s="6">
        <v>44856.451493055552</v>
      </c>
      <c r="B4" s="3">
        <v>4.7137500000000001</v>
      </c>
      <c r="C4" s="7">
        <v>11.852</v>
      </c>
      <c r="D4" s="7">
        <v>0.57693549331996596</v>
      </c>
      <c r="E4">
        <f t="shared" si="0"/>
        <v>7.332912898709262</v>
      </c>
      <c r="F4">
        <f t="shared" si="1"/>
        <v>-2.6191628987092619</v>
      </c>
      <c r="G4">
        <f t="shared" ref="G4:G27" si="2">F4^2</f>
        <v>6.8600142899751031</v>
      </c>
    </row>
    <row r="5" spans="1:10" ht="15" thickBot="1" x14ac:dyDescent="0.35">
      <c r="A5" s="6">
        <v>44866.452187499999</v>
      </c>
      <c r="B5" s="3">
        <v>4.3049999999999997</v>
      </c>
      <c r="C5" s="7">
        <v>10.65</v>
      </c>
      <c r="D5" s="7">
        <v>0.52056079244270226</v>
      </c>
      <c r="E5">
        <f t="shared" si="0"/>
        <v>6.8941867698896671</v>
      </c>
      <c r="F5">
        <f t="shared" si="1"/>
        <v>-2.5891867698896673</v>
      </c>
      <c r="G5">
        <f t="shared" si="2"/>
        <v>6.7038881293716894</v>
      </c>
    </row>
    <row r="6" spans="1:10" ht="15" thickBot="1" x14ac:dyDescent="0.35">
      <c r="A6" s="6">
        <v>44869.459363425929</v>
      </c>
      <c r="B6" s="3">
        <v>9.7249999999999996</v>
      </c>
      <c r="C6" s="7">
        <v>11.49</v>
      </c>
      <c r="D6" s="7">
        <v>0.55998163294752668</v>
      </c>
      <c r="E6">
        <f t="shared" si="0"/>
        <v>7.2028511726020703</v>
      </c>
      <c r="F6">
        <f t="shared" si="1"/>
        <v>2.5221488273979293</v>
      </c>
      <c r="G6">
        <f t="shared" si="2"/>
        <v>6.3612347075447504</v>
      </c>
      <c r="I6" s="8" t="s">
        <v>1</v>
      </c>
      <c r="J6" s="9">
        <v>0.6</v>
      </c>
    </row>
    <row r="7" spans="1:10" ht="15" thickBot="1" x14ac:dyDescent="0.35">
      <c r="A7" s="6">
        <v>44944.461122685185</v>
      </c>
      <c r="B7" s="3">
        <v>0.22</v>
      </c>
      <c r="C7" s="7">
        <v>8.34</v>
      </c>
      <c r="D7" s="7">
        <v>0.41150193400185914</v>
      </c>
      <c r="E7">
        <f t="shared" si="0"/>
        <v>5.9871935805082304</v>
      </c>
      <c r="F7">
        <f t="shared" si="1"/>
        <v>-5.7671935805082306</v>
      </c>
      <c r="G7">
        <f t="shared" si="2"/>
        <v>33.260521795055347</v>
      </c>
      <c r="I7" s="10" t="s">
        <v>2</v>
      </c>
      <c r="J7" s="11">
        <v>10.199999999999999</v>
      </c>
    </row>
    <row r="8" spans="1:10" ht="15" thickBot="1" x14ac:dyDescent="0.35">
      <c r="A8" s="6">
        <v>44964.459965277776</v>
      </c>
      <c r="B8" s="3">
        <v>1.1399999999999999</v>
      </c>
      <c r="C8" s="7">
        <v>17.34</v>
      </c>
      <c r="D8" s="7">
        <v>0.83181864802069116</v>
      </c>
      <c r="E8">
        <f t="shared" si="0"/>
        <v>9.133082131166411</v>
      </c>
      <c r="F8">
        <f t="shared" si="1"/>
        <v>-7.9930821311664113</v>
      </c>
      <c r="G8">
        <f t="shared" si="2"/>
        <v>63.889361955571779</v>
      </c>
    </row>
    <row r="9" spans="1:10" ht="15" thickBot="1" x14ac:dyDescent="0.35">
      <c r="A9" s="6">
        <v>44971.452557870369</v>
      </c>
      <c r="B9" s="3">
        <v>4.7162499999999996</v>
      </c>
      <c r="C9" s="7">
        <v>3.34</v>
      </c>
      <c r="D9" s="7">
        <v>0.1707016289476796</v>
      </c>
      <c r="E9">
        <f t="shared" si="0"/>
        <v>3.5313663230287347</v>
      </c>
      <c r="F9">
        <f t="shared" si="1"/>
        <v>1.184883676971265</v>
      </c>
      <c r="G9">
        <f t="shared" si="2"/>
        <v>1.4039493279529449</v>
      </c>
    </row>
    <row r="10" spans="1:10" ht="15" thickBot="1" x14ac:dyDescent="0.35">
      <c r="A10" s="6">
        <v>44984.458460648151</v>
      </c>
      <c r="B10" s="3">
        <v>7.9325000000000001</v>
      </c>
      <c r="C10" s="7">
        <v>13.01</v>
      </c>
      <c r="D10" s="7">
        <v>0.6310383756136474</v>
      </c>
      <c r="E10">
        <f t="shared" si="0"/>
        <v>7.7380874655857852</v>
      </c>
      <c r="F10">
        <f t="shared" si="1"/>
        <v>0.19441253441421491</v>
      </c>
      <c r="G10">
        <f t="shared" si="2"/>
        <v>3.7796233537358295E-2</v>
      </c>
    </row>
    <row r="11" spans="1:10" ht="15" thickBot="1" x14ac:dyDescent="0.35">
      <c r="A11" s="6">
        <v>45019.455891203703</v>
      </c>
      <c r="B11" s="3">
        <v>8.58</v>
      </c>
      <c r="C11" s="7">
        <v>16.670000000000002</v>
      </c>
      <c r="D11" s="7">
        <v>0.80089092064698164</v>
      </c>
      <c r="E11">
        <f t="shared" si="0"/>
        <v>8.9277946812036184</v>
      </c>
      <c r="F11">
        <f t="shared" si="1"/>
        <v>-0.34779468120361834</v>
      </c>
      <c r="G11">
        <f t="shared" si="2"/>
        <v>0.12096114027352652</v>
      </c>
    </row>
    <row r="12" spans="1:10" ht="15" thickBot="1" x14ac:dyDescent="0.35">
      <c r="A12" s="6">
        <v>45021.451747685183</v>
      </c>
      <c r="B12" s="3">
        <v>2.8149999999999999</v>
      </c>
      <c r="C12" s="7">
        <v>2.08</v>
      </c>
      <c r="D12" s="7">
        <v>0.1082593520145866</v>
      </c>
      <c r="E12">
        <f t="shared" si="0"/>
        <v>2.687072756359592</v>
      </c>
      <c r="F12">
        <f t="shared" si="1"/>
        <v>0.12792724364040797</v>
      </c>
      <c r="G12">
        <f t="shared" si="2"/>
        <v>1.6365379665432302E-2</v>
      </c>
    </row>
    <row r="13" spans="1:10" ht="15" thickBot="1" x14ac:dyDescent="0.35">
      <c r="A13" s="6">
        <v>45024.45579861111</v>
      </c>
      <c r="B13" s="3">
        <v>1.2575000000000001</v>
      </c>
      <c r="C13" s="7">
        <v>13.43</v>
      </c>
      <c r="D13" s="7">
        <v>0.65061454379527062</v>
      </c>
      <c r="E13">
        <f t="shared" si="0"/>
        <v>7.881237808538148</v>
      </c>
      <c r="F13">
        <f t="shared" si="1"/>
        <v>-6.6237378085381478</v>
      </c>
      <c r="G13">
        <f t="shared" si="2"/>
        <v>43.873902556257747</v>
      </c>
    </row>
    <row r="14" spans="1:10" ht="15" thickBot="1" x14ac:dyDescent="0.35">
      <c r="A14" s="6">
        <v>45049.455775462964</v>
      </c>
      <c r="B14" s="3">
        <v>8.2837499999999995</v>
      </c>
      <c r="C14" s="7">
        <v>3.39</v>
      </c>
      <c r="D14" s="7">
        <v>0.17315805368148737</v>
      </c>
      <c r="E14">
        <f t="shared" si="0"/>
        <v>3.5617693235851853</v>
      </c>
      <c r="F14">
        <f t="shared" si="1"/>
        <v>4.7219806764148142</v>
      </c>
      <c r="G14">
        <f t="shared" si="2"/>
        <v>22.297101508434906</v>
      </c>
    </row>
    <row r="15" spans="1:10" ht="15" thickBot="1" x14ac:dyDescent="0.35">
      <c r="A15" s="6">
        <v>45066.448946759258</v>
      </c>
      <c r="B15" s="3">
        <v>4.1737500000000001</v>
      </c>
      <c r="C15" s="7">
        <v>0.44</v>
      </c>
      <c r="D15" s="7">
        <v>2.4310916328653384E-2</v>
      </c>
      <c r="E15">
        <f t="shared" si="0"/>
        <v>1.0966826402310794</v>
      </c>
      <c r="F15">
        <f t="shared" si="1"/>
        <v>3.0770673597689209</v>
      </c>
      <c r="G15">
        <f t="shared" si="2"/>
        <v>9.4683435365552775</v>
      </c>
    </row>
    <row r="16" spans="1:10" ht="15" thickBot="1" x14ac:dyDescent="0.35">
      <c r="A16" s="6">
        <v>45071.451747685183</v>
      </c>
      <c r="B16" s="3">
        <v>13.615</v>
      </c>
      <c r="C16" s="7">
        <v>0.36</v>
      </c>
      <c r="D16" s="7">
        <v>2.0044862556296249E-2</v>
      </c>
      <c r="E16">
        <f t="shared" si="0"/>
        <v>0.9767918365987327</v>
      </c>
      <c r="F16">
        <f t="shared" si="1"/>
        <v>12.638208163401268</v>
      </c>
      <c r="G16">
        <f t="shared" si="2"/>
        <v>159.72430558146246</v>
      </c>
    </row>
    <row r="17" spans="1:7" ht="15" thickBot="1" x14ac:dyDescent="0.35">
      <c r="A17" s="6">
        <v>45074.45579861111</v>
      </c>
      <c r="B17" s="3">
        <v>10.588749999999999</v>
      </c>
      <c r="C17" s="7">
        <v>7.66</v>
      </c>
      <c r="D17" s="7">
        <v>0.37918859316992709</v>
      </c>
      <c r="E17">
        <f t="shared" si="0"/>
        <v>5.7005049924122639</v>
      </c>
      <c r="F17">
        <f t="shared" si="1"/>
        <v>4.8882450075877353</v>
      </c>
      <c r="G17">
        <f t="shared" si="2"/>
        <v>23.894939254206417</v>
      </c>
    </row>
    <row r="18" spans="1:7" ht="15" thickBot="1" x14ac:dyDescent="0.35">
      <c r="A18" s="6">
        <v>45079.455891203703</v>
      </c>
      <c r="B18" s="3">
        <v>5.7024999999999997</v>
      </c>
      <c r="C18" s="7">
        <v>10.16</v>
      </c>
      <c r="D18" s="7">
        <v>0.49751057950056998</v>
      </c>
      <c r="E18">
        <f t="shared" si="0"/>
        <v>6.7093672428675042</v>
      </c>
      <c r="F18">
        <f t="shared" si="1"/>
        <v>-1.0068672428675045</v>
      </c>
      <c r="G18">
        <f t="shared" si="2"/>
        <v>1.0137816447596104</v>
      </c>
    </row>
    <row r="19" spans="1:7" ht="15" thickBot="1" x14ac:dyDescent="0.35">
      <c r="A19" s="6">
        <v>45081.448854166665</v>
      </c>
      <c r="B19" s="3">
        <v>6.4512499999999999</v>
      </c>
      <c r="C19" s="7">
        <v>0.42</v>
      </c>
      <c r="D19" s="7">
        <v>2.3247432523519521E-2</v>
      </c>
      <c r="E19">
        <f t="shared" si="0"/>
        <v>1.0676408177508623</v>
      </c>
      <c r="F19">
        <f t="shared" si="1"/>
        <v>5.3836091822491374</v>
      </c>
      <c r="G19">
        <f t="shared" si="2"/>
        <v>28.983247827197225</v>
      </c>
    </row>
    <row r="20" spans="1:7" ht="15" thickBot="1" x14ac:dyDescent="0.35">
      <c r="A20" s="6">
        <v>45084.45579861111</v>
      </c>
      <c r="B20" s="3">
        <v>3.44</v>
      </c>
      <c r="C20" s="7">
        <v>5.97</v>
      </c>
      <c r="D20" s="7">
        <v>0.2983763919734479</v>
      </c>
      <c r="E20">
        <f t="shared" si="0"/>
        <v>4.9369513388070363</v>
      </c>
      <c r="F20">
        <f t="shared" si="1"/>
        <v>-1.4969513388070363</v>
      </c>
      <c r="G20">
        <f t="shared" si="2"/>
        <v>2.2408633107561786</v>
      </c>
    </row>
    <row r="21" spans="1:7" ht="15" thickBot="1" x14ac:dyDescent="0.35">
      <c r="A21" s="6">
        <v>45091.451747685183</v>
      </c>
      <c r="B21" s="3">
        <v>4.625</v>
      </c>
      <c r="C21" s="7">
        <v>0.49</v>
      </c>
      <c r="D21" s="7">
        <v>2.6961677458139308E-2</v>
      </c>
      <c r="E21">
        <f t="shared" si="0"/>
        <v>1.1669394368577064</v>
      </c>
      <c r="F21">
        <f t="shared" si="1"/>
        <v>3.4580605631422934</v>
      </c>
      <c r="G21">
        <f t="shared" si="2"/>
        <v>11.958182858359995</v>
      </c>
    </row>
    <row r="22" spans="1:7" ht="15" thickBot="1" x14ac:dyDescent="0.35">
      <c r="A22" s="6">
        <v>45159.455891203703</v>
      </c>
      <c r="B22" s="3">
        <v>2.35</v>
      </c>
      <c r="C22" s="7">
        <v>10.83</v>
      </c>
      <c r="D22" s="7">
        <v>0.52901787658453048</v>
      </c>
      <c r="E22">
        <f t="shared" si="0"/>
        <v>6.9611722547637909</v>
      </c>
      <c r="F22">
        <f t="shared" si="1"/>
        <v>-4.6111722547637903</v>
      </c>
      <c r="G22">
        <f t="shared" si="2"/>
        <v>21.262909563103378</v>
      </c>
    </row>
    <row r="23" spans="1:7" ht="15" thickBot="1" x14ac:dyDescent="0.35">
      <c r="A23" s="6">
        <v>45171.448969907404</v>
      </c>
      <c r="B23" s="3">
        <v>1.4350000000000001</v>
      </c>
      <c r="C23" s="7">
        <v>0.34</v>
      </c>
      <c r="D23" s="7">
        <v>1.8972923351584441E-2</v>
      </c>
      <c r="E23">
        <f t="shared" si="0"/>
        <v>0.94510644133736443</v>
      </c>
      <c r="F23">
        <f t="shared" si="1"/>
        <v>0.48989355866263562</v>
      </c>
      <c r="G23">
        <f t="shared" si="2"/>
        <v>0.23999569881914121</v>
      </c>
    </row>
    <row r="24" spans="1:7" ht="15" thickBot="1" x14ac:dyDescent="0.35">
      <c r="A24" s="6">
        <v>45176.448946759258</v>
      </c>
      <c r="B24" s="3">
        <v>2.4162499999999998</v>
      </c>
      <c r="C24" s="7">
        <v>0.32</v>
      </c>
      <c r="D24" s="7">
        <v>1.7898554768785126E-2</v>
      </c>
      <c r="E24">
        <f t="shared" si="0"/>
        <v>0.91262203557494526</v>
      </c>
      <c r="F24">
        <f t="shared" si="1"/>
        <v>1.5036279644250545</v>
      </c>
      <c r="G24">
        <f t="shared" si="2"/>
        <v>2.260897055401033</v>
      </c>
    </row>
    <row r="25" spans="1:7" ht="15" thickBot="1" x14ac:dyDescent="0.35">
      <c r="A25" s="6">
        <v>45179.455891203703</v>
      </c>
      <c r="B25" s="3">
        <v>14.83375</v>
      </c>
      <c r="C25" s="7">
        <v>14.3</v>
      </c>
      <c r="D25" s="7">
        <v>0.69109114689467055</v>
      </c>
      <c r="E25">
        <f t="shared" si="0"/>
        <v>8.1718685009562577</v>
      </c>
      <c r="F25">
        <f t="shared" si="1"/>
        <v>6.6618814990437425</v>
      </c>
      <c r="G25">
        <f t="shared" si="2"/>
        <v>44.380665107301304</v>
      </c>
    </row>
    <row r="26" spans="1:7" ht="15" thickBot="1" x14ac:dyDescent="0.35">
      <c r="A26" s="6">
        <v>45184.456261574072</v>
      </c>
      <c r="B26" s="3">
        <v>20.021249999999998</v>
      </c>
      <c r="C26" s="7">
        <v>14.71</v>
      </c>
      <c r="D26" s="7">
        <v>0.7101331499048712</v>
      </c>
      <c r="E26">
        <f t="shared" si="0"/>
        <v>8.3062317423809411</v>
      </c>
      <c r="F26">
        <f t="shared" si="1"/>
        <v>11.715018257619057</v>
      </c>
      <c r="G26">
        <f t="shared" si="2"/>
        <v>137.24165277634785</v>
      </c>
    </row>
    <row r="27" spans="1:7" ht="15" thickBot="1" x14ac:dyDescent="0.35">
      <c r="A27" s="6">
        <v>45194.456956018519</v>
      </c>
      <c r="B27" s="3">
        <v>4.9974999999999996</v>
      </c>
      <c r="C27" s="7">
        <v>27.18</v>
      </c>
      <c r="D27" s="7">
        <v>1.2815079521076351</v>
      </c>
      <c r="E27">
        <f t="shared" si="0"/>
        <v>11.836763079932728</v>
      </c>
      <c r="F27">
        <f t="shared" si="1"/>
        <v>-6.8392630799327288</v>
      </c>
      <c r="G27">
        <f t="shared" si="2"/>
        <v>46.775519476530917</v>
      </c>
    </row>
    <row r="28" spans="1:7" ht="15" thickBot="1" x14ac:dyDescent="0.35">
      <c r="A28" s="6"/>
      <c r="B28" s="3"/>
      <c r="C28" s="6"/>
      <c r="D28" s="3"/>
    </row>
    <row r="29" spans="1:7" ht="15" thickBot="1" x14ac:dyDescent="0.35">
      <c r="A29" s="2"/>
      <c r="C29" s="12"/>
      <c r="G29" s="5" t="s">
        <v>7</v>
      </c>
    </row>
    <row r="30" spans="1:7" ht="15" thickBot="1" x14ac:dyDescent="0.35">
      <c r="A30" s="2"/>
      <c r="C30" s="12"/>
      <c r="G30">
        <f>SUM(G3:G28)</f>
        <v>674.28442987508754</v>
      </c>
    </row>
    <row r="31" spans="1:7" ht="15" thickBot="1" x14ac:dyDescent="0.35">
      <c r="A31" s="2"/>
      <c r="C31" s="12"/>
    </row>
    <row r="32" spans="1:7" ht="15" thickBot="1" x14ac:dyDescent="0.35">
      <c r="A32" s="2"/>
      <c r="C32" s="12"/>
    </row>
    <row r="33" spans="1:3" ht="15" thickBot="1" x14ac:dyDescent="0.35">
      <c r="A33" s="2"/>
      <c r="C33" s="12"/>
    </row>
    <row r="34" spans="1:3" ht="15" thickBot="1" x14ac:dyDescent="0.35">
      <c r="A34" s="2"/>
      <c r="C34" s="12"/>
    </row>
    <row r="35" spans="1:3" ht="15" thickBot="1" x14ac:dyDescent="0.35">
      <c r="A35" s="2"/>
      <c r="C35" s="12"/>
    </row>
    <row r="36" spans="1:3" ht="15" thickBot="1" x14ac:dyDescent="0.35">
      <c r="A36" s="2"/>
      <c r="C36" s="12"/>
    </row>
    <row r="37" spans="1:3" ht="15" thickBot="1" x14ac:dyDescent="0.35">
      <c r="A37" s="2"/>
      <c r="C37" s="12"/>
    </row>
    <row r="38" spans="1:3" ht="15" thickBot="1" x14ac:dyDescent="0.35">
      <c r="A38" s="2"/>
      <c r="C38" s="12"/>
    </row>
    <row r="39" spans="1:3" ht="15" thickBot="1" x14ac:dyDescent="0.35">
      <c r="A39" s="2"/>
      <c r="C39" s="12"/>
    </row>
    <row r="40" spans="1:3" ht="15" thickBot="1" x14ac:dyDescent="0.35">
      <c r="A40" s="2"/>
      <c r="C40" s="12"/>
    </row>
    <row r="41" spans="1:3" ht="15" thickBot="1" x14ac:dyDescent="0.35">
      <c r="A41" s="2"/>
      <c r="C41" s="12"/>
    </row>
    <row r="42" spans="1:3" ht="15" thickBot="1" x14ac:dyDescent="0.35">
      <c r="A42" s="2"/>
      <c r="C42" s="12"/>
    </row>
    <row r="43" spans="1:3" ht="15" thickBot="1" x14ac:dyDescent="0.35">
      <c r="A43" s="2"/>
      <c r="C43" s="12"/>
    </row>
    <row r="44" spans="1:3" ht="15" thickBot="1" x14ac:dyDescent="0.35">
      <c r="A44" s="2"/>
      <c r="C44" s="12"/>
    </row>
    <row r="45" spans="1:3" ht="15" thickBot="1" x14ac:dyDescent="0.35">
      <c r="A45" s="2"/>
      <c r="C45" s="12"/>
    </row>
    <row r="46" spans="1:3" ht="15" thickBot="1" x14ac:dyDescent="0.35">
      <c r="A46" s="2"/>
      <c r="C46" s="12"/>
    </row>
    <row r="47" spans="1:3" ht="15" thickBot="1" x14ac:dyDescent="0.35">
      <c r="A47" s="2"/>
      <c r="C47" s="12"/>
    </row>
    <row r="48" spans="1:3" ht="15" thickBot="1" x14ac:dyDescent="0.35">
      <c r="A48" s="2"/>
      <c r="C48" s="12"/>
    </row>
    <row r="49" spans="1:3" ht="15" thickBot="1" x14ac:dyDescent="0.35">
      <c r="A49" s="2"/>
      <c r="C49" s="12"/>
    </row>
    <row r="50" spans="1:3" ht="15" thickBot="1" x14ac:dyDescent="0.35">
      <c r="A50" s="2"/>
      <c r="C50" s="12"/>
    </row>
    <row r="51" spans="1:3" ht="15" thickBot="1" x14ac:dyDescent="0.35">
      <c r="A51" s="2"/>
      <c r="C51" s="12"/>
    </row>
    <row r="52" spans="1:3" ht="15" thickBot="1" x14ac:dyDescent="0.35">
      <c r="A52" s="2"/>
      <c r="C52" s="12"/>
    </row>
    <row r="53" spans="1:3" ht="15" thickBot="1" x14ac:dyDescent="0.35">
      <c r="A53" s="2"/>
      <c r="C53" s="12"/>
    </row>
    <row r="54" spans="1:3" ht="15" thickBot="1" x14ac:dyDescent="0.35">
      <c r="A54" s="2"/>
      <c r="C54" s="12"/>
    </row>
    <row r="55" spans="1:3" ht="15" thickBot="1" x14ac:dyDescent="0.35">
      <c r="A55" s="2"/>
      <c r="C55" s="12"/>
    </row>
    <row r="56" spans="1:3" ht="15" thickBot="1" x14ac:dyDescent="0.35">
      <c r="A56" s="2"/>
      <c r="C56" s="12"/>
    </row>
    <row r="57" spans="1:3" ht="15" thickBot="1" x14ac:dyDescent="0.35">
      <c r="A57" s="2"/>
      <c r="C57" s="12"/>
    </row>
    <row r="58" spans="1:3" ht="15" thickBot="1" x14ac:dyDescent="0.35">
      <c r="A58" s="2"/>
      <c r="C58" s="12"/>
    </row>
    <row r="59" spans="1:3" ht="15" thickBot="1" x14ac:dyDescent="0.35">
      <c r="A59" s="2"/>
      <c r="C59" s="12"/>
    </row>
    <row r="60" spans="1:3" ht="15" thickBot="1" x14ac:dyDescent="0.35">
      <c r="A60" s="2"/>
      <c r="C60" s="12"/>
    </row>
    <row r="61" spans="1:3" ht="15" thickBot="1" x14ac:dyDescent="0.35">
      <c r="A61" s="2"/>
      <c r="C61" s="12"/>
    </row>
    <row r="62" spans="1:3" ht="15" thickBot="1" x14ac:dyDescent="0.35">
      <c r="A62" s="2"/>
      <c r="C62" s="12"/>
    </row>
    <row r="63" spans="1:3" ht="15" thickBot="1" x14ac:dyDescent="0.35">
      <c r="A63" s="2"/>
      <c r="C63" s="12"/>
    </row>
    <row r="64" spans="1:3" ht="15" thickBot="1" x14ac:dyDescent="0.35">
      <c r="A64" s="2"/>
      <c r="C64" s="12"/>
    </row>
    <row r="65" spans="1:3" ht="15" thickBot="1" x14ac:dyDescent="0.35">
      <c r="A65" s="2"/>
      <c r="C65" s="12"/>
    </row>
    <row r="66" spans="1:3" ht="15" thickBot="1" x14ac:dyDescent="0.35">
      <c r="A66" s="2"/>
      <c r="C66" s="12"/>
    </row>
    <row r="67" spans="1:3" ht="15" thickBot="1" x14ac:dyDescent="0.35">
      <c r="A67" s="2"/>
      <c r="C67" s="12"/>
    </row>
    <row r="68" spans="1:3" ht="15" thickBot="1" x14ac:dyDescent="0.35">
      <c r="A68" s="2"/>
      <c r="C68" s="12"/>
    </row>
    <row r="69" spans="1:3" ht="15" thickBot="1" x14ac:dyDescent="0.35">
      <c r="A69" s="2"/>
      <c r="C69" s="12"/>
    </row>
    <row r="70" spans="1:3" ht="15" thickBot="1" x14ac:dyDescent="0.35">
      <c r="A70" s="2"/>
      <c r="C70" s="12"/>
    </row>
    <row r="71" spans="1:3" ht="15" thickBot="1" x14ac:dyDescent="0.35">
      <c r="A71" s="2"/>
      <c r="C71" s="12"/>
    </row>
    <row r="72" spans="1:3" ht="15" thickBot="1" x14ac:dyDescent="0.35">
      <c r="A72" s="2"/>
      <c r="C72" s="12"/>
    </row>
    <row r="73" spans="1:3" ht="15" thickBot="1" x14ac:dyDescent="0.35">
      <c r="A73" s="2"/>
      <c r="C73" s="12"/>
    </row>
    <row r="74" spans="1:3" ht="15" thickBot="1" x14ac:dyDescent="0.35">
      <c r="A74" s="2"/>
      <c r="C74" s="12"/>
    </row>
    <row r="75" spans="1:3" ht="15" thickBot="1" x14ac:dyDescent="0.35">
      <c r="A75" s="2"/>
      <c r="C75" s="12"/>
    </row>
    <row r="76" spans="1:3" ht="15" thickBot="1" x14ac:dyDescent="0.35">
      <c r="A76" s="2"/>
      <c r="C76" s="12"/>
    </row>
    <row r="77" spans="1:3" ht="15" thickBot="1" x14ac:dyDescent="0.35">
      <c r="A77" s="2"/>
      <c r="C77" s="12"/>
    </row>
    <row r="78" spans="1:3" ht="15" thickBot="1" x14ac:dyDescent="0.35">
      <c r="A78" s="2"/>
      <c r="C78" s="12"/>
    </row>
    <row r="79" spans="1:3" ht="15" thickBot="1" x14ac:dyDescent="0.35">
      <c r="A79" s="2"/>
      <c r="C79" s="12"/>
    </row>
    <row r="80" spans="1:3" ht="15" thickBot="1" x14ac:dyDescent="0.35">
      <c r="A80" s="2"/>
      <c r="C80" s="12"/>
    </row>
    <row r="81" spans="1:3" ht="15" thickBot="1" x14ac:dyDescent="0.35">
      <c r="A81" s="2"/>
      <c r="C81" s="12"/>
    </row>
    <row r="82" spans="1:3" ht="15" thickBot="1" x14ac:dyDescent="0.35">
      <c r="A82" s="2"/>
      <c r="C82" s="12"/>
    </row>
    <row r="83" spans="1:3" ht="15" thickBot="1" x14ac:dyDescent="0.35">
      <c r="A83" s="2"/>
      <c r="C83" s="12"/>
    </row>
    <row r="84" spans="1:3" ht="15" thickBot="1" x14ac:dyDescent="0.35">
      <c r="A84" s="2"/>
      <c r="C84" s="12"/>
    </row>
    <row r="85" spans="1:3" ht="15" thickBot="1" x14ac:dyDescent="0.35">
      <c r="A85" s="2"/>
      <c r="C85" s="12"/>
    </row>
    <row r="86" spans="1:3" ht="15" thickBot="1" x14ac:dyDescent="0.35">
      <c r="A86" s="2"/>
      <c r="C86" s="12"/>
    </row>
    <row r="87" spans="1:3" ht="15" thickBot="1" x14ac:dyDescent="0.35">
      <c r="A87" s="2"/>
      <c r="C87" s="12"/>
    </row>
    <row r="88" spans="1:3" ht="15" thickBot="1" x14ac:dyDescent="0.35">
      <c r="A88" s="2"/>
      <c r="C88" s="12"/>
    </row>
    <row r="89" spans="1:3" ht="15" thickBot="1" x14ac:dyDescent="0.35">
      <c r="A89" s="2"/>
      <c r="C89" s="12"/>
    </row>
    <row r="90" spans="1:3" ht="15" thickBot="1" x14ac:dyDescent="0.35">
      <c r="A90" s="2"/>
      <c r="C90" s="12"/>
    </row>
    <row r="91" spans="1:3" ht="15" thickBot="1" x14ac:dyDescent="0.35">
      <c r="A91" s="2"/>
      <c r="C91" s="12"/>
    </row>
    <row r="92" spans="1:3" ht="15" thickBot="1" x14ac:dyDescent="0.35">
      <c r="A92" s="2"/>
      <c r="C92" s="12"/>
    </row>
    <row r="93" spans="1:3" ht="15" thickBot="1" x14ac:dyDescent="0.35">
      <c r="A93" s="2"/>
      <c r="C93" s="12"/>
    </row>
    <row r="94" spans="1:3" ht="15" thickBot="1" x14ac:dyDescent="0.35">
      <c r="A94" s="2"/>
      <c r="C94" s="12"/>
    </row>
    <row r="95" spans="1:3" ht="15" thickBot="1" x14ac:dyDescent="0.35">
      <c r="A95" s="2"/>
      <c r="C95" s="12"/>
    </row>
    <row r="96" spans="1:3" ht="15" thickBot="1" x14ac:dyDescent="0.35">
      <c r="A96" s="2"/>
      <c r="C96" s="12"/>
    </row>
    <row r="97" spans="1:3" ht="15" thickBot="1" x14ac:dyDescent="0.35">
      <c r="A97" s="2"/>
      <c r="C97" s="12"/>
    </row>
    <row r="98" spans="1:3" ht="15" thickBot="1" x14ac:dyDescent="0.35">
      <c r="A98" s="2"/>
      <c r="C98" s="12"/>
    </row>
    <row r="99" spans="1:3" ht="15" thickBot="1" x14ac:dyDescent="0.35">
      <c r="A99" s="2"/>
      <c r="C99" s="12"/>
    </row>
    <row r="100" spans="1:3" ht="15" thickBot="1" x14ac:dyDescent="0.35">
      <c r="A100" s="2"/>
      <c r="C100" s="12"/>
    </row>
    <row r="101" spans="1:3" ht="15" thickBot="1" x14ac:dyDescent="0.35">
      <c r="A101" s="2"/>
      <c r="C101" s="12"/>
    </row>
    <row r="102" spans="1:3" ht="15" thickBot="1" x14ac:dyDescent="0.35">
      <c r="A102" s="2"/>
      <c r="C102" s="12"/>
    </row>
    <row r="103" spans="1:3" ht="15" thickBot="1" x14ac:dyDescent="0.35">
      <c r="A103" s="2"/>
      <c r="C103" s="12"/>
    </row>
    <row r="104" spans="1:3" ht="15" thickBot="1" x14ac:dyDescent="0.35">
      <c r="A104" s="2"/>
      <c r="C104" s="12"/>
    </row>
    <row r="105" spans="1:3" ht="15" thickBot="1" x14ac:dyDescent="0.35">
      <c r="A105" s="2"/>
      <c r="C105" s="12"/>
    </row>
    <row r="106" spans="1:3" ht="15" thickBot="1" x14ac:dyDescent="0.35">
      <c r="A106" s="2"/>
      <c r="C106" s="12"/>
    </row>
    <row r="107" spans="1:3" ht="15" thickBot="1" x14ac:dyDescent="0.35">
      <c r="A107" s="2"/>
      <c r="C107" s="12"/>
    </row>
    <row r="108" spans="1:3" ht="15" thickBot="1" x14ac:dyDescent="0.35">
      <c r="A108" s="2"/>
      <c r="C108" s="12"/>
    </row>
    <row r="109" spans="1:3" ht="15" thickBot="1" x14ac:dyDescent="0.35">
      <c r="A109" s="2"/>
      <c r="C109" s="12"/>
    </row>
    <row r="110" spans="1:3" ht="15" thickBot="1" x14ac:dyDescent="0.35">
      <c r="A110" s="2"/>
      <c r="C110" s="12"/>
    </row>
    <row r="111" spans="1:3" ht="15" thickBot="1" x14ac:dyDescent="0.35">
      <c r="A111" s="2"/>
      <c r="C111" s="12"/>
    </row>
    <row r="112" spans="1:3" ht="15" thickBot="1" x14ac:dyDescent="0.35">
      <c r="A112" s="2"/>
      <c r="C112" s="12"/>
    </row>
    <row r="113" spans="1:3" ht="15" thickBot="1" x14ac:dyDescent="0.35">
      <c r="A113" s="2"/>
      <c r="C113" s="12"/>
    </row>
    <row r="114" spans="1:3" ht="15" thickBot="1" x14ac:dyDescent="0.35">
      <c r="A114" s="2"/>
      <c r="C114" s="12"/>
    </row>
    <row r="115" spans="1:3" ht="15" thickBot="1" x14ac:dyDescent="0.35">
      <c r="A115" s="2"/>
      <c r="C115" s="12"/>
    </row>
    <row r="116" spans="1:3" ht="15" thickBot="1" x14ac:dyDescent="0.35">
      <c r="A116" s="2"/>
      <c r="C116" s="12"/>
    </row>
    <row r="117" spans="1:3" ht="15" thickBot="1" x14ac:dyDescent="0.35">
      <c r="A117" s="2"/>
      <c r="C117" s="12"/>
    </row>
    <row r="118" spans="1:3" ht="15" thickBot="1" x14ac:dyDescent="0.35">
      <c r="A118" s="2"/>
      <c r="C118" s="12"/>
    </row>
    <row r="119" spans="1:3" ht="15" thickBot="1" x14ac:dyDescent="0.35">
      <c r="A119" s="2"/>
      <c r="C119" s="12"/>
    </row>
    <row r="120" spans="1:3" ht="15" thickBot="1" x14ac:dyDescent="0.35">
      <c r="A120" s="2"/>
      <c r="C120" s="12"/>
    </row>
    <row r="121" spans="1:3" ht="15" thickBot="1" x14ac:dyDescent="0.35">
      <c r="A121" s="2"/>
      <c r="C121" s="12"/>
    </row>
    <row r="122" spans="1:3" ht="15" thickBot="1" x14ac:dyDescent="0.35">
      <c r="A122" s="2"/>
      <c r="C122" s="12"/>
    </row>
    <row r="123" spans="1:3" ht="15" thickBot="1" x14ac:dyDescent="0.35">
      <c r="A123" s="2"/>
      <c r="C123" s="12"/>
    </row>
    <row r="124" spans="1:3" ht="15" thickBot="1" x14ac:dyDescent="0.35">
      <c r="A124" s="2"/>
      <c r="C124" s="12"/>
    </row>
    <row r="125" spans="1:3" ht="15" thickBot="1" x14ac:dyDescent="0.35">
      <c r="A125" s="2"/>
      <c r="C125" s="12"/>
    </row>
    <row r="126" spans="1:3" ht="15" thickBot="1" x14ac:dyDescent="0.35">
      <c r="A126" s="2"/>
      <c r="C126" s="12"/>
    </row>
    <row r="127" spans="1:3" ht="15" thickBot="1" x14ac:dyDescent="0.35">
      <c r="A127" s="2"/>
      <c r="C127" s="12"/>
    </row>
    <row r="128" spans="1:3" ht="15" thickBot="1" x14ac:dyDescent="0.35">
      <c r="A128" s="2"/>
      <c r="C128" s="12"/>
    </row>
    <row r="129" spans="1:3" ht="15" thickBot="1" x14ac:dyDescent="0.35">
      <c r="A129" s="2"/>
      <c r="C129" s="12"/>
    </row>
    <row r="130" spans="1:3" ht="15" thickBot="1" x14ac:dyDescent="0.35">
      <c r="A130" s="2"/>
      <c r="C130" s="12"/>
    </row>
    <row r="131" spans="1:3" ht="15" thickBot="1" x14ac:dyDescent="0.35">
      <c r="A131" s="2"/>
      <c r="C131" s="12"/>
    </row>
    <row r="132" spans="1:3" ht="15" thickBot="1" x14ac:dyDescent="0.35">
      <c r="A132" s="2"/>
      <c r="C132" s="12"/>
    </row>
    <row r="133" spans="1:3" ht="15" thickBot="1" x14ac:dyDescent="0.35">
      <c r="A133" s="2"/>
      <c r="C133" s="12"/>
    </row>
    <row r="134" spans="1:3" ht="15" thickBot="1" x14ac:dyDescent="0.35">
      <c r="A134" s="2"/>
      <c r="C134" s="12"/>
    </row>
    <row r="135" spans="1:3" ht="15" thickBot="1" x14ac:dyDescent="0.35">
      <c r="A135" s="2"/>
      <c r="C135" s="12"/>
    </row>
    <row r="136" spans="1:3" ht="15" thickBot="1" x14ac:dyDescent="0.35">
      <c r="A136" s="2"/>
      <c r="C136" s="12"/>
    </row>
    <row r="137" spans="1:3" ht="15" thickBot="1" x14ac:dyDescent="0.35">
      <c r="A137" s="2"/>
      <c r="C137" s="12"/>
    </row>
    <row r="138" spans="1:3" ht="15" thickBot="1" x14ac:dyDescent="0.35">
      <c r="A138" s="2"/>
      <c r="C138" s="12"/>
    </row>
    <row r="139" spans="1:3" ht="15" thickBot="1" x14ac:dyDescent="0.35">
      <c r="A139" s="2"/>
      <c r="C139" s="12"/>
    </row>
    <row r="140" spans="1:3" ht="15" thickBot="1" x14ac:dyDescent="0.35">
      <c r="A140" s="2"/>
      <c r="C140" s="12"/>
    </row>
    <row r="141" spans="1:3" ht="15" thickBot="1" x14ac:dyDescent="0.35">
      <c r="A141" s="2"/>
      <c r="C141" s="12"/>
    </row>
    <row r="142" spans="1:3" ht="15" thickBot="1" x14ac:dyDescent="0.35">
      <c r="A142" s="2"/>
      <c r="C142" s="12"/>
    </row>
    <row r="143" spans="1:3" ht="15" thickBot="1" x14ac:dyDescent="0.35">
      <c r="A143" s="2"/>
      <c r="C143" s="12"/>
    </row>
    <row r="144" spans="1:3" ht="15" thickBot="1" x14ac:dyDescent="0.35">
      <c r="A144" s="2"/>
      <c r="C144" s="12"/>
    </row>
    <row r="145" spans="1:3" ht="15" thickBot="1" x14ac:dyDescent="0.35">
      <c r="A145" s="2"/>
      <c r="C145" s="12"/>
    </row>
    <row r="146" spans="1:3" ht="15" thickBot="1" x14ac:dyDescent="0.35">
      <c r="A146" s="2"/>
      <c r="C146" s="12"/>
    </row>
    <row r="147" spans="1:3" ht="15" thickBot="1" x14ac:dyDescent="0.35">
      <c r="A147" s="2"/>
      <c r="C147" s="12"/>
    </row>
    <row r="148" spans="1:3" ht="15" thickBot="1" x14ac:dyDescent="0.35">
      <c r="A148" s="2"/>
      <c r="C148" s="12"/>
    </row>
    <row r="149" spans="1:3" ht="15" thickBot="1" x14ac:dyDescent="0.35">
      <c r="A149" s="2"/>
      <c r="C149" s="12"/>
    </row>
    <row r="150" spans="1:3" ht="15" thickBot="1" x14ac:dyDescent="0.35">
      <c r="A150" s="2"/>
      <c r="C150" s="12"/>
    </row>
    <row r="151" spans="1:3" ht="15" thickBot="1" x14ac:dyDescent="0.35">
      <c r="A151" s="2"/>
      <c r="C151" s="12"/>
    </row>
    <row r="152" spans="1:3" ht="15" thickBot="1" x14ac:dyDescent="0.35">
      <c r="A152" s="2"/>
      <c r="C152" s="12"/>
    </row>
    <row r="153" spans="1:3" ht="15" thickBot="1" x14ac:dyDescent="0.35">
      <c r="A153" s="2"/>
      <c r="C153" s="12"/>
    </row>
    <row r="154" spans="1:3" ht="15" thickBot="1" x14ac:dyDescent="0.35">
      <c r="A154" s="2"/>
      <c r="C154" s="12"/>
    </row>
    <row r="155" spans="1:3" ht="15" thickBot="1" x14ac:dyDescent="0.35">
      <c r="A155" s="2"/>
      <c r="C155" s="12"/>
    </row>
    <row r="156" spans="1:3" ht="15" thickBot="1" x14ac:dyDescent="0.35">
      <c r="A156" s="2"/>
      <c r="C156" s="12"/>
    </row>
    <row r="157" spans="1:3" ht="15" thickBot="1" x14ac:dyDescent="0.35">
      <c r="A157" s="2"/>
      <c r="C157" s="12"/>
    </row>
    <row r="158" spans="1:3" ht="15" thickBot="1" x14ac:dyDescent="0.35">
      <c r="A158" s="2"/>
      <c r="C158" s="12"/>
    </row>
    <row r="159" spans="1:3" ht="15" thickBot="1" x14ac:dyDescent="0.35">
      <c r="A159" s="2"/>
      <c r="C159" s="12"/>
    </row>
    <row r="160" spans="1:3" ht="15" thickBot="1" x14ac:dyDescent="0.35">
      <c r="A160" s="2"/>
      <c r="C160" s="12"/>
    </row>
    <row r="161" spans="1:3" ht="15" thickBot="1" x14ac:dyDescent="0.35">
      <c r="A161" s="2"/>
      <c r="C161" s="12"/>
    </row>
    <row r="162" spans="1:3" ht="15" thickBot="1" x14ac:dyDescent="0.35">
      <c r="A162" s="2"/>
      <c r="C162" s="12"/>
    </row>
    <row r="163" spans="1:3" ht="15" thickBot="1" x14ac:dyDescent="0.35">
      <c r="A163" s="2"/>
      <c r="C163" s="12"/>
    </row>
    <row r="164" spans="1:3" ht="15" thickBot="1" x14ac:dyDescent="0.35">
      <c r="A164" s="2"/>
      <c r="C164" s="12"/>
    </row>
    <row r="165" spans="1:3" ht="15" thickBot="1" x14ac:dyDescent="0.35">
      <c r="A165" s="2"/>
      <c r="C165" s="12"/>
    </row>
    <row r="166" spans="1:3" ht="15" thickBot="1" x14ac:dyDescent="0.35">
      <c r="A166" s="2"/>
      <c r="C166" s="12"/>
    </row>
    <row r="167" spans="1:3" ht="15" thickBot="1" x14ac:dyDescent="0.35">
      <c r="A167" s="2"/>
      <c r="C167" s="12"/>
    </row>
    <row r="168" spans="1:3" ht="15" thickBot="1" x14ac:dyDescent="0.35">
      <c r="A168" s="2"/>
      <c r="C168" s="12"/>
    </row>
    <row r="169" spans="1:3" ht="15" thickBot="1" x14ac:dyDescent="0.35">
      <c r="A169" s="2"/>
      <c r="C169" s="12"/>
    </row>
    <row r="170" spans="1:3" ht="15" thickBot="1" x14ac:dyDescent="0.35">
      <c r="A170" s="2"/>
      <c r="C170" s="12"/>
    </row>
    <row r="171" spans="1:3" ht="15" thickBot="1" x14ac:dyDescent="0.35">
      <c r="A171" s="2"/>
      <c r="C171" s="12"/>
    </row>
    <row r="172" spans="1:3" ht="15" thickBot="1" x14ac:dyDescent="0.35">
      <c r="A172" s="2"/>
      <c r="C172" s="12"/>
    </row>
    <row r="173" spans="1:3" ht="15" thickBot="1" x14ac:dyDescent="0.35">
      <c r="A173" s="2"/>
      <c r="C173" s="12"/>
    </row>
    <row r="174" spans="1:3" ht="15" thickBot="1" x14ac:dyDescent="0.35">
      <c r="A174" s="2"/>
      <c r="C174" s="12"/>
    </row>
    <row r="175" spans="1:3" ht="15" thickBot="1" x14ac:dyDescent="0.35">
      <c r="A175" s="2"/>
      <c r="C175" s="12"/>
    </row>
    <row r="176" spans="1:3" ht="15" thickBot="1" x14ac:dyDescent="0.35">
      <c r="A176" s="2"/>
      <c r="C176" s="12"/>
    </row>
    <row r="177" spans="1:3" ht="15" thickBot="1" x14ac:dyDescent="0.35">
      <c r="A177" s="2"/>
      <c r="C177" s="12"/>
    </row>
    <row r="178" spans="1:3" ht="15" thickBot="1" x14ac:dyDescent="0.35">
      <c r="A178" s="2"/>
      <c r="C178" s="12"/>
    </row>
    <row r="179" spans="1:3" ht="15" thickBot="1" x14ac:dyDescent="0.35">
      <c r="A179" s="2"/>
      <c r="C179" s="12"/>
    </row>
    <row r="180" spans="1:3" ht="15" thickBot="1" x14ac:dyDescent="0.35">
      <c r="A180" s="2"/>
      <c r="C180" s="12"/>
    </row>
    <row r="181" spans="1:3" ht="15" thickBot="1" x14ac:dyDescent="0.35">
      <c r="A181" s="2"/>
      <c r="C181" s="12"/>
    </row>
    <row r="182" spans="1:3" ht="15" thickBot="1" x14ac:dyDescent="0.35">
      <c r="A182" s="2"/>
      <c r="C182" s="12"/>
    </row>
    <row r="183" spans="1:3" ht="15" thickBot="1" x14ac:dyDescent="0.35">
      <c r="A183" s="2"/>
      <c r="C183" s="12"/>
    </row>
    <row r="184" spans="1:3" ht="15" thickBot="1" x14ac:dyDescent="0.35">
      <c r="A184" s="2"/>
      <c r="C184" s="12"/>
    </row>
    <row r="185" spans="1:3" ht="15" thickBot="1" x14ac:dyDescent="0.35">
      <c r="A185" s="2"/>
      <c r="C185" s="12"/>
    </row>
    <row r="186" spans="1:3" ht="15" thickBot="1" x14ac:dyDescent="0.35">
      <c r="A186" s="2"/>
      <c r="C186" s="12"/>
    </row>
    <row r="187" spans="1:3" ht="15" thickBot="1" x14ac:dyDescent="0.35">
      <c r="A187" s="2"/>
      <c r="C187" s="12"/>
    </row>
    <row r="188" spans="1:3" ht="15" thickBot="1" x14ac:dyDescent="0.35">
      <c r="A188" s="2"/>
      <c r="C188" s="12"/>
    </row>
    <row r="189" spans="1:3" ht="15" thickBot="1" x14ac:dyDescent="0.35">
      <c r="A189" s="2"/>
      <c r="C189" s="12"/>
    </row>
    <row r="190" spans="1:3" ht="15" thickBot="1" x14ac:dyDescent="0.35">
      <c r="A190" s="2"/>
      <c r="C190" s="12"/>
    </row>
    <row r="191" spans="1:3" ht="15" thickBot="1" x14ac:dyDescent="0.35">
      <c r="A191" s="2"/>
      <c r="C191" s="12"/>
    </row>
    <row r="192" spans="1:3" ht="15" thickBot="1" x14ac:dyDescent="0.35">
      <c r="A192" s="2"/>
      <c r="C192" s="12"/>
    </row>
    <row r="193" spans="1:3" ht="15" thickBot="1" x14ac:dyDescent="0.35">
      <c r="A193" s="2"/>
      <c r="C193" s="12"/>
    </row>
    <row r="194" spans="1:3" ht="15" thickBot="1" x14ac:dyDescent="0.35">
      <c r="A194" s="2"/>
      <c r="C194" s="12"/>
    </row>
    <row r="195" spans="1:3" ht="15" thickBot="1" x14ac:dyDescent="0.35">
      <c r="A195" s="2"/>
      <c r="C195" s="12"/>
    </row>
    <row r="196" spans="1:3" ht="15" thickBot="1" x14ac:dyDescent="0.35">
      <c r="A196" s="2"/>
      <c r="C196" s="12"/>
    </row>
    <row r="197" spans="1:3" ht="15" thickBot="1" x14ac:dyDescent="0.35">
      <c r="A197" s="2"/>
      <c r="C197" s="12"/>
    </row>
    <row r="198" spans="1:3" ht="15" thickBot="1" x14ac:dyDescent="0.35">
      <c r="A198" s="2"/>
      <c r="C198" s="12"/>
    </row>
    <row r="199" spans="1:3" ht="15" thickBot="1" x14ac:dyDescent="0.35">
      <c r="A199" s="2"/>
      <c r="C199" s="12"/>
    </row>
    <row r="200" spans="1:3" ht="15" thickBot="1" x14ac:dyDescent="0.35">
      <c r="A200" s="2"/>
      <c r="C200" s="12"/>
    </row>
    <row r="201" spans="1:3" ht="15" thickBot="1" x14ac:dyDescent="0.35">
      <c r="A201" s="2"/>
      <c r="C201" s="12"/>
    </row>
    <row r="202" spans="1:3" ht="15" thickBot="1" x14ac:dyDescent="0.35">
      <c r="A202" s="2"/>
      <c r="C202" s="12"/>
    </row>
    <row r="203" spans="1:3" ht="15" thickBot="1" x14ac:dyDescent="0.35">
      <c r="A203" s="2"/>
      <c r="C203" s="12"/>
    </row>
    <row r="204" spans="1:3" ht="15" thickBot="1" x14ac:dyDescent="0.35">
      <c r="A204" s="2"/>
      <c r="C204" s="12"/>
    </row>
    <row r="205" spans="1:3" ht="15" thickBot="1" x14ac:dyDescent="0.35">
      <c r="A205" s="2"/>
      <c r="C205" s="12"/>
    </row>
    <row r="206" spans="1:3" ht="15" thickBot="1" x14ac:dyDescent="0.35">
      <c r="A206" s="2"/>
      <c r="C206" s="12"/>
    </row>
    <row r="207" spans="1:3" ht="15" thickBot="1" x14ac:dyDescent="0.35">
      <c r="A207" s="2"/>
      <c r="C207" s="12"/>
    </row>
    <row r="208" spans="1:3" ht="15" thickBot="1" x14ac:dyDescent="0.35">
      <c r="A208" s="2"/>
      <c r="C208" s="12"/>
    </row>
    <row r="209" spans="1:3" ht="15" thickBot="1" x14ac:dyDescent="0.35">
      <c r="A209" s="2"/>
      <c r="C209" s="12"/>
    </row>
    <row r="210" spans="1:3" ht="15" thickBot="1" x14ac:dyDescent="0.35">
      <c r="A210" s="2"/>
      <c r="C210" s="12"/>
    </row>
    <row r="211" spans="1:3" ht="15" thickBot="1" x14ac:dyDescent="0.35">
      <c r="A211" s="2"/>
      <c r="C211" s="12"/>
    </row>
    <row r="212" spans="1:3" ht="15" thickBot="1" x14ac:dyDescent="0.35">
      <c r="A212" s="2"/>
      <c r="C212" s="12"/>
    </row>
    <row r="213" spans="1:3" ht="15" thickBot="1" x14ac:dyDescent="0.35">
      <c r="A213" s="2"/>
      <c r="C213" s="12"/>
    </row>
    <row r="214" spans="1:3" ht="15" thickBot="1" x14ac:dyDescent="0.35">
      <c r="A214" s="2"/>
      <c r="C214" s="12"/>
    </row>
    <row r="215" spans="1:3" ht="15" thickBot="1" x14ac:dyDescent="0.35">
      <c r="A215" s="2"/>
      <c r="C215" s="12"/>
    </row>
    <row r="216" spans="1:3" ht="15" thickBot="1" x14ac:dyDescent="0.35">
      <c r="A216" s="2"/>
      <c r="C216" s="12"/>
    </row>
    <row r="217" spans="1:3" ht="15" thickBot="1" x14ac:dyDescent="0.35">
      <c r="A217" s="2"/>
      <c r="C217" s="12"/>
    </row>
    <row r="218" spans="1:3" ht="15" thickBot="1" x14ac:dyDescent="0.35">
      <c r="A218" s="2"/>
      <c r="C218" s="12"/>
    </row>
    <row r="219" spans="1:3" ht="15" thickBot="1" x14ac:dyDescent="0.35">
      <c r="A219" s="2"/>
      <c r="C219" s="12"/>
    </row>
    <row r="220" spans="1:3" ht="15" thickBot="1" x14ac:dyDescent="0.35">
      <c r="A220" s="2"/>
      <c r="C220" s="12"/>
    </row>
    <row r="221" spans="1:3" ht="15" thickBot="1" x14ac:dyDescent="0.35">
      <c r="A221" s="2"/>
      <c r="C221" s="12"/>
    </row>
    <row r="222" spans="1:3" ht="15" thickBot="1" x14ac:dyDescent="0.35">
      <c r="A222" s="2"/>
      <c r="C222" s="12"/>
    </row>
    <row r="223" spans="1:3" ht="15" thickBot="1" x14ac:dyDescent="0.35">
      <c r="A223" s="2"/>
      <c r="C223" s="12"/>
    </row>
    <row r="224" spans="1:3" ht="15" thickBot="1" x14ac:dyDescent="0.35">
      <c r="A224" s="2"/>
      <c r="C224" s="12"/>
    </row>
    <row r="225" spans="1:3" ht="15" thickBot="1" x14ac:dyDescent="0.35">
      <c r="A225" s="2"/>
      <c r="C225" s="12"/>
    </row>
    <row r="226" spans="1:3" ht="15" thickBot="1" x14ac:dyDescent="0.35">
      <c r="A226" s="2"/>
      <c r="C226" s="12"/>
    </row>
    <row r="227" spans="1:3" ht="15" thickBot="1" x14ac:dyDescent="0.35">
      <c r="A227" s="2"/>
      <c r="C227" s="12"/>
    </row>
    <row r="228" spans="1:3" ht="15" thickBot="1" x14ac:dyDescent="0.35">
      <c r="A228" s="2"/>
      <c r="C228" s="12"/>
    </row>
    <row r="229" spans="1:3" ht="15" thickBot="1" x14ac:dyDescent="0.35">
      <c r="A229" s="2"/>
      <c r="C229" s="12"/>
    </row>
    <row r="230" spans="1:3" ht="15" thickBot="1" x14ac:dyDescent="0.35">
      <c r="A230" s="2"/>
      <c r="C230" s="12"/>
    </row>
    <row r="231" spans="1:3" ht="15" thickBot="1" x14ac:dyDescent="0.35">
      <c r="A231" s="2"/>
      <c r="C231" s="12"/>
    </row>
    <row r="232" spans="1:3" ht="15" thickBot="1" x14ac:dyDescent="0.35">
      <c r="A232" s="2"/>
      <c r="C232" s="12"/>
    </row>
    <row r="233" spans="1:3" ht="15" thickBot="1" x14ac:dyDescent="0.35">
      <c r="A233" s="2"/>
      <c r="C233" s="12"/>
    </row>
    <row r="234" spans="1:3" ht="15" thickBot="1" x14ac:dyDescent="0.35">
      <c r="A234" s="2"/>
      <c r="C234" s="12"/>
    </row>
    <row r="235" spans="1:3" ht="15" thickBot="1" x14ac:dyDescent="0.35">
      <c r="A235" s="2"/>
      <c r="C235" s="12"/>
    </row>
    <row r="236" spans="1:3" ht="15" thickBot="1" x14ac:dyDescent="0.35">
      <c r="A236" s="2"/>
      <c r="C236" s="12"/>
    </row>
    <row r="237" spans="1:3" ht="15" thickBot="1" x14ac:dyDescent="0.35">
      <c r="A237" s="2"/>
      <c r="C237" s="12"/>
    </row>
    <row r="238" spans="1:3" ht="15" thickBot="1" x14ac:dyDescent="0.35">
      <c r="A238" s="2"/>
      <c r="C238" s="12"/>
    </row>
    <row r="239" spans="1:3" ht="15" thickBot="1" x14ac:dyDescent="0.35">
      <c r="A239" s="2"/>
      <c r="C239" s="12"/>
    </row>
    <row r="240" spans="1:3" ht="15" thickBot="1" x14ac:dyDescent="0.35">
      <c r="A240" s="2"/>
      <c r="C240" s="12"/>
    </row>
    <row r="241" spans="1:3" ht="15" thickBot="1" x14ac:dyDescent="0.35">
      <c r="A241" s="2"/>
      <c r="C241" s="12"/>
    </row>
    <row r="242" spans="1:3" ht="15" thickBot="1" x14ac:dyDescent="0.35">
      <c r="A242" s="2"/>
      <c r="C242" s="12"/>
    </row>
    <row r="243" spans="1:3" ht="15" thickBot="1" x14ac:dyDescent="0.35">
      <c r="A243" s="2"/>
      <c r="C243" s="12"/>
    </row>
    <row r="244" spans="1:3" ht="15" thickBot="1" x14ac:dyDescent="0.35">
      <c r="A244" s="2"/>
      <c r="C244" s="12"/>
    </row>
    <row r="245" spans="1:3" ht="15" thickBot="1" x14ac:dyDescent="0.35">
      <c r="A245" s="2"/>
      <c r="C245" s="12"/>
    </row>
    <row r="246" spans="1:3" ht="15" thickBot="1" x14ac:dyDescent="0.35">
      <c r="A246" s="2"/>
      <c r="C246" s="12"/>
    </row>
    <row r="247" spans="1:3" ht="15" thickBot="1" x14ac:dyDescent="0.35">
      <c r="A247" s="2"/>
      <c r="C247" s="12"/>
    </row>
    <row r="248" spans="1:3" ht="15" thickBot="1" x14ac:dyDescent="0.35">
      <c r="A248" s="2"/>
      <c r="C248" s="12"/>
    </row>
    <row r="249" spans="1:3" ht="15" thickBot="1" x14ac:dyDescent="0.35">
      <c r="A249" s="2"/>
      <c r="C249" s="12"/>
    </row>
    <row r="250" spans="1:3" ht="15" thickBot="1" x14ac:dyDescent="0.35">
      <c r="A250" s="2"/>
      <c r="C250" s="12"/>
    </row>
    <row r="251" spans="1:3" ht="15" thickBot="1" x14ac:dyDescent="0.35">
      <c r="A251" s="2"/>
      <c r="C251" s="12"/>
    </row>
    <row r="252" spans="1:3" ht="15" thickBot="1" x14ac:dyDescent="0.35">
      <c r="A252" s="2"/>
      <c r="C252" s="12"/>
    </row>
    <row r="253" spans="1:3" ht="15" thickBot="1" x14ac:dyDescent="0.35">
      <c r="A253" s="2"/>
      <c r="C253" s="12"/>
    </row>
    <row r="254" spans="1:3" ht="15" thickBot="1" x14ac:dyDescent="0.35">
      <c r="A254" s="2"/>
      <c r="C254" s="12"/>
    </row>
    <row r="255" spans="1:3" ht="15" thickBot="1" x14ac:dyDescent="0.35">
      <c r="A255" s="2"/>
      <c r="C255" s="12"/>
    </row>
    <row r="256" spans="1:3" ht="15" thickBot="1" x14ac:dyDescent="0.35">
      <c r="A256" s="2"/>
      <c r="C256" s="12"/>
    </row>
    <row r="257" spans="1:3" ht="15" thickBot="1" x14ac:dyDescent="0.35">
      <c r="A257" s="2"/>
      <c r="C257" s="12"/>
    </row>
    <row r="258" spans="1:3" ht="15" thickBot="1" x14ac:dyDescent="0.35">
      <c r="A258" s="2"/>
      <c r="C258" s="12"/>
    </row>
    <row r="259" spans="1:3" ht="15" thickBot="1" x14ac:dyDescent="0.35">
      <c r="A259" s="2"/>
      <c r="C259" s="12"/>
    </row>
    <row r="260" spans="1:3" ht="15" thickBot="1" x14ac:dyDescent="0.35">
      <c r="A260" s="2"/>
      <c r="C260" s="12"/>
    </row>
    <row r="261" spans="1:3" ht="15" thickBot="1" x14ac:dyDescent="0.35">
      <c r="A261" s="2"/>
      <c r="C261" s="12"/>
    </row>
    <row r="262" spans="1:3" ht="15" thickBot="1" x14ac:dyDescent="0.35">
      <c r="A262" s="2"/>
      <c r="C262" s="12"/>
    </row>
    <row r="263" spans="1:3" ht="15" thickBot="1" x14ac:dyDescent="0.35">
      <c r="A263" s="2"/>
      <c r="C263" s="12"/>
    </row>
    <row r="264" spans="1:3" ht="15" thickBot="1" x14ac:dyDescent="0.35">
      <c r="A264" s="2"/>
      <c r="C264" s="12"/>
    </row>
    <row r="265" spans="1:3" ht="15" thickBot="1" x14ac:dyDescent="0.35">
      <c r="A265" s="2"/>
      <c r="C265" s="12"/>
    </row>
    <row r="266" spans="1:3" ht="15" thickBot="1" x14ac:dyDescent="0.35">
      <c r="A266" s="2"/>
      <c r="C266" s="12"/>
    </row>
    <row r="267" spans="1:3" ht="15" thickBot="1" x14ac:dyDescent="0.35">
      <c r="A267" s="2"/>
      <c r="C267" s="12"/>
    </row>
    <row r="268" spans="1:3" ht="15" thickBot="1" x14ac:dyDescent="0.35">
      <c r="A268" s="2"/>
      <c r="C268" s="12"/>
    </row>
    <row r="269" spans="1:3" ht="15" thickBot="1" x14ac:dyDescent="0.35">
      <c r="A269" s="2"/>
      <c r="C269" s="12"/>
    </row>
    <row r="270" spans="1:3" ht="15" thickBot="1" x14ac:dyDescent="0.35">
      <c r="A270" s="2"/>
      <c r="C270" s="12"/>
    </row>
    <row r="271" spans="1:3" ht="15" thickBot="1" x14ac:dyDescent="0.35">
      <c r="A271" s="2"/>
      <c r="C271" s="12"/>
    </row>
    <row r="272" spans="1:3" ht="15" thickBot="1" x14ac:dyDescent="0.35">
      <c r="A272" s="2"/>
      <c r="C272" s="12"/>
    </row>
    <row r="273" spans="1:3" ht="15" thickBot="1" x14ac:dyDescent="0.35">
      <c r="A273" s="2"/>
      <c r="C273" s="12"/>
    </row>
    <row r="274" spans="1:3" ht="15" thickBot="1" x14ac:dyDescent="0.35">
      <c r="A274" s="2"/>
      <c r="C274" s="12"/>
    </row>
    <row r="275" spans="1:3" ht="15" thickBot="1" x14ac:dyDescent="0.35">
      <c r="A275" s="2"/>
      <c r="C275" s="12"/>
    </row>
    <row r="276" spans="1:3" ht="15" thickBot="1" x14ac:dyDescent="0.35">
      <c r="A276" s="2"/>
      <c r="C276" s="12"/>
    </row>
    <row r="277" spans="1:3" ht="15" thickBot="1" x14ac:dyDescent="0.35">
      <c r="A277" s="2"/>
      <c r="C277" s="12"/>
    </row>
    <row r="278" spans="1:3" ht="15" thickBot="1" x14ac:dyDescent="0.35">
      <c r="A278" s="2"/>
      <c r="C278" s="12"/>
    </row>
    <row r="279" spans="1:3" ht="15" thickBot="1" x14ac:dyDescent="0.35">
      <c r="A279" s="2"/>
      <c r="C279" s="12"/>
    </row>
    <row r="280" spans="1:3" ht="15" thickBot="1" x14ac:dyDescent="0.35">
      <c r="A280" s="2"/>
      <c r="C280" s="12"/>
    </row>
    <row r="281" spans="1:3" ht="15" thickBot="1" x14ac:dyDescent="0.35">
      <c r="A281" s="2"/>
      <c r="C281" s="12"/>
    </row>
    <row r="282" spans="1:3" ht="15" thickBot="1" x14ac:dyDescent="0.35">
      <c r="A282" s="2"/>
      <c r="C282" s="12"/>
    </row>
    <row r="283" spans="1:3" ht="15" thickBot="1" x14ac:dyDescent="0.35">
      <c r="A283" s="2"/>
      <c r="C283" s="12"/>
    </row>
    <row r="284" spans="1:3" ht="15" thickBot="1" x14ac:dyDescent="0.35">
      <c r="A284" s="2"/>
      <c r="C284" s="12"/>
    </row>
    <row r="285" spans="1:3" ht="15" thickBot="1" x14ac:dyDescent="0.35">
      <c r="A285" s="2"/>
      <c r="C285" s="12"/>
    </row>
    <row r="286" spans="1:3" ht="15" thickBot="1" x14ac:dyDescent="0.35">
      <c r="A286" s="2"/>
      <c r="C286" s="12"/>
    </row>
    <row r="287" spans="1:3" ht="15" thickBot="1" x14ac:dyDescent="0.35">
      <c r="A287" s="2"/>
      <c r="C287" s="12"/>
    </row>
    <row r="288" spans="1:3" ht="15" thickBot="1" x14ac:dyDescent="0.35">
      <c r="A288" s="2"/>
      <c r="C288" s="12"/>
    </row>
    <row r="289" spans="1:3" ht="15" thickBot="1" x14ac:dyDescent="0.35">
      <c r="A289" s="2"/>
      <c r="C289" s="12"/>
    </row>
    <row r="290" spans="1:3" ht="15" thickBot="1" x14ac:dyDescent="0.35">
      <c r="A290" s="2"/>
      <c r="C290" s="12"/>
    </row>
    <row r="291" spans="1:3" ht="15" thickBot="1" x14ac:dyDescent="0.35">
      <c r="A291" s="2"/>
      <c r="C291" s="12"/>
    </row>
    <row r="292" spans="1:3" ht="15" thickBot="1" x14ac:dyDescent="0.35">
      <c r="A292" s="2"/>
      <c r="C292" s="12"/>
    </row>
    <row r="293" spans="1:3" ht="15" thickBot="1" x14ac:dyDescent="0.35">
      <c r="A293" s="2"/>
      <c r="C293" s="12"/>
    </row>
    <row r="294" spans="1:3" ht="15" thickBot="1" x14ac:dyDescent="0.35">
      <c r="A294" s="2"/>
      <c r="C294" s="12"/>
    </row>
    <row r="295" spans="1:3" ht="15" thickBot="1" x14ac:dyDescent="0.35">
      <c r="A295" s="2"/>
      <c r="C295" s="12"/>
    </row>
    <row r="296" spans="1:3" ht="15" thickBot="1" x14ac:dyDescent="0.35">
      <c r="A296" s="2"/>
      <c r="C296" s="12"/>
    </row>
    <row r="297" spans="1:3" ht="15" thickBot="1" x14ac:dyDescent="0.35">
      <c r="A297" s="2"/>
      <c r="C297" s="12"/>
    </row>
    <row r="298" spans="1:3" ht="15" thickBot="1" x14ac:dyDescent="0.35">
      <c r="A298" s="2"/>
      <c r="C298" s="12"/>
    </row>
    <row r="299" spans="1:3" ht="15" thickBot="1" x14ac:dyDescent="0.35">
      <c r="A299" s="2"/>
      <c r="C299" s="12"/>
    </row>
    <row r="300" spans="1:3" ht="15" thickBot="1" x14ac:dyDescent="0.35">
      <c r="A300" s="2"/>
      <c r="C300" s="12"/>
    </row>
    <row r="301" spans="1:3" ht="15" thickBot="1" x14ac:dyDescent="0.35">
      <c r="A301" s="2"/>
      <c r="C301" s="12"/>
    </row>
    <row r="302" spans="1:3" ht="15" thickBot="1" x14ac:dyDescent="0.35">
      <c r="A302" s="2"/>
      <c r="C302" s="12"/>
    </row>
    <row r="303" spans="1:3" ht="15" thickBot="1" x14ac:dyDescent="0.35">
      <c r="A303" s="2"/>
      <c r="C303" s="12"/>
    </row>
    <row r="304" spans="1:3" ht="15" thickBot="1" x14ac:dyDescent="0.35">
      <c r="A304" s="2"/>
      <c r="C304" s="12"/>
    </row>
    <row r="305" spans="1:3" ht="15" thickBot="1" x14ac:dyDescent="0.35">
      <c r="A305" s="2"/>
      <c r="C305" s="12"/>
    </row>
    <row r="306" spans="1:3" ht="15" thickBot="1" x14ac:dyDescent="0.35">
      <c r="A306" s="2"/>
      <c r="C306" s="12"/>
    </row>
    <row r="307" spans="1:3" ht="15" thickBot="1" x14ac:dyDescent="0.35">
      <c r="A307" s="2"/>
      <c r="C307" s="12"/>
    </row>
    <row r="308" spans="1:3" ht="15" thickBot="1" x14ac:dyDescent="0.35">
      <c r="A308" s="2"/>
      <c r="C308" s="12"/>
    </row>
    <row r="309" spans="1:3" ht="15" thickBot="1" x14ac:dyDescent="0.35">
      <c r="A309" s="2"/>
      <c r="C309" s="12"/>
    </row>
    <row r="310" spans="1:3" ht="15" thickBot="1" x14ac:dyDescent="0.35">
      <c r="A310" s="2"/>
      <c r="C310" s="12"/>
    </row>
    <row r="311" spans="1:3" ht="15" thickBot="1" x14ac:dyDescent="0.35">
      <c r="A311" s="2"/>
      <c r="C311" s="12"/>
    </row>
    <row r="312" spans="1:3" ht="15" thickBot="1" x14ac:dyDescent="0.35">
      <c r="A312" s="2"/>
      <c r="C312" s="12"/>
    </row>
    <row r="313" spans="1:3" ht="15" thickBot="1" x14ac:dyDescent="0.35">
      <c r="A313" s="2"/>
      <c r="C313" s="12"/>
    </row>
    <row r="314" spans="1:3" ht="15" thickBot="1" x14ac:dyDescent="0.35">
      <c r="A314" s="2"/>
      <c r="C314" s="12"/>
    </row>
    <row r="315" spans="1:3" ht="15" thickBot="1" x14ac:dyDescent="0.35">
      <c r="A315" s="2"/>
      <c r="C315" s="12"/>
    </row>
    <row r="316" spans="1:3" ht="15" thickBot="1" x14ac:dyDescent="0.35">
      <c r="A316" s="2"/>
      <c r="C316" s="12"/>
    </row>
    <row r="317" spans="1:3" ht="15" thickBot="1" x14ac:dyDescent="0.35">
      <c r="A317" s="2"/>
      <c r="C317" s="12"/>
    </row>
    <row r="318" spans="1:3" ht="15" thickBot="1" x14ac:dyDescent="0.35">
      <c r="A318" s="2"/>
      <c r="C318" s="12"/>
    </row>
    <row r="319" spans="1:3" ht="15" thickBot="1" x14ac:dyDescent="0.35">
      <c r="A319" s="2"/>
      <c r="C319" s="12"/>
    </row>
    <row r="320" spans="1:3" ht="15" thickBot="1" x14ac:dyDescent="0.35">
      <c r="A320" s="2"/>
      <c r="C320" s="12"/>
    </row>
    <row r="321" spans="1:3" ht="15" thickBot="1" x14ac:dyDescent="0.35">
      <c r="A321" s="2"/>
      <c r="C321" s="12"/>
    </row>
    <row r="322" spans="1:3" ht="15" thickBot="1" x14ac:dyDescent="0.35">
      <c r="A322" s="2"/>
      <c r="C322" s="12"/>
    </row>
    <row r="323" spans="1:3" ht="15" thickBot="1" x14ac:dyDescent="0.35">
      <c r="A323" s="2"/>
      <c r="C323" s="12"/>
    </row>
    <row r="324" spans="1:3" ht="15" thickBot="1" x14ac:dyDescent="0.35">
      <c r="A324" s="2"/>
      <c r="C324" s="12"/>
    </row>
    <row r="325" spans="1:3" ht="15" thickBot="1" x14ac:dyDescent="0.35">
      <c r="A325" s="2"/>
      <c r="C325" s="12"/>
    </row>
    <row r="326" spans="1:3" ht="15" thickBot="1" x14ac:dyDescent="0.35">
      <c r="A326" s="2"/>
      <c r="C326" s="12"/>
    </row>
    <row r="327" spans="1:3" ht="15" thickBot="1" x14ac:dyDescent="0.35">
      <c r="A327" s="2"/>
      <c r="C327" s="12"/>
    </row>
    <row r="328" spans="1:3" ht="15" thickBot="1" x14ac:dyDescent="0.35">
      <c r="A328" s="2"/>
      <c r="C328" s="12"/>
    </row>
    <row r="329" spans="1:3" ht="15" thickBot="1" x14ac:dyDescent="0.35">
      <c r="A329" s="2"/>
      <c r="C329" s="12"/>
    </row>
    <row r="330" spans="1:3" ht="15" thickBot="1" x14ac:dyDescent="0.35">
      <c r="A330" s="2"/>
      <c r="C330" s="12"/>
    </row>
    <row r="331" spans="1:3" ht="15" thickBot="1" x14ac:dyDescent="0.35">
      <c r="A331" s="2"/>
      <c r="C331" s="12"/>
    </row>
    <row r="332" spans="1:3" ht="15" thickBot="1" x14ac:dyDescent="0.35">
      <c r="A332" s="2"/>
      <c r="C332" s="12"/>
    </row>
    <row r="333" spans="1:3" ht="15" thickBot="1" x14ac:dyDescent="0.35">
      <c r="A333" s="2"/>
      <c r="C333" s="12"/>
    </row>
    <row r="334" spans="1:3" ht="15" thickBot="1" x14ac:dyDescent="0.35">
      <c r="A334" s="2"/>
      <c r="C334" s="12"/>
    </row>
    <row r="335" spans="1:3" ht="15" thickBot="1" x14ac:dyDescent="0.35">
      <c r="A335" s="2"/>
      <c r="C335" s="12"/>
    </row>
    <row r="336" spans="1:3" ht="15" thickBot="1" x14ac:dyDescent="0.35">
      <c r="A336" s="2"/>
      <c r="C336" s="12"/>
    </row>
    <row r="337" spans="1:3" ht="15" thickBot="1" x14ac:dyDescent="0.35">
      <c r="A337" s="2"/>
      <c r="C337" s="12"/>
    </row>
    <row r="338" spans="1:3" ht="15" thickBot="1" x14ac:dyDescent="0.35">
      <c r="A338" s="2"/>
      <c r="C338" s="12"/>
    </row>
    <row r="339" spans="1:3" ht="15" thickBot="1" x14ac:dyDescent="0.35">
      <c r="A339" s="2"/>
      <c r="C339" s="12"/>
    </row>
    <row r="340" spans="1:3" ht="15" thickBot="1" x14ac:dyDescent="0.35">
      <c r="A340" s="2"/>
      <c r="C340" s="12"/>
    </row>
    <row r="341" spans="1:3" ht="15" thickBot="1" x14ac:dyDescent="0.35">
      <c r="A341" s="2"/>
      <c r="C341" s="12"/>
    </row>
    <row r="342" spans="1:3" ht="15" thickBot="1" x14ac:dyDescent="0.35">
      <c r="A342" s="2"/>
      <c r="C342" s="12"/>
    </row>
    <row r="343" spans="1:3" ht="15" thickBot="1" x14ac:dyDescent="0.35">
      <c r="A343" s="2"/>
      <c r="C343" s="12"/>
    </row>
    <row r="344" spans="1:3" ht="15" thickBot="1" x14ac:dyDescent="0.35">
      <c r="A344" s="2"/>
      <c r="C344" s="12"/>
    </row>
    <row r="345" spans="1:3" ht="15" thickBot="1" x14ac:dyDescent="0.35">
      <c r="A345" s="2"/>
      <c r="C345" s="12"/>
    </row>
    <row r="346" spans="1:3" ht="15" thickBot="1" x14ac:dyDescent="0.35">
      <c r="A346" s="2"/>
      <c r="C346" s="12"/>
    </row>
    <row r="347" spans="1:3" ht="15" thickBot="1" x14ac:dyDescent="0.35">
      <c r="A347" s="2"/>
      <c r="C347" s="12"/>
    </row>
    <row r="348" spans="1:3" ht="15" thickBot="1" x14ac:dyDescent="0.35">
      <c r="A348" s="2"/>
      <c r="C348" s="12"/>
    </row>
    <row r="349" spans="1:3" ht="15" thickBot="1" x14ac:dyDescent="0.35">
      <c r="A349" s="2"/>
      <c r="C349" s="12"/>
    </row>
    <row r="350" spans="1:3" ht="15" thickBot="1" x14ac:dyDescent="0.35">
      <c r="A350" s="2"/>
      <c r="C350" s="12"/>
    </row>
    <row r="351" spans="1:3" ht="15" thickBot="1" x14ac:dyDescent="0.35">
      <c r="A351" s="2"/>
      <c r="C351" s="12"/>
    </row>
    <row r="352" spans="1:3" ht="15" thickBot="1" x14ac:dyDescent="0.35">
      <c r="A352" s="2"/>
      <c r="C352" s="12"/>
    </row>
    <row r="353" spans="1:3" ht="15" thickBot="1" x14ac:dyDescent="0.35">
      <c r="A353" s="2"/>
      <c r="C353" s="12"/>
    </row>
    <row r="354" spans="1:3" ht="15" thickBot="1" x14ac:dyDescent="0.35">
      <c r="A354" s="2"/>
      <c r="C354" s="12"/>
    </row>
    <row r="355" spans="1:3" ht="15" thickBot="1" x14ac:dyDescent="0.35">
      <c r="A355" s="2"/>
      <c r="C355" s="12"/>
    </row>
    <row r="356" spans="1:3" ht="15" thickBot="1" x14ac:dyDescent="0.35">
      <c r="A356" s="2"/>
      <c r="C356" s="12"/>
    </row>
    <row r="357" spans="1:3" ht="15" thickBot="1" x14ac:dyDescent="0.35">
      <c r="A357" s="2"/>
      <c r="C357" s="12"/>
    </row>
    <row r="358" spans="1:3" ht="15" thickBot="1" x14ac:dyDescent="0.35">
      <c r="A358" s="2"/>
      <c r="C358" s="12"/>
    </row>
    <row r="359" spans="1:3" ht="15" thickBot="1" x14ac:dyDescent="0.35">
      <c r="A359" s="2"/>
      <c r="C359" s="12"/>
    </row>
    <row r="360" spans="1:3" ht="15" thickBot="1" x14ac:dyDescent="0.35">
      <c r="A360" s="2"/>
      <c r="C360" s="12"/>
    </row>
    <row r="361" spans="1:3" ht="15" thickBot="1" x14ac:dyDescent="0.35">
      <c r="A361" s="2"/>
      <c r="C361" s="12"/>
    </row>
    <row r="362" spans="1:3" ht="15" thickBot="1" x14ac:dyDescent="0.35">
      <c r="A362" s="2"/>
      <c r="C362" s="12"/>
    </row>
    <row r="363" spans="1:3" ht="15" thickBot="1" x14ac:dyDescent="0.35">
      <c r="A363" s="2"/>
      <c r="C363" s="12"/>
    </row>
    <row r="364" spans="1:3" ht="15" thickBot="1" x14ac:dyDescent="0.35">
      <c r="A364" s="2"/>
      <c r="C364" s="12"/>
    </row>
    <row r="365" spans="1:3" ht="15" thickBot="1" x14ac:dyDescent="0.35">
      <c r="A365" s="2"/>
      <c r="C365" s="12"/>
    </row>
    <row r="366" spans="1:3" ht="15" thickBot="1" x14ac:dyDescent="0.35">
      <c r="A366" s="2"/>
      <c r="C366" s="12"/>
    </row>
    <row r="367" spans="1:3" ht="15" thickBot="1" x14ac:dyDescent="0.35">
      <c r="A367" s="2"/>
      <c r="C367" s="12"/>
    </row>
    <row r="368" spans="1:3" ht="15" thickBot="1" x14ac:dyDescent="0.35">
      <c r="A368" s="2"/>
      <c r="C368" s="12"/>
    </row>
    <row r="369" spans="1:3" ht="15" thickBot="1" x14ac:dyDescent="0.35">
      <c r="A369" s="2"/>
      <c r="C369" s="12"/>
    </row>
    <row r="370" spans="1:3" ht="15" thickBot="1" x14ac:dyDescent="0.35">
      <c r="A370" s="2"/>
      <c r="C370" s="12"/>
    </row>
    <row r="371" spans="1:3" ht="15" thickBot="1" x14ac:dyDescent="0.35">
      <c r="A371" s="2"/>
      <c r="C371" s="12"/>
    </row>
    <row r="372" spans="1:3" ht="15" thickBot="1" x14ac:dyDescent="0.35">
      <c r="A372" s="2"/>
      <c r="C372" s="12"/>
    </row>
    <row r="373" spans="1:3" ht="15" thickBot="1" x14ac:dyDescent="0.35">
      <c r="A373" s="2"/>
      <c r="C373" s="12"/>
    </row>
    <row r="374" spans="1:3" ht="15" thickBot="1" x14ac:dyDescent="0.35">
      <c r="A374" s="2"/>
      <c r="C374" s="12"/>
    </row>
    <row r="375" spans="1:3" ht="15" thickBot="1" x14ac:dyDescent="0.35">
      <c r="A375" s="2"/>
      <c r="C375" s="12"/>
    </row>
    <row r="376" spans="1:3" ht="15" thickBot="1" x14ac:dyDescent="0.35">
      <c r="A376" s="2"/>
      <c r="C376" s="12"/>
    </row>
    <row r="377" spans="1:3" ht="15" thickBot="1" x14ac:dyDescent="0.35">
      <c r="A377" s="2"/>
      <c r="C377" s="12"/>
    </row>
    <row r="378" spans="1:3" ht="15" thickBot="1" x14ac:dyDescent="0.35">
      <c r="A378" s="2"/>
      <c r="C378" s="12"/>
    </row>
    <row r="379" spans="1:3" ht="15" thickBot="1" x14ac:dyDescent="0.35">
      <c r="A379" s="2"/>
      <c r="C379" s="12"/>
    </row>
    <row r="380" spans="1:3" ht="15" thickBot="1" x14ac:dyDescent="0.35">
      <c r="A380" s="2"/>
      <c r="C380" s="12"/>
    </row>
    <row r="381" spans="1:3" ht="15" thickBot="1" x14ac:dyDescent="0.35">
      <c r="A381" s="2"/>
      <c r="C381" s="12"/>
    </row>
    <row r="382" spans="1:3" ht="15" thickBot="1" x14ac:dyDescent="0.35">
      <c r="A382" s="2"/>
      <c r="C382" s="12"/>
    </row>
    <row r="383" spans="1:3" ht="15" thickBot="1" x14ac:dyDescent="0.35">
      <c r="A383" s="2"/>
      <c r="C383" s="12"/>
    </row>
    <row r="384" spans="1:3" ht="15" thickBot="1" x14ac:dyDescent="0.35">
      <c r="A384" s="2"/>
      <c r="C384" s="12"/>
    </row>
    <row r="385" spans="1:3" ht="15" thickBot="1" x14ac:dyDescent="0.35">
      <c r="A385" s="2"/>
      <c r="C385" s="12"/>
    </row>
    <row r="386" spans="1:3" ht="15" thickBot="1" x14ac:dyDescent="0.35">
      <c r="A386" s="2"/>
      <c r="C386" s="12"/>
    </row>
    <row r="387" spans="1:3" ht="15" thickBot="1" x14ac:dyDescent="0.35">
      <c r="A387" s="2"/>
      <c r="C387" s="12"/>
    </row>
    <row r="388" spans="1:3" ht="15" thickBot="1" x14ac:dyDescent="0.35">
      <c r="A388" s="2"/>
      <c r="C388" s="12"/>
    </row>
    <row r="389" spans="1:3" ht="15" thickBot="1" x14ac:dyDescent="0.35">
      <c r="A389" s="2"/>
      <c r="C389" s="12"/>
    </row>
    <row r="390" spans="1:3" ht="15" thickBot="1" x14ac:dyDescent="0.35">
      <c r="A390" s="2"/>
      <c r="C390" s="12"/>
    </row>
    <row r="391" spans="1:3" ht="15" thickBot="1" x14ac:dyDescent="0.35">
      <c r="A391" s="2"/>
      <c r="C391" s="12"/>
    </row>
    <row r="392" spans="1:3" ht="15" thickBot="1" x14ac:dyDescent="0.35">
      <c r="A392" s="2"/>
      <c r="C392" s="12"/>
    </row>
    <row r="393" spans="1:3" ht="15" thickBot="1" x14ac:dyDescent="0.35">
      <c r="A393" s="2"/>
      <c r="C393" s="12"/>
    </row>
    <row r="394" spans="1:3" ht="15" thickBot="1" x14ac:dyDescent="0.35">
      <c r="A394" s="2"/>
      <c r="C394" s="12"/>
    </row>
    <row r="395" spans="1:3" ht="15" thickBot="1" x14ac:dyDescent="0.35">
      <c r="A395" s="2"/>
      <c r="C395" s="12"/>
    </row>
    <row r="396" spans="1:3" ht="15" thickBot="1" x14ac:dyDescent="0.35">
      <c r="A396" s="2"/>
      <c r="C396" s="12"/>
    </row>
    <row r="397" spans="1:3" ht="15" thickBot="1" x14ac:dyDescent="0.35">
      <c r="A397" s="2"/>
      <c r="C397" s="12"/>
    </row>
    <row r="398" spans="1:3" ht="15" thickBot="1" x14ac:dyDescent="0.35">
      <c r="A398" s="2"/>
      <c r="C398" s="12"/>
    </row>
    <row r="399" spans="1:3" ht="15" thickBot="1" x14ac:dyDescent="0.35">
      <c r="A399" s="2"/>
      <c r="C399" s="12"/>
    </row>
    <row r="400" spans="1:3" ht="15" thickBot="1" x14ac:dyDescent="0.35">
      <c r="A400" s="2"/>
      <c r="C400" s="12"/>
    </row>
    <row r="401" spans="1:3" ht="15" thickBot="1" x14ac:dyDescent="0.35">
      <c r="A401" s="2"/>
      <c r="C401" s="12"/>
    </row>
    <row r="402" spans="1:3" ht="15" thickBot="1" x14ac:dyDescent="0.35">
      <c r="A402" s="2"/>
      <c r="C402" s="12"/>
    </row>
    <row r="403" spans="1:3" ht="15" thickBot="1" x14ac:dyDescent="0.35">
      <c r="A403" s="2"/>
      <c r="C403" s="12"/>
    </row>
    <row r="404" spans="1:3" ht="15" thickBot="1" x14ac:dyDescent="0.35">
      <c r="A404" s="2"/>
      <c r="C404" s="12"/>
    </row>
    <row r="405" spans="1:3" ht="15" thickBot="1" x14ac:dyDescent="0.35">
      <c r="A405" s="2"/>
      <c r="C405" s="12"/>
    </row>
    <row r="406" spans="1:3" ht="15" thickBot="1" x14ac:dyDescent="0.35">
      <c r="A406" s="2"/>
      <c r="C406" s="12"/>
    </row>
    <row r="407" spans="1:3" ht="15" thickBot="1" x14ac:dyDescent="0.35">
      <c r="A407" s="2"/>
      <c r="C407" s="12"/>
    </row>
    <row r="408" spans="1:3" ht="15" thickBot="1" x14ac:dyDescent="0.35">
      <c r="A408" s="2"/>
      <c r="C408" s="12"/>
    </row>
    <row r="409" spans="1:3" ht="15" thickBot="1" x14ac:dyDescent="0.35">
      <c r="A409" s="2"/>
      <c r="C409" s="12"/>
    </row>
    <row r="410" spans="1:3" ht="15" thickBot="1" x14ac:dyDescent="0.35">
      <c r="A410" s="2"/>
      <c r="C410" s="12"/>
    </row>
    <row r="411" spans="1:3" ht="15" thickBot="1" x14ac:dyDescent="0.35">
      <c r="A411" s="2"/>
      <c r="C411" s="12"/>
    </row>
    <row r="412" spans="1:3" ht="15" thickBot="1" x14ac:dyDescent="0.35">
      <c r="A412" s="2"/>
      <c r="C412" s="12"/>
    </row>
    <row r="413" spans="1:3" ht="15" thickBot="1" x14ac:dyDescent="0.35">
      <c r="A413" s="2"/>
      <c r="C413" s="12"/>
    </row>
    <row r="414" spans="1:3" ht="15" thickBot="1" x14ac:dyDescent="0.35">
      <c r="A414" s="2"/>
      <c r="C414" s="12"/>
    </row>
    <row r="415" spans="1:3" ht="15" thickBot="1" x14ac:dyDescent="0.35">
      <c r="A415" s="2"/>
      <c r="C415" s="12"/>
    </row>
    <row r="416" spans="1:3" ht="15" thickBot="1" x14ac:dyDescent="0.35">
      <c r="A416" s="2"/>
      <c r="C416" s="12"/>
    </row>
    <row r="417" spans="1:3" ht="15" thickBot="1" x14ac:dyDescent="0.35">
      <c r="A417" s="2"/>
      <c r="C417" s="12"/>
    </row>
    <row r="418" spans="1:3" ht="15" thickBot="1" x14ac:dyDescent="0.35">
      <c r="A418" s="2"/>
      <c r="C418" s="12"/>
    </row>
    <row r="419" spans="1:3" ht="15" thickBot="1" x14ac:dyDescent="0.35">
      <c r="A419" s="2"/>
      <c r="C419" s="12"/>
    </row>
    <row r="420" spans="1:3" ht="15" thickBot="1" x14ac:dyDescent="0.35">
      <c r="A420" s="2"/>
      <c r="C420" s="12"/>
    </row>
    <row r="421" spans="1:3" ht="15" thickBot="1" x14ac:dyDescent="0.35">
      <c r="A421" s="2"/>
      <c r="C421" s="12"/>
    </row>
    <row r="422" spans="1:3" ht="15" thickBot="1" x14ac:dyDescent="0.35">
      <c r="A422" s="2"/>
      <c r="C422" s="12"/>
    </row>
    <row r="423" spans="1:3" ht="15" thickBot="1" x14ac:dyDescent="0.35">
      <c r="A423" s="2"/>
      <c r="C423" s="12"/>
    </row>
    <row r="424" spans="1:3" ht="15" thickBot="1" x14ac:dyDescent="0.35">
      <c r="A424" s="2"/>
      <c r="C424" s="12"/>
    </row>
    <row r="425" spans="1:3" ht="15" thickBot="1" x14ac:dyDescent="0.35">
      <c r="A425" s="2"/>
      <c r="C425" s="12"/>
    </row>
    <row r="426" spans="1:3" ht="15" thickBot="1" x14ac:dyDescent="0.35">
      <c r="A426" s="2"/>
      <c r="C426" s="12"/>
    </row>
    <row r="427" spans="1:3" ht="15" thickBot="1" x14ac:dyDescent="0.35">
      <c r="A427" s="2"/>
      <c r="C427" s="12"/>
    </row>
    <row r="428" spans="1:3" ht="15" thickBot="1" x14ac:dyDescent="0.35">
      <c r="A428" s="2"/>
      <c r="C428" s="12"/>
    </row>
    <row r="429" spans="1:3" ht="15" thickBot="1" x14ac:dyDescent="0.35">
      <c r="A429" s="2"/>
      <c r="C429" s="12"/>
    </row>
    <row r="430" spans="1:3" ht="15" thickBot="1" x14ac:dyDescent="0.35">
      <c r="A430" s="2"/>
      <c r="C430" s="12"/>
    </row>
    <row r="431" spans="1:3" ht="15" thickBot="1" x14ac:dyDescent="0.35">
      <c r="A431" s="2"/>
      <c r="C431" s="12"/>
    </row>
    <row r="432" spans="1:3" ht="15" thickBot="1" x14ac:dyDescent="0.35">
      <c r="A432" s="2"/>
      <c r="C432" s="12"/>
    </row>
    <row r="433" spans="1:3" ht="15" thickBot="1" x14ac:dyDescent="0.35">
      <c r="A433" s="2"/>
      <c r="C433" s="12"/>
    </row>
    <row r="434" spans="1:3" ht="15" thickBot="1" x14ac:dyDescent="0.35">
      <c r="A434" s="2"/>
      <c r="C434" s="12"/>
    </row>
    <row r="435" spans="1:3" ht="15" thickBot="1" x14ac:dyDescent="0.35">
      <c r="A435" s="2"/>
      <c r="C435" s="12"/>
    </row>
    <row r="436" spans="1:3" ht="15" thickBot="1" x14ac:dyDescent="0.35">
      <c r="A436" s="2"/>
      <c r="C436" s="12"/>
    </row>
    <row r="437" spans="1:3" ht="15" thickBot="1" x14ac:dyDescent="0.35">
      <c r="A437" s="2"/>
      <c r="C437" s="12"/>
    </row>
    <row r="438" spans="1:3" ht="15" thickBot="1" x14ac:dyDescent="0.35">
      <c r="A438" s="2"/>
      <c r="C438" s="12"/>
    </row>
    <row r="439" spans="1:3" ht="15" thickBot="1" x14ac:dyDescent="0.35">
      <c r="A439" s="2"/>
      <c r="C439" s="12"/>
    </row>
    <row r="440" spans="1:3" ht="15" thickBot="1" x14ac:dyDescent="0.35">
      <c r="A440" s="2"/>
      <c r="C440" s="12"/>
    </row>
    <row r="441" spans="1:3" ht="15" thickBot="1" x14ac:dyDescent="0.35">
      <c r="A441" s="2"/>
      <c r="C441" s="12"/>
    </row>
    <row r="442" spans="1:3" ht="15" thickBot="1" x14ac:dyDescent="0.35">
      <c r="A442" s="2"/>
      <c r="C442" s="12"/>
    </row>
    <row r="443" spans="1:3" ht="15" thickBot="1" x14ac:dyDescent="0.35">
      <c r="A443" s="2"/>
      <c r="C443" s="12"/>
    </row>
    <row r="444" spans="1:3" ht="15" thickBot="1" x14ac:dyDescent="0.35">
      <c r="A444" s="2"/>
      <c r="C444" s="12"/>
    </row>
    <row r="445" spans="1:3" ht="15" thickBot="1" x14ac:dyDescent="0.35">
      <c r="A445" s="2"/>
      <c r="C445" s="12"/>
    </row>
    <row r="446" spans="1:3" ht="15" thickBot="1" x14ac:dyDescent="0.35">
      <c r="A446" s="2"/>
      <c r="C446" s="12"/>
    </row>
    <row r="447" spans="1:3" ht="15" thickBot="1" x14ac:dyDescent="0.35">
      <c r="A447" s="2"/>
      <c r="C447" s="12"/>
    </row>
    <row r="448" spans="1:3" ht="15" thickBot="1" x14ac:dyDescent="0.35">
      <c r="A448" s="2"/>
      <c r="C448" s="12"/>
    </row>
    <row r="449" spans="1:3" ht="15" thickBot="1" x14ac:dyDescent="0.35">
      <c r="A449" s="2"/>
      <c r="C449" s="12"/>
    </row>
    <row r="450" spans="1:3" ht="15" thickBot="1" x14ac:dyDescent="0.35">
      <c r="A450" s="2"/>
      <c r="C450" s="12"/>
    </row>
    <row r="451" spans="1:3" ht="15" thickBot="1" x14ac:dyDescent="0.35">
      <c r="A451" s="2"/>
      <c r="C451" s="12"/>
    </row>
    <row r="452" spans="1:3" ht="15" thickBot="1" x14ac:dyDescent="0.35">
      <c r="A452" s="2"/>
      <c r="C452" s="12"/>
    </row>
    <row r="453" spans="1:3" ht="15" thickBot="1" x14ac:dyDescent="0.35">
      <c r="A453" s="2"/>
      <c r="C453" s="12"/>
    </row>
    <row r="454" spans="1:3" ht="15" thickBot="1" x14ac:dyDescent="0.35">
      <c r="A454" s="2"/>
      <c r="C454" s="12"/>
    </row>
    <row r="455" spans="1:3" ht="15" thickBot="1" x14ac:dyDescent="0.35">
      <c r="A455" s="2"/>
      <c r="C455" s="12"/>
    </row>
    <row r="456" spans="1:3" ht="15" thickBot="1" x14ac:dyDescent="0.35">
      <c r="A456" s="2"/>
      <c r="C456" s="12"/>
    </row>
    <row r="457" spans="1:3" ht="15" thickBot="1" x14ac:dyDescent="0.35">
      <c r="A457" s="2"/>
      <c r="C457" s="12"/>
    </row>
    <row r="458" spans="1:3" ht="15" thickBot="1" x14ac:dyDescent="0.35">
      <c r="A458" s="2"/>
      <c r="C458" s="12"/>
    </row>
    <row r="459" spans="1:3" ht="15" thickBot="1" x14ac:dyDescent="0.35">
      <c r="A459" s="2"/>
      <c r="C459" s="12"/>
    </row>
    <row r="460" spans="1:3" ht="15" thickBot="1" x14ac:dyDescent="0.35">
      <c r="A460" s="2"/>
      <c r="C460" s="12"/>
    </row>
    <row r="461" spans="1:3" ht="15" thickBot="1" x14ac:dyDescent="0.35">
      <c r="A461" s="2"/>
      <c r="C461" s="12"/>
    </row>
    <row r="462" spans="1:3" ht="15" thickBot="1" x14ac:dyDescent="0.35">
      <c r="A462" s="2"/>
      <c r="C462" s="12"/>
    </row>
    <row r="463" spans="1:3" ht="15" thickBot="1" x14ac:dyDescent="0.35">
      <c r="A463" s="2"/>
      <c r="C463" s="12"/>
    </row>
    <row r="464" spans="1:3" ht="15" thickBot="1" x14ac:dyDescent="0.35">
      <c r="A464" s="2"/>
      <c r="C464" s="12"/>
    </row>
    <row r="465" spans="1:3" ht="15" thickBot="1" x14ac:dyDescent="0.35">
      <c r="A465" s="2"/>
      <c r="C465" s="12"/>
    </row>
    <row r="466" spans="1:3" ht="15" thickBot="1" x14ac:dyDescent="0.35">
      <c r="A466" s="2"/>
      <c r="C466" s="12"/>
    </row>
    <row r="467" spans="1:3" ht="15" thickBot="1" x14ac:dyDescent="0.35">
      <c r="A467" s="2"/>
      <c r="C467" s="12"/>
    </row>
    <row r="468" spans="1:3" ht="15" thickBot="1" x14ac:dyDescent="0.35">
      <c r="A468" s="2"/>
      <c r="C468" s="12"/>
    </row>
    <row r="469" spans="1:3" ht="15" thickBot="1" x14ac:dyDescent="0.35">
      <c r="A469" s="2"/>
      <c r="C469" s="12"/>
    </row>
    <row r="470" spans="1:3" ht="15" thickBot="1" x14ac:dyDescent="0.35">
      <c r="A470" s="2"/>
      <c r="C470" s="12"/>
    </row>
    <row r="471" spans="1:3" ht="15" thickBot="1" x14ac:dyDescent="0.35">
      <c r="A471" s="2"/>
      <c r="C471" s="12"/>
    </row>
    <row r="472" spans="1:3" ht="15" thickBot="1" x14ac:dyDescent="0.35">
      <c r="A472" s="2"/>
      <c r="C472" s="12"/>
    </row>
    <row r="473" spans="1:3" ht="15" thickBot="1" x14ac:dyDescent="0.35">
      <c r="A473" s="2"/>
      <c r="C473" s="12"/>
    </row>
    <row r="474" spans="1:3" ht="15" thickBot="1" x14ac:dyDescent="0.35">
      <c r="A474" s="2"/>
      <c r="C474" s="12"/>
    </row>
    <row r="475" spans="1:3" ht="15" thickBot="1" x14ac:dyDescent="0.35">
      <c r="A475" s="2"/>
      <c r="C475" s="12"/>
    </row>
    <row r="476" spans="1:3" ht="15" thickBot="1" x14ac:dyDescent="0.35">
      <c r="A476" s="2"/>
      <c r="C476" s="12"/>
    </row>
    <row r="477" spans="1:3" ht="15" thickBot="1" x14ac:dyDescent="0.35">
      <c r="A477" s="2"/>
      <c r="C477" s="12"/>
    </row>
    <row r="478" spans="1:3" ht="15" thickBot="1" x14ac:dyDescent="0.35">
      <c r="A478" s="2"/>
      <c r="C478" s="12"/>
    </row>
    <row r="479" spans="1:3" ht="15" thickBot="1" x14ac:dyDescent="0.35">
      <c r="A479" s="2"/>
      <c r="C479" s="12"/>
    </row>
    <row r="480" spans="1:3" ht="15" thickBot="1" x14ac:dyDescent="0.35">
      <c r="A480" s="2"/>
      <c r="C480" s="12"/>
    </row>
    <row r="481" spans="1:3" ht="15" thickBot="1" x14ac:dyDescent="0.35">
      <c r="A481" s="2"/>
      <c r="C481" s="12"/>
    </row>
    <row r="482" spans="1:3" ht="15" thickBot="1" x14ac:dyDescent="0.35">
      <c r="A482" s="2"/>
      <c r="C482" s="12"/>
    </row>
    <row r="483" spans="1:3" ht="15" thickBot="1" x14ac:dyDescent="0.35">
      <c r="A483" s="2"/>
      <c r="C483" s="12"/>
    </row>
    <row r="484" spans="1:3" ht="15" thickBot="1" x14ac:dyDescent="0.35">
      <c r="A484" s="2"/>
      <c r="C484" s="12"/>
    </row>
    <row r="485" spans="1:3" ht="15" thickBot="1" x14ac:dyDescent="0.35">
      <c r="A485" s="2"/>
      <c r="C485" s="12"/>
    </row>
    <row r="486" spans="1:3" ht="15" thickBot="1" x14ac:dyDescent="0.35">
      <c r="A486" s="2"/>
      <c r="C486" s="12"/>
    </row>
    <row r="487" spans="1:3" ht="15" thickBot="1" x14ac:dyDescent="0.35">
      <c r="A487" s="2"/>
      <c r="C487" s="12"/>
    </row>
    <row r="488" spans="1:3" ht="15" thickBot="1" x14ac:dyDescent="0.35">
      <c r="A488" s="2"/>
      <c r="C488" s="12"/>
    </row>
    <row r="489" spans="1:3" ht="15" thickBot="1" x14ac:dyDescent="0.35">
      <c r="A489" s="2"/>
      <c r="C489" s="12"/>
    </row>
    <row r="490" spans="1:3" ht="15" thickBot="1" x14ac:dyDescent="0.35">
      <c r="A490" s="2"/>
      <c r="C490" s="12"/>
    </row>
    <row r="491" spans="1:3" ht="15" thickBot="1" x14ac:dyDescent="0.35">
      <c r="A491" s="2"/>
      <c r="C491" s="12"/>
    </row>
    <row r="492" spans="1:3" ht="15" thickBot="1" x14ac:dyDescent="0.35">
      <c r="A492" s="2"/>
      <c r="C492" s="12"/>
    </row>
    <row r="493" spans="1:3" ht="15" thickBot="1" x14ac:dyDescent="0.35">
      <c r="A493" s="2"/>
      <c r="C493" s="12"/>
    </row>
    <row r="494" spans="1:3" ht="15" thickBot="1" x14ac:dyDescent="0.35">
      <c r="A494" s="2"/>
      <c r="C494" s="12"/>
    </row>
    <row r="495" spans="1:3" ht="15" thickBot="1" x14ac:dyDescent="0.35">
      <c r="A495" s="2"/>
      <c r="C495" s="12"/>
    </row>
    <row r="496" spans="1:3" ht="15" thickBot="1" x14ac:dyDescent="0.35">
      <c r="A496" s="2"/>
      <c r="C496" s="12"/>
    </row>
    <row r="497" spans="1:3" ht="15" thickBot="1" x14ac:dyDescent="0.35">
      <c r="A497" s="2"/>
      <c r="C497" s="12"/>
    </row>
    <row r="498" spans="1:3" ht="15" thickBot="1" x14ac:dyDescent="0.35">
      <c r="A498" s="2"/>
      <c r="C498" s="12"/>
    </row>
    <row r="499" spans="1:3" ht="15" thickBot="1" x14ac:dyDescent="0.35">
      <c r="A499" s="2"/>
      <c r="C499" s="12"/>
    </row>
    <row r="500" spans="1:3" ht="15" thickBot="1" x14ac:dyDescent="0.35">
      <c r="A500" s="2"/>
      <c r="C500" s="12"/>
    </row>
    <row r="501" spans="1:3" ht="15" thickBot="1" x14ac:dyDescent="0.35">
      <c r="A501" s="2"/>
      <c r="C501" s="12"/>
    </row>
    <row r="502" spans="1:3" ht="15" thickBot="1" x14ac:dyDescent="0.35">
      <c r="A502" s="2"/>
      <c r="C502" s="12"/>
    </row>
    <row r="503" spans="1:3" ht="15" thickBot="1" x14ac:dyDescent="0.35">
      <c r="A503" s="2"/>
      <c r="C503" s="12"/>
    </row>
    <row r="504" spans="1:3" ht="15" thickBot="1" x14ac:dyDescent="0.35">
      <c r="A504" s="2"/>
      <c r="C504" s="12"/>
    </row>
    <row r="505" spans="1:3" ht="15" thickBot="1" x14ac:dyDescent="0.35">
      <c r="A505" s="2"/>
      <c r="C505" s="12"/>
    </row>
    <row r="506" spans="1:3" ht="15" thickBot="1" x14ac:dyDescent="0.35">
      <c r="A506" s="2"/>
      <c r="C506" s="12"/>
    </row>
    <row r="507" spans="1:3" ht="15" thickBot="1" x14ac:dyDescent="0.35">
      <c r="A507" s="2"/>
      <c r="C507" s="12"/>
    </row>
    <row r="508" spans="1:3" ht="15" thickBot="1" x14ac:dyDescent="0.35">
      <c r="A508" s="2"/>
      <c r="C508" s="12"/>
    </row>
    <row r="509" spans="1:3" ht="15" thickBot="1" x14ac:dyDescent="0.35">
      <c r="A509" s="2"/>
      <c r="C509" s="12"/>
    </row>
    <row r="510" spans="1:3" ht="15" thickBot="1" x14ac:dyDescent="0.35">
      <c r="A510" s="2"/>
      <c r="C510" s="12"/>
    </row>
    <row r="511" spans="1:3" ht="15" thickBot="1" x14ac:dyDescent="0.35">
      <c r="A511" s="2"/>
      <c r="C511" s="12"/>
    </row>
    <row r="512" spans="1:3" ht="15" thickBot="1" x14ac:dyDescent="0.35">
      <c r="A512" s="2"/>
      <c r="C512" s="12"/>
    </row>
    <row r="513" spans="1:3" ht="15" thickBot="1" x14ac:dyDescent="0.35">
      <c r="A513" s="2"/>
      <c r="C513" s="12"/>
    </row>
    <row r="514" spans="1:3" ht="15" thickBot="1" x14ac:dyDescent="0.35">
      <c r="A514" s="2"/>
      <c r="C514" s="12"/>
    </row>
    <row r="515" spans="1:3" ht="15" thickBot="1" x14ac:dyDescent="0.35">
      <c r="A515" s="2"/>
      <c r="C515" s="12"/>
    </row>
    <row r="516" spans="1:3" ht="15" thickBot="1" x14ac:dyDescent="0.35">
      <c r="A516" s="2"/>
      <c r="C516" s="12"/>
    </row>
    <row r="517" spans="1:3" ht="15" thickBot="1" x14ac:dyDescent="0.35">
      <c r="A517" s="2"/>
      <c r="C517" s="12"/>
    </row>
    <row r="518" spans="1:3" ht="15" thickBot="1" x14ac:dyDescent="0.35">
      <c r="A518" s="2"/>
      <c r="C518" s="12"/>
    </row>
    <row r="519" spans="1:3" ht="15" thickBot="1" x14ac:dyDescent="0.35">
      <c r="A519" s="2"/>
      <c r="C519" s="12"/>
    </row>
    <row r="520" spans="1:3" ht="15" thickBot="1" x14ac:dyDescent="0.35">
      <c r="A520" s="2"/>
      <c r="C520" s="12"/>
    </row>
    <row r="521" spans="1:3" ht="15" thickBot="1" x14ac:dyDescent="0.35">
      <c r="A521" s="2"/>
      <c r="C521" s="12"/>
    </row>
    <row r="522" spans="1:3" ht="15" thickBot="1" x14ac:dyDescent="0.35">
      <c r="A522" s="2"/>
      <c r="C522" s="12"/>
    </row>
    <row r="523" spans="1:3" ht="15" thickBot="1" x14ac:dyDescent="0.35">
      <c r="A523" s="2"/>
      <c r="C523" s="12"/>
    </row>
    <row r="524" spans="1:3" ht="15" thickBot="1" x14ac:dyDescent="0.35">
      <c r="A524" s="2"/>
      <c r="C524" s="12"/>
    </row>
    <row r="525" spans="1:3" ht="15" thickBot="1" x14ac:dyDescent="0.35">
      <c r="A525" s="2"/>
      <c r="C525" s="12"/>
    </row>
    <row r="526" spans="1:3" ht="15" thickBot="1" x14ac:dyDescent="0.35">
      <c r="A526" s="2"/>
      <c r="C526" s="12"/>
    </row>
    <row r="527" spans="1:3" ht="15" thickBot="1" x14ac:dyDescent="0.35">
      <c r="A527" s="2"/>
      <c r="C527" s="12"/>
    </row>
    <row r="528" spans="1:3" ht="15" thickBot="1" x14ac:dyDescent="0.35">
      <c r="A528" s="2"/>
      <c r="C528" s="12"/>
    </row>
    <row r="529" spans="1:3" ht="15" thickBot="1" x14ac:dyDescent="0.35">
      <c r="A529" s="2"/>
      <c r="C529" s="12"/>
    </row>
    <row r="530" spans="1:3" ht="15" thickBot="1" x14ac:dyDescent="0.35">
      <c r="A530" s="2"/>
      <c r="C530" s="12"/>
    </row>
    <row r="531" spans="1:3" ht="15" thickBot="1" x14ac:dyDescent="0.35">
      <c r="A531" s="2"/>
      <c r="C531" s="12"/>
    </row>
    <row r="532" spans="1:3" ht="15" thickBot="1" x14ac:dyDescent="0.35">
      <c r="A532" s="2"/>
      <c r="C532" s="12"/>
    </row>
    <row r="533" spans="1:3" ht="15" thickBot="1" x14ac:dyDescent="0.35">
      <c r="A533" s="2"/>
      <c r="C533" s="12"/>
    </row>
    <row r="534" spans="1:3" ht="15" thickBot="1" x14ac:dyDescent="0.35">
      <c r="A534" s="2"/>
      <c r="C534" s="12"/>
    </row>
    <row r="535" spans="1:3" ht="15" thickBot="1" x14ac:dyDescent="0.35">
      <c r="A535" s="2"/>
      <c r="C535" s="12"/>
    </row>
    <row r="536" spans="1:3" ht="15" thickBot="1" x14ac:dyDescent="0.35">
      <c r="A536" s="2"/>
      <c r="C536" s="12"/>
    </row>
    <row r="537" spans="1:3" ht="15" thickBot="1" x14ac:dyDescent="0.35">
      <c r="A537" s="2"/>
      <c r="C537" s="12"/>
    </row>
    <row r="538" spans="1:3" ht="15" thickBot="1" x14ac:dyDescent="0.35">
      <c r="A538" s="2"/>
      <c r="C538" s="12"/>
    </row>
    <row r="539" spans="1:3" ht="15" thickBot="1" x14ac:dyDescent="0.35">
      <c r="A539" s="2"/>
      <c r="C539" s="12"/>
    </row>
    <row r="540" spans="1:3" ht="15" thickBot="1" x14ac:dyDescent="0.35">
      <c r="A540" s="2"/>
      <c r="C540" s="12"/>
    </row>
    <row r="541" spans="1:3" ht="15" thickBot="1" x14ac:dyDescent="0.35">
      <c r="A541" s="2"/>
      <c r="C541" s="12"/>
    </row>
    <row r="542" spans="1:3" ht="15" thickBot="1" x14ac:dyDescent="0.35">
      <c r="A542" s="2"/>
      <c r="C542" s="12"/>
    </row>
    <row r="543" spans="1:3" ht="15" thickBot="1" x14ac:dyDescent="0.35">
      <c r="A543" s="2"/>
      <c r="C543" s="12"/>
    </row>
    <row r="544" spans="1:3" ht="15" thickBot="1" x14ac:dyDescent="0.35">
      <c r="A544" s="2"/>
      <c r="C544" s="12"/>
    </row>
    <row r="545" spans="1:3" ht="15" thickBot="1" x14ac:dyDescent="0.35">
      <c r="A545" s="2"/>
      <c r="C545" s="12"/>
    </row>
    <row r="546" spans="1:3" ht="15" thickBot="1" x14ac:dyDescent="0.35">
      <c r="A546" s="2"/>
      <c r="C546" s="12"/>
    </row>
    <row r="547" spans="1:3" ht="15" thickBot="1" x14ac:dyDescent="0.35">
      <c r="A547" s="2"/>
      <c r="C547" s="12"/>
    </row>
    <row r="548" spans="1:3" ht="15" thickBot="1" x14ac:dyDescent="0.35">
      <c r="A548" s="2"/>
      <c r="C548" s="12"/>
    </row>
    <row r="549" spans="1:3" ht="15" thickBot="1" x14ac:dyDescent="0.35">
      <c r="A549" s="2"/>
      <c r="C549" s="12"/>
    </row>
    <row r="550" spans="1:3" ht="15" thickBot="1" x14ac:dyDescent="0.35">
      <c r="A550" s="2"/>
      <c r="C550" s="12"/>
    </row>
    <row r="551" spans="1:3" ht="15" thickBot="1" x14ac:dyDescent="0.35">
      <c r="A551" s="2"/>
      <c r="C551" s="12"/>
    </row>
    <row r="552" spans="1:3" ht="15" thickBot="1" x14ac:dyDescent="0.35">
      <c r="A552" s="2"/>
      <c r="C552" s="12"/>
    </row>
    <row r="553" spans="1:3" ht="15" thickBot="1" x14ac:dyDescent="0.35">
      <c r="A553" s="2"/>
      <c r="C553" s="12"/>
    </row>
    <row r="554" spans="1:3" ht="15" thickBot="1" x14ac:dyDescent="0.35">
      <c r="A554" s="2"/>
      <c r="C554" s="12"/>
    </row>
    <row r="555" spans="1:3" ht="15" thickBot="1" x14ac:dyDescent="0.35">
      <c r="A555" s="2"/>
      <c r="C555" s="12"/>
    </row>
    <row r="556" spans="1:3" ht="15" thickBot="1" x14ac:dyDescent="0.35">
      <c r="A556" s="2"/>
      <c r="C556" s="12"/>
    </row>
    <row r="557" spans="1:3" ht="15" thickBot="1" x14ac:dyDescent="0.35">
      <c r="A557" s="2"/>
      <c r="C557" s="12"/>
    </row>
    <row r="558" spans="1:3" ht="15" thickBot="1" x14ac:dyDescent="0.35">
      <c r="A558" s="2"/>
      <c r="C558" s="12"/>
    </row>
    <row r="559" spans="1:3" ht="15" thickBot="1" x14ac:dyDescent="0.35">
      <c r="A559" s="2"/>
      <c r="C559" s="12"/>
    </row>
    <row r="560" spans="1:3" ht="15" thickBot="1" x14ac:dyDescent="0.35">
      <c r="A560" s="2"/>
      <c r="C560" s="12"/>
    </row>
    <row r="561" spans="1:3" ht="15" thickBot="1" x14ac:dyDescent="0.35">
      <c r="A561" s="2"/>
      <c r="C561" s="12"/>
    </row>
    <row r="562" spans="1:3" ht="15" thickBot="1" x14ac:dyDescent="0.35">
      <c r="A562" s="2"/>
      <c r="C562" s="12"/>
    </row>
    <row r="563" spans="1:3" ht="15" thickBot="1" x14ac:dyDescent="0.35">
      <c r="A563" s="2"/>
      <c r="C563" s="12"/>
    </row>
    <row r="564" spans="1:3" ht="15" thickBot="1" x14ac:dyDescent="0.35">
      <c r="A564" s="2"/>
      <c r="C564" s="12"/>
    </row>
    <row r="565" spans="1:3" ht="15" thickBot="1" x14ac:dyDescent="0.35">
      <c r="A565" s="2"/>
      <c r="C565" s="12"/>
    </row>
    <row r="566" spans="1:3" ht="15" thickBot="1" x14ac:dyDescent="0.35">
      <c r="A566" s="2"/>
      <c r="C566" s="12"/>
    </row>
    <row r="567" spans="1:3" ht="15" thickBot="1" x14ac:dyDescent="0.35">
      <c r="A567" s="2"/>
      <c r="C567" s="12"/>
    </row>
    <row r="568" spans="1:3" ht="15" thickBot="1" x14ac:dyDescent="0.35">
      <c r="A568" s="2"/>
      <c r="C568" s="12"/>
    </row>
    <row r="569" spans="1:3" ht="15" thickBot="1" x14ac:dyDescent="0.35">
      <c r="A569" s="2"/>
      <c r="C569" s="12"/>
    </row>
    <row r="570" spans="1:3" ht="15" thickBot="1" x14ac:dyDescent="0.35">
      <c r="A570" s="2"/>
      <c r="C570" s="12"/>
    </row>
    <row r="571" spans="1:3" ht="15" thickBot="1" x14ac:dyDescent="0.35">
      <c r="A571" s="2"/>
      <c r="C571" s="12"/>
    </row>
    <row r="572" spans="1:3" ht="15" thickBot="1" x14ac:dyDescent="0.35">
      <c r="A572" s="2"/>
      <c r="C572" s="12"/>
    </row>
    <row r="573" spans="1:3" ht="15" thickBot="1" x14ac:dyDescent="0.35">
      <c r="A573" s="2"/>
      <c r="C573" s="12"/>
    </row>
    <row r="574" spans="1:3" ht="15" thickBot="1" x14ac:dyDescent="0.35">
      <c r="A574" s="2"/>
      <c r="C574" s="12"/>
    </row>
    <row r="575" spans="1:3" ht="15" thickBot="1" x14ac:dyDescent="0.35">
      <c r="A575" s="2"/>
      <c r="C575" s="12"/>
    </row>
    <row r="576" spans="1:3" ht="15" thickBot="1" x14ac:dyDescent="0.35">
      <c r="A576" s="2"/>
      <c r="C576" s="12"/>
    </row>
    <row r="577" spans="1:3" ht="15" thickBot="1" x14ac:dyDescent="0.35">
      <c r="A577" s="2"/>
      <c r="C577" s="12"/>
    </row>
    <row r="578" spans="1:3" ht="15" thickBot="1" x14ac:dyDescent="0.35">
      <c r="A578" s="2"/>
      <c r="C578" s="12"/>
    </row>
    <row r="579" spans="1:3" ht="15" thickBot="1" x14ac:dyDescent="0.35">
      <c r="A579" s="2"/>
      <c r="C579" s="12"/>
    </row>
    <row r="580" spans="1:3" ht="15" thickBot="1" x14ac:dyDescent="0.35">
      <c r="A580" s="2"/>
      <c r="C580" s="12"/>
    </row>
    <row r="581" spans="1:3" ht="15" thickBot="1" x14ac:dyDescent="0.35">
      <c r="A581" s="2"/>
      <c r="C581" s="12"/>
    </row>
    <row r="582" spans="1:3" ht="15" thickBot="1" x14ac:dyDescent="0.35">
      <c r="A582" s="2"/>
      <c r="C582" s="12"/>
    </row>
    <row r="583" spans="1:3" ht="15" thickBot="1" x14ac:dyDescent="0.35">
      <c r="A583" s="2"/>
      <c r="C583" s="12"/>
    </row>
    <row r="584" spans="1:3" ht="15" thickBot="1" x14ac:dyDescent="0.35">
      <c r="A584" s="2"/>
      <c r="C584" s="12"/>
    </row>
    <row r="585" spans="1:3" ht="15" thickBot="1" x14ac:dyDescent="0.35">
      <c r="A585" s="2"/>
      <c r="C585" s="12"/>
    </row>
    <row r="586" spans="1:3" ht="15" thickBot="1" x14ac:dyDescent="0.35">
      <c r="A586" s="2"/>
      <c r="C586" s="12"/>
    </row>
    <row r="587" spans="1:3" ht="15" thickBot="1" x14ac:dyDescent="0.35">
      <c r="A587" s="2"/>
      <c r="C587" s="12"/>
    </row>
    <row r="588" spans="1:3" ht="15" thickBot="1" x14ac:dyDescent="0.35">
      <c r="A588" s="2"/>
      <c r="C588" s="12"/>
    </row>
    <row r="589" spans="1:3" ht="15" thickBot="1" x14ac:dyDescent="0.35">
      <c r="A589" s="2"/>
      <c r="C589" s="12"/>
    </row>
    <row r="590" spans="1:3" ht="15" thickBot="1" x14ac:dyDescent="0.35">
      <c r="A590" s="2"/>
      <c r="C590" s="12"/>
    </row>
    <row r="591" spans="1:3" ht="15" thickBot="1" x14ac:dyDescent="0.35">
      <c r="A591" s="2"/>
      <c r="C591" s="12"/>
    </row>
    <row r="592" spans="1:3" ht="15" thickBot="1" x14ac:dyDescent="0.35">
      <c r="A592" s="2"/>
      <c r="C592" s="12"/>
    </row>
    <row r="593" spans="1:3" ht="15" thickBot="1" x14ac:dyDescent="0.35">
      <c r="A593" s="2"/>
      <c r="C593" s="12"/>
    </row>
    <row r="594" spans="1:3" ht="15" thickBot="1" x14ac:dyDescent="0.35">
      <c r="A594" s="2"/>
      <c r="C594" s="12"/>
    </row>
    <row r="595" spans="1:3" ht="15" thickBot="1" x14ac:dyDescent="0.35">
      <c r="A595" s="2"/>
      <c r="C595" s="12"/>
    </row>
    <row r="596" spans="1:3" ht="15" thickBot="1" x14ac:dyDescent="0.35">
      <c r="A596" s="2"/>
      <c r="C596" s="12"/>
    </row>
    <row r="597" spans="1:3" ht="15" thickBot="1" x14ac:dyDescent="0.35">
      <c r="A597" s="2"/>
      <c r="C597" s="12"/>
    </row>
    <row r="598" spans="1:3" ht="15" thickBot="1" x14ac:dyDescent="0.35">
      <c r="A598" s="2"/>
      <c r="C598" s="12"/>
    </row>
    <row r="599" spans="1:3" ht="15" thickBot="1" x14ac:dyDescent="0.35">
      <c r="A599" s="2"/>
      <c r="C599" s="12"/>
    </row>
    <row r="600" spans="1:3" ht="15" thickBot="1" x14ac:dyDescent="0.35">
      <c r="A600" s="2"/>
      <c r="C600" s="12"/>
    </row>
    <row r="601" spans="1:3" ht="15" thickBot="1" x14ac:dyDescent="0.35">
      <c r="A601" s="2"/>
      <c r="C601" s="12"/>
    </row>
    <row r="602" spans="1:3" ht="15" thickBot="1" x14ac:dyDescent="0.35">
      <c r="A602" s="2"/>
      <c r="C602" s="12"/>
    </row>
    <row r="603" spans="1:3" ht="15" thickBot="1" x14ac:dyDescent="0.35">
      <c r="A603" s="2"/>
      <c r="C603" s="12"/>
    </row>
    <row r="604" spans="1:3" ht="15" thickBot="1" x14ac:dyDescent="0.35">
      <c r="A604" s="2"/>
      <c r="C604" s="12"/>
    </row>
    <row r="605" spans="1:3" ht="15" thickBot="1" x14ac:dyDescent="0.35">
      <c r="A605" s="2"/>
      <c r="C605" s="12"/>
    </row>
    <row r="606" spans="1:3" ht="15" thickBot="1" x14ac:dyDescent="0.35">
      <c r="A606" s="2"/>
      <c r="C606" s="12"/>
    </row>
    <row r="607" spans="1:3" ht="15" thickBot="1" x14ac:dyDescent="0.35">
      <c r="A607" s="2"/>
      <c r="C607" s="12"/>
    </row>
    <row r="608" spans="1:3" ht="15" thickBot="1" x14ac:dyDescent="0.35">
      <c r="A608" s="2"/>
      <c r="C608" s="12"/>
    </row>
    <row r="609" spans="1:3" ht="15" thickBot="1" x14ac:dyDescent="0.35">
      <c r="A609" s="2"/>
      <c r="C609" s="12"/>
    </row>
    <row r="610" spans="1:3" ht="15" thickBot="1" x14ac:dyDescent="0.35">
      <c r="A610" s="2"/>
      <c r="C610" s="12"/>
    </row>
    <row r="611" spans="1:3" ht="15" thickBot="1" x14ac:dyDescent="0.35">
      <c r="A611" s="2"/>
      <c r="C611" s="12"/>
    </row>
    <row r="612" spans="1:3" ht="15" thickBot="1" x14ac:dyDescent="0.35">
      <c r="A612" s="2"/>
      <c r="C612" s="12"/>
    </row>
    <row r="613" spans="1:3" ht="15" thickBot="1" x14ac:dyDescent="0.35">
      <c r="A613" s="2"/>
      <c r="C613" s="12"/>
    </row>
    <row r="614" spans="1:3" ht="15" thickBot="1" x14ac:dyDescent="0.35">
      <c r="A614" s="2"/>
      <c r="C614" s="12"/>
    </row>
    <row r="615" spans="1:3" ht="15" thickBot="1" x14ac:dyDescent="0.35">
      <c r="A615" s="2"/>
      <c r="C615" s="12"/>
    </row>
    <row r="616" spans="1:3" ht="15" thickBot="1" x14ac:dyDescent="0.35">
      <c r="A616" s="2"/>
      <c r="C616" s="12"/>
    </row>
    <row r="617" spans="1:3" ht="15" thickBot="1" x14ac:dyDescent="0.35">
      <c r="A617" s="2"/>
      <c r="C617" s="12"/>
    </row>
    <row r="618" spans="1:3" ht="15" thickBot="1" x14ac:dyDescent="0.35">
      <c r="A618" s="2"/>
      <c r="C618" s="12"/>
    </row>
    <row r="619" spans="1:3" ht="15" thickBot="1" x14ac:dyDescent="0.35">
      <c r="A619" s="2"/>
      <c r="C619" s="12"/>
    </row>
    <row r="620" spans="1:3" ht="15" thickBot="1" x14ac:dyDescent="0.35">
      <c r="A620" s="2"/>
      <c r="C620" s="12"/>
    </row>
    <row r="621" spans="1:3" ht="15" thickBot="1" x14ac:dyDescent="0.35">
      <c r="A621" s="2"/>
      <c r="C621" s="12"/>
    </row>
    <row r="622" spans="1:3" ht="15" thickBot="1" x14ac:dyDescent="0.35">
      <c r="A622" s="2"/>
      <c r="C622" s="12"/>
    </row>
    <row r="623" spans="1:3" ht="15" thickBot="1" x14ac:dyDescent="0.35">
      <c r="A623" s="2"/>
      <c r="C623" s="12"/>
    </row>
    <row r="624" spans="1:3" ht="15" thickBot="1" x14ac:dyDescent="0.35">
      <c r="A624" s="2"/>
      <c r="C624" s="12"/>
    </row>
    <row r="625" spans="1:3" ht="15" thickBot="1" x14ac:dyDescent="0.35">
      <c r="A625" s="2"/>
      <c r="C625" s="12"/>
    </row>
    <row r="626" spans="1:3" ht="15" thickBot="1" x14ac:dyDescent="0.35">
      <c r="A626" s="2"/>
      <c r="C626" s="12"/>
    </row>
    <row r="627" spans="1:3" ht="15" thickBot="1" x14ac:dyDescent="0.35">
      <c r="A627" s="2"/>
      <c r="C627" s="12"/>
    </row>
    <row r="628" spans="1:3" ht="15" thickBot="1" x14ac:dyDescent="0.35">
      <c r="A628" s="2"/>
      <c r="C628" s="12"/>
    </row>
    <row r="629" spans="1:3" ht="15" thickBot="1" x14ac:dyDescent="0.35">
      <c r="A629" s="2"/>
      <c r="C629" s="12"/>
    </row>
    <row r="630" spans="1:3" ht="15" thickBot="1" x14ac:dyDescent="0.35">
      <c r="A630" s="2"/>
      <c r="C630" s="12"/>
    </row>
    <row r="631" spans="1:3" ht="15" thickBot="1" x14ac:dyDescent="0.35">
      <c r="A631" s="2"/>
      <c r="C631" s="12"/>
    </row>
    <row r="632" spans="1:3" ht="15" thickBot="1" x14ac:dyDescent="0.35">
      <c r="A632" s="2"/>
      <c r="C632" s="12"/>
    </row>
    <row r="633" spans="1:3" ht="15" thickBot="1" x14ac:dyDescent="0.35">
      <c r="A633" s="2"/>
      <c r="C633" s="12"/>
    </row>
    <row r="634" spans="1:3" ht="15" thickBot="1" x14ac:dyDescent="0.35">
      <c r="A634" s="2"/>
      <c r="C634" s="12"/>
    </row>
    <row r="635" spans="1:3" ht="15" thickBot="1" x14ac:dyDescent="0.35">
      <c r="A635" s="2"/>
      <c r="C635" s="12"/>
    </row>
    <row r="636" spans="1:3" ht="15" thickBot="1" x14ac:dyDescent="0.35">
      <c r="A636" s="2"/>
      <c r="C636" s="12"/>
    </row>
    <row r="637" spans="1:3" ht="15" thickBot="1" x14ac:dyDescent="0.35">
      <c r="A637" s="2"/>
      <c r="C637" s="12"/>
    </row>
    <row r="638" spans="1:3" ht="15" thickBot="1" x14ac:dyDescent="0.35">
      <c r="A638" s="2"/>
      <c r="C638" s="12"/>
    </row>
    <row r="639" spans="1:3" ht="15" thickBot="1" x14ac:dyDescent="0.35">
      <c r="A639" s="2"/>
      <c r="C639" s="12"/>
    </row>
    <row r="640" spans="1:3" ht="15" thickBot="1" x14ac:dyDescent="0.35">
      <c r="A640" s="2"/>
      <c r="C640" s="12"/>
    </row>
    <row r="641" spans="1:3" ht="15" thickBot="1" x14ac:dyDescent="0.35">
      <c r="A641" s="2"/>
      <c r="C641" s="12"/>
    </row>
    <row r="642" spans="1:3" ht="15" thickBot="1" x14ac:dyDescent="0.35">
      <c r="A642" s="2"/>
      <c r="C642" s="12"/>
    </row>
    <row r="643" spans="1:3" ht="15" thickBot="1" x14ac:dyDescent="0.35">
      <c r="A643" s="2"/>
      <c r="C643" s="12"/>
    </row>
    <row r="644" spans="1:3" ht="15" thickBot="1" x14ac:dyDescent="0.35">
      <c r="A644" s="2"/>
      <c r="C644" s="12"/>
    </row>
    <row r="645" spans="1:3" ht="15" thickBot="1" x14ac:dyDescent="0.35">
      <c r="A645" s="2"/>
      <c r="C645" s="12"/>
    </row>
    <row r="646" spans="1:3" ht="15" thickBot="1" x14ac:dyDescent="0.35">
      <c r="A646" s="2"/>
      <c r="C646" s="12"/>
    </row>
    <row r="647" spans="1:3" ht="15" thickBot="1" x14ac:dyDescent="0.35">
      <c r="A647" s="2"/>
      <c r="C647" s="12"/>
    </row>
    <row r="648" spans="1:3" ht="15" thickBot="1" x14ac:dyDescent="0.35">
      <c r="A648" s="2"/>
      <c r="C648" s="12"/>
    </row>
    <row r="649" spans="1:3" ht="15" thickBot="1" x14ac:dyDescent="0.35">
      <c r="A649" s="2"/>
      <c r="C649" s="12"/>
    </row>
    <row r="650" spans="1:3" ht="15" thickBot="1" x14ac:dyDescent="0.35">
      <c r="A650" s="2"/>
      <c r="C650" s="12"/>
    </row>
    <row r="651" spans="1:3" ht="15" thickBot="1" x14ac:dyDescent="0.35">
      <c r="A651" s="2"/>
      <c r="C651" s="12"/>
    </row>
    <row r="652" spans="1:3" ht="15" thickBot="1" x14ac:dyDescent="0.35">
      <c r="A652" s="2"/>
      <c r="C652" s="12"/>
    </row>
    <row r="653" spans="1:3" ht="15" thickBot="1" x14ac:dyDescent="0.35">
      <c r="A653" s="2"/>
      <c r="C653" s="12"/>
    </row>
    <row r="654" spans="1:3" ht="15" thickBot="1" x14ac:dyDescent="0.35">
      <c r="A654" s="2"/>
      <c r="C654" s="12"/>
    </row>
    <row r="655" spans="1:3" ht="15" thickBot="1" x14ac:dyDescent="0.35">
      <c r="A655" s="2"/>
      <c r="C655" s="12"/>
    </row>
    <row r="656" spans="1:3" ht="15" thickBot="1" x14ac:dyDescent="0.35">
      <c r="A656" s="2"/>
      <c r="C656" s="12"/>
    </row>
    <row r="657" spans="1:3" ht="15" thickBot="1" x14ac:dyDescent="0.35">
      <c r="A657" s="2"/>
      <c r="C657" s="12"/>
    </row>
    <row r="658" spans="1:3" ht="15" thickBot="1" x14ac:dyDescent="0.35">
      <c r="A658" s="2"/>
      <c r="C658" s="12"/>
    </row>
    <row r="659" spans="1:3" ht="15" thickBot="1" x14ac:dyDescent="0.35">
      <c r="A659" s="2"/>
      <c r="C659" s="12"/>
    </row>
    <row r="660" spans="1:3" ht="15" thickBot="1" x14ac:dyDescent="0.35">
      <c r="A660" s="2"/>
      <c r="C660" s="12"/>
    </row>
    <row r="661" spans="1:3" ht="15" thickBot="1" x14ac:dyDescent="0.35">
      <c r="A661" s="2"/>
      <c r="C661" s="12"/>
    </row>
    <row r="662" spans="1:3" ht="15" thickBot="1" x14ac:dyDescent="0.35">
      <c r="A662" s="2"/>
      <c r="C662" s="12"/>
    </row>
    <row r="663" spans="1:3" ht="15" thickBot="1" x14ac:dyDescent="0.35">
      <c r="A663" s="2"/>
      <c r="C663" s="12"/>
    </row>
    <row r="664" spans="1:3" ht="15" thickBot="1" x14ac:dyDescent="0.35">
      <c r="A664" s="2"/>
      <c r="C664" s="12"/>
    </row>
    <row r="665" spans="1:3" ht="15" thickBot="1" x14ac:dyDescent="0.35">
      <c r="A665" s="2"/>
      <c r="C665" s="12"/>
    </row>
    <row r="666" spans="1:3" ht="15" thickBot="1" x14ac:dyDescent="0.35">
      <c r="A666" s="2"/>
      <c r="C666" s="12"/>
    </row>
    <row r="667" spans="1:3" ht="15" thickBot="1" x14ac:dyDescent="0.35">
      <c r="A667" s="2"/>
      <c r="C667" s="12"/>
    </row>
    <row r="668" spans="1:3" ht="15" thickBot="1" x14ac:dyDescent="0.35">
      <c r="A668" s="2"/>
      <c r="C668" s="12"/>
    </row>
    <row r="669" spans="1:3" ht="15" thickBot="1" x14ac:dyDescent="0.35">
      <c r="A669" s="2"/>
      <c r="C669" s="12"/>
    </row>
    <row r="670" spans="1:3" ht="15" thickBot="1" x14ac:dyDescent="0.35">
      <c r="A670" s="2"/>
      <c r="C670" s="12"/>
    </row>
    <row r="671" spans="1:3" ht="15" thickBot="1" x14ac:dyDescent="0.35">
      <c r="A671" s="2"/>
      <c r="C671" s="12"/>
    </row>
    <row r="672" spans="1:3" ht="15" thickBot="1" x14ac:dyDescent="0.35">
      <c r="A672" s="2"/>
      <c r="C672" s="12"/>
    </row>
    <row r="673" spans="1:3" ht="15" thickBot="1" x14ac:dyDescent="0.35">
      <c r="A673" s="2"/>
      <c r="C673" s="12"/>
    </row>
    <row r="674" spans="1:3" ht="15" thickBot="1" x14ac:dyDescent="0.35">
      <c r="A674" s="2"/>
      <c r="C674" s="12"/>
    </row>
    <row r="675" spans="1:3" ht="15" thickBot="1" x14ac:dyDescent="0.35">
      <c r="A675" s="2"/>
      <c r="C675" s="12"/>
    </row>
    <row r="676" spans="1:3" ht="15" thickBot="1" x14ac:dyDescent="0.35">
      <c r="A676" s="2"/>
      <c r="C676" s="12"/>
    </row>
    <row r="677" spans="1:3" ht="15" thickBot="1" x14ac:dyDescent="0.35">
      <c r="A677" s="2"/>
      <c r="C677" s="12"/>
    </row>
    <row r="678" spans="1:3" ht="15" thickBot="1" x14ac:dyDescent="0.35">
      <c r="A678" s="2"/>
      <c r="C678" s="12"/>
    </row>
    <row r="679" spans="1:3" ht="15" thickBot="1" x14ac:dyDescent="0.35">
      <c r="A679" s="2"/>
      <c r="C679" s="12"/>
    </row>
    <row r="680" spans="1:3" ht="15" thickBot="1" x14ac:dyDescent="0.35">
      <c r="A680" s="2"/>
      <c r="C680" s="12"/>
    </row>
    <row r="681" spans="1:3" ht="15" thickBot="1" x14ac:dyDescent="0.35">
      <c r="A681" s="2"/>
      <c r="C681" s="12"/>
    </row>
    <row r="682" spans="1:3" ht="15" thickBot="1" x14ac:dyDescent="0.35">
      <c r="A682" s="2"/>
      <c r="C682" s="12"/>
    </row>
    <row r="683" spans="1:3" ht="15" thickBot="1" x14ac:dyDescent="0.35">
      <c r="A683" s="2"/>
      <c r="C683" s="12"/>
    </row>
    <row r="684" spans="1:3" ht="15" thickBot="1" x14ac:dyDescent="0.35">
      <c r="A684" s="2"/>
      <c r="C684" s="12"/>
    </row>
    <row r="685" spans="1:3" ht="15" thickBot="1" x14ac:dyDescent="0.35">
      <c r="A685" s="2"/>
      <c r="C685" s="12"/>
    </row>
    <row r="686" spans="1:3" ht="15" thickBot="1" x14ac:dyDescent="0.35">
      <c r="A686" s="2"/>
      <c r="C686" s="12"/>
    </row>
    <row r="687" spans="1:3" ht="15" thickBot="1" x14ac:dyDescent="0.35">
      <c r="A687" s="2"/>
      <c r="C687" s="12"/>
    </row>
    <row r="688" spans="1:3" ht="15" thickBot="1" x14ac:dyDescent="0.35">
      <c r="A688" s="2"/>
      <c r="C688" s="12"/>
    </row>
    <row r="689" spans="1:3" ht="15" thickBot="1" x14ac:dyDescent="0.35">
      <c r="A689" s="2"/>
      <c r="C689" s="12"/>
    </row>
    <row r="690" spans="1:3" ht="15" thickBot="1" x14ac:dyDescent="0.35">
      <c r="A690" s="2"/>
      <c r="C690" s="12"/>
    </row>
    <row r="691" spans="1:3" ht="15" thickBot="1" x14ac:dyDescent="0.35">
      <c r="A691" s="2"/>
      <c r="C691" s="12"/>
    </row>
    <row r="692" spans="1:3" ht="15" thickBot="1" x14ac:dyDescent="0.35">
      <c r="A692" s="2"/>
      <c r="C692" s="12"/>
    </row>
    <row r="693" spans="1:3" ht="15" thickBot="1" x14ac:dyDescent="0.35">
      <c r="A693" s="2"/>
      <c r="C693" s="12"/>
    </row>
    <row r="694" spans="1:3" ht="15" thickBot="1" x14ac:dyDescent="0.35">
      <c r="A694" s="2"/>
      <c r="C694" s="12"/>
    </row>
    <row r="695" spans="1:3" ht="15" thickBot="1" x14ac:dyDescent="0.35">
      <c r="A695" s="2"/>
      <c r="C695" s="12"/>
    </row>
    <row r="696" spans="1:3" ht="15" thickBot="1" x14ac:dyDescent="0.35">
      <c r="A696" s="2"/>
      <c r="C696" s="12"/>
    </row>
    <row r="697" spans="1:3" ht="15" thickBot="1" x14ac:dyDescent="0.35">
      <c r="A697" s="2"/>
      <c r="C697" s="12"/>
    </row>
    <row r="698" spans="1:3" ht="15" thickBot="1" x14ac:dyDescent="0.35">
      <c r="A698" s="2"/>
      <c r="C698" s="12"/>
    </row>
    <row r="699" spans="1:3" ht="15" thickBot="1" x14ac:dyDescent="0.35">
      <c r="A699" s="2"/>
      <c r="C699" s="12"/>
    </row>
    <row r="700" spans="1:3" ht="15" thickBot="1" x14ac:dyDescent="0.35">
      <c r="A700" s="2"/>
      <c r="C700" s="12"/>
    </row>
    <row r="701" spans="1:3" ht="15" thickBot="1" x14ac:dyDescent="0.35">
      <c r="A701" s="2"/>
      <c r="C701" s="12"/>
    </row>
    <row r="702" spans="1:3" ht="15" thickBot="1" x14ac:dyDescent="0.35">
      <c r="A702" s="2"/>
      <c r="C702" s="12"/>
    </row>
    <row r="703" spans="1:3" ht="15" thickBot="1" x14ac:dyDescent="0.35">
      <c r="A703" s="2"/>
      <c r="C703" s="12"/>
    </row>
    <row r="704" spans="1:3" ht="15" thickBot="1" x14ac:dyDescent="0.35">
      <c r="A704" s="2"/>
      <c r="C704" s="12"/>
    </row>
    <row r="705" spans="1:3" ht="15" thickBot="1" x14ac:dyDescent="0.35">
      <c r="A705" s="2"/>
      <c r="C705" s="12"/>
    </row>
    <row r="706" spans="1:3" ht="15" thickBot="1" x14ac:dyDescent="0.35">
      <c r="A706" s="2"/>
      <c r="C706" s="12"/>
    </row>
    <row r="707" spans="1:3" ht="15" thickBot="1" x14ac:dyDescent="0.35">
      <c r="A707" s="2"/>
      <c r="C707" s="12"/>
    </row>
    <row r="708" spans="1:3" ht="15" thickBot="1" x14ac:dyDescent="0.35">
      <c r="A708" s="2"/>
      <c r="C708" s="12"/>
    </row>
    <row r="709" spans="1:3" ht="15" thickBot="1" x14ac:dyDescent="0.35">
      <c r="A709" s="2"/>
      <c r="C709" s="12"/>
    </row>
    <row r="710" spans="1:3" ht="15" thickBot="1" x14ac:dyDescent="0.35">
      <c r="A710" s="2"/>
      <c r="C710" s="12"/>
    </row>
    <row r="711" spans="1:3" ht="15" thickBot="1" x14ac:dyDescent="0.35">
      <c r="A711" s="2"/>
      <c r="C711" s="12"/>
    </row>
    <row r="712" spans="1:3" ht="15" thickBot="1" x14ac:dyDescent="0.35">
      <c r="A712" s="2"/>
      <c r="C712" s="12"/>
    </row>
    <row r="713" spans="1:3" ht="15" thickBot="1" x14ac:dyDescent="0.35">
      <c r="A713" s="2"/>
      <c r="C713" s="12"/>
    </row>
    <row r="714" spans="1:3" ht="15" thickBot="1" x14ac:dyDescent="0.35">
      <c r="A714" s="2"/>
      <c r="C714" s="12"/>
    </row>
    <row r="715" spans="1:3" ht="15" thickBot="1" x14ac:dyDescent="0.35">
      <c r="A715" s="2"/>
      <c r="C715" s="12"/>
    </row>
    <row r="716" spans="1:3" ht="15" thickBot="1" x14ac:dyDescent="0.35">
      <c r="A716" s="2"/>
      <c r="C716" s="12"/>
    </row>
    <row r="717" spans="1:3" ht="15" thickBot="1" x14ac:dyDescent="0.35">
      <c r="A717" s="2"/>
      <c r="C717" s="12"/>
    </row>
    <row r="718" spans="1:3" ht="15" thickBot="1" x14ac:dyDescent="0.35">
      <c r="A718" s="2"/>
      <c r="C718" s="12"/>
    </row>
    <row r="719" spans="1:3" ht="15" thickBot="1" x14ac:dyDescent="0.35">
      <c r="A719" s="2"/>
      <c r="C719" s="12"/>
    </row>
    <row r="720" spans="1:3" ht="15" thickBot="1" x14ac:dyDescent="0.35">
      <c r="A720" s="2"/>
      <c r="C720" s="12"/>
    </row>
    <row r="721" spans="1:3" ht="15" thickBot="1" x14ac:dyDescent="0.35">
      <c r="A721" s="2"/>
      <c r="C721" s="12"/>
    </row>
    <row r="722" spans="1:3" ht="15" thickBot="1" x14ac:dyDescent="0.35">
      <c r="A722" s="2"/>
      <c r="C722" s="12"/>
    </row>
    <row r="723" spans="1:3" ht="15" thickBot="1" x14ac:dyDescent="0.35">
      <c r="A723" s="2"/>
      <c r="C723" s="12"/>
    </row>
    <row r="724" spans="1:3" ht="15" thickBot="1" x14ac:dyDescent="0.35">
      <c r="A724" s="2"/>
      <c r="C724" s="12"/>
    </row>
    <row r="725" spans="1:3" ht="15" thickBot="1" x14ac:dyDescent="0.35">
      <c r="A725" s="2"/>
      <c r="C725" s="12"/>
    </row>
    <row r="726" spans="1:3" ht="15" thickBot="1" x14ac:dyDescent="0.35">
      <c r="A726" s="2"/>
      <c r="C726" s="12"/>
    </row>
    <row r="727" spans="1:3" ht="15" thickBot="1" x14ac:dyDescent="0.35">
      <c r="A727" s="2"/>
      <c r="C727" s="12"/>
    </row>
    <row r="728" spans="1:3" ht="15" thickBot="1" x14ac:dyDescent="0.35">
      <c r="A728" s="2"/>
      <c r="C728" s="12"/>
    </row>
    <row r="729" spans="1:3" ht="15" thickBot="1" x14ac:dyDescent="0.35">
      <c r="A729" s="2"/>
      <c r="C729" s="12"/>
    </row>
    <row r="730" spans="1:3" ht="15" thickBot="1" x14ac:dyDescent="0.35">
      <c r="A730" s="2"/>
      <c r="C730" s="12"/>
    </row>
    <row r="731" spans="1:3" ht="15" thickBot="1" x14ac:dyDescent="0.35">
      <c r="A731" s="2"/>
      <c r="C731" s="12"/>
    </row>
    <row r="732" spans="1:3" ht="15" thickBot="1" x14ac:dyDescent="0.35">
      <c r="A732" s="2"/>
      <c r="C732" s="12"/>
    </row>
    <row r="733" spans="1:3" ht="15" thickBot="1" x14ac:dyDescent="0.35">
      <c r="A733" s="2"/>
      <c r="C733" s="12"/>
    </row>
    <row r="734" spans="1:3" ht="15" thickBot="1" x14ac:dyDescent="0.35">
      <c r="A734" s="2"/>
      <c r="C734" s="12"/>
    </row>
    <row r="735" spans="1:3" ht="15" thickBot="1" x14ac:dyDescent="0.35">
      <c r="A735" s="2"/>
      <c r="C735" s="12"/>
    </row>
    <row r="736" spans="1:3" ht="15" thickBot="1" x14ac:dyDescent="0.35">
      <c r="A736" s="2"/>
      <c r="C736" s="12"/>
    </row>
    <row r="737" spans="1:3" ht="15" thickBot="1" x14ac:dyDescent="0.35">
      <c r="A737" s="2"/>
      <c r="C737" s="12"/>
    </row>
    <row r="738" spans="1:3" ht="15" thickBot="1" x14ac:dyDescent="0.35">
      <c r="A738" s="2"/>
      <c r="C738" s="12"/>
    </row>
    <row r="739" spans="1:3" ht="15" thickBot="1" x14ac:dyDescent="0.35">
      <c r="A739" s="2"/>
      <c r="C739" s="12"/>
    </row>
    <row r="740" spans="1:3" ht="15" thickBot="1" x14ac:dyDescent="0.35">
      <c r="A740" s="2"/>
      <c r="C740" s="12"/>
    </row>
    <row r="741" spans="1:3" ht="15" thickBot="1" x14ac:dyDescent="0.35">
      <c r="A741" s="2"/>
      <c r="C741" s="12"/>
    </row>
    <row r="742" spans="1:3" ht="15" thickBot="1" x14ac:dyDescent="0.35">
      <c r="A742" s="2"/>
      <c r="C742" s="12"/>
    </row>
    <row r="743" spans="1:3" ht="15" thickBot="1" x14ac:dyDescent="0.35">
      <c r="A743" s="2"/>
      <c r="C743" s="12"/>
    </row>
    <row r="744" spans="1:3" ht="15" thickBot="1" x14ac:dyDescent="0.35">
      <c r="A744" s="2"/>
      <c r="C744" s="12"/>
    </row>
    <row r="745" spans="1:3" ht="15" thickBot="1" x14ac:dyDescent="0.35">
      <c r="A745" s="2"/>
      <c r="C745" s="12"/>
    </row>
    <row r="746" spans="1:3" ht="15" thickBot="1" x14ac:dyDescent="0.35">
      <c r="A746" s="2"/>
      <c r="C746" s="12"/>
    </row>
    <row r="747" spans="1:3" ht="15" thickBot="1" x14ac:dyDescent="0.35">
      <c r="A747" s="2"/>
      <c r="C747" s="12"/>
    </row>
    <row r="748" spans="1:3" ht="15" thickBot="1" x14ac:dyDescent="0.35">
      <c r="A748" s="2"/>
      <c r="C748" s="12"/>
    </row>
    <row r="749" spans="1:3" ht="15" thickBot="1" x14ac:dyDescent="0.35">
      <c r="A749" s="2"/>
      <c r="C749" s="12"/>
    </row>
    <row r="750" spans="1:3" ht="15" thickBot="1" x14ac:dyDescent="0.35">
      <c r="A750" s="2"/>
      <c r="C750" s="12"/>
    </row>
    <row r="751" spans="1:3" ht="15" thickBot="1" x14ac:dyDescent="0.35">
      <c r="A751" s="2"/>
      <c r="C751" s="12"/>
    </row>
    <row r="752" spans="1:3" ht="15" thickBot="1" x14ac:dyDescent="0.35">
      <c r="A752" s="2"/>
      <c r="C752" s="12"/>
    </row>
    <row r="753" spans="1:3" ht="15" thickBot="1" x14ac:dyDescent="0.35">
      <c r="A753" s="2"/>
      <c r="C753" s="12"/>
    </row>
    <row r="754" spans="1:3" ht="15" thickBot="1" x14ac:dyDescent="0.35">
      <c r="A754" s="2"/>
      <c r="C754" s="12"/>
    </row>
    <row r="755" spans="1:3" ht="15" thickBot="1" x14ac:dyDescent="0.35">
      <c r="A755" s="2"/>
      <c r="C755" s="12"/>
    </row>
    <row r="756" spans="1:3" ht="15" thickBot="1" x14ac:dyDescent="0.35">
      <c r="A756" s="2"/>
      <c r="C756" s="12"/>
    </row>
    <row r="757" spans="1:3" ht="15" thickBot="1" x14ac:dyDescent="0.35">
      <c r="A757" s="2"/>
      <c r="C757" s="12"/>
    </row>
    <row r="758" spans="1:3" ht="15" thickBot="1" x14ac:dyDescent="0.35">
      <c r="A758" s="2"/>
      <c r="C758" s="12"/>
    </row>
    <row r="759" spans="1:3" ht="15" thickBot="1" x14ac:dyDescent="0.35">
      <c r="A759" s="2"/>
      <c r="C759" s="12"/>
    </row>
    <row r="760" spans="1:3" ht="15" thickBot="1" x14ac:dyDescent="0.35">
      <c r="A760" s="2"/>
      <c r="C760" s="12"/>
    </row>
    <row r="761" spans="1:3" ht="15" thickBot="1" x14ac:dyDescent="0.35">
      <c r="A761" s="2"/>
      <c r="C761" s="12"/>
    </row>
    <row r="762" spans="1:3" ht="15" thickBot="1" x14ac:dyDescent="0.35">
      <c r="A762" s="2"/>
      <c r="C762" s="12"/>
    </row>
    <row r="763" spans="1:3" ht="15" thickBot="1" x14ac:dyDescent="0.35">
      <c r="A763" s="2"/>
      <c r="C763" s="12"/>
    </row>
    <row r="764" spans="1:3" ht="15" thickBot="1" x14ac:dyDescent="0.35">
      <c r="A764" s="2"/>
      <c r="C764" s="12"/>
    </row>
    <row r="765" spans="1:3" ht="15" thickBot="1" x14ac:dyDescent="0.35">
      <c r="A765" s="2"/>
      <c r="C765" s="12"/>
    </row>
    <row r="766" spans="1:3" ht="15" thickBot="1" x14ac:dyDescent="0.35">
      <c r="A766" s="2"/>
      <c r="C766" s="12"/>
    </row>
    <row r="767" spans="1:3" ht="15" thickBot="1" x14ac:dyDescent="0.35">
      <c r="A767" s="2"/>
      <c r="C767" s="12"/>
    </row>
    <row r="768" spans="1:3" ht="15" thickBot="1" x14ac:dyDescent="0.35">
      <c r="A768" s="2"/>
      <c r="C768" s="12"/>
    </row>
    <row r="769" spans="1:3" ht="15" thickBot="1" x14ac:dyDescent="0.35">
      <c r="A769" s="2"/>
      <c r="C769" s="12"/>
    </row>
    <row r="770" spans="1:3" ht="15" thickBot="1" x14ac:dyDescent="0.35">
      <c r="A770" s="2"/>
      <c r="C770" s="12"/>
    </row>
    <row r="771" spans="1:3" ht="15" thickBot="1" x14ac:dyDescent="0.35">
      <c r="A771" s="2"/>
      <c r="C771" s="12"/>
    </row>
    <row r="772" spans="1:3" ht="15" thickBot="1" x14ac:dyDescent="0.35">
      <c r="A772" s="2"/>
      <c r="C772" s="12"/>
    </row>
    <row r="773" spans="1:3" ht="15" thickBot="1" x14ac:dyDescent="0.35">
      <c r="A773" s="2"/>
      <c r="C773" s="12"/>
    </row>
    <row r="774" spans="1:3" ht="15" thickBot="1" x14ac:dyDescent="0.35">
      <c r="A774" s="2"/>
      <c r="C774" s="12"/>
    </row>
    <row r="775" spans="1:3" ht="15" thickBot="1" x14ac:dyDescent="0.35">
      <c r="A775" s="2"/>
      <c r="C775" s="12"/>
    </row>
    <row r="776" spans="1:3" ht="15" thickBot="1" x14ac:dyDescent="0.35">
      <c r="A776" s="2"/>
      <c r="C776" s="12"/>
    </row>
    <row r="777" spans="1:3" ht="15" thickBot="1" x14ac:dyDescent="0.35">
      <c r="A777" s="2"/>
      <c r="C777" s="12"/>
    </row>
    <row r="778" spans="1:3" ht="15" thickBot="1" x14ac:dyDescent="0.35">
      <c r="A778" s="2"/>
      <c r="C778" s="12"/>
    </row>
    <row r="779" spans="1:3" ht="15" thickBot="1" x14ac:dyDescent="0.35">
      <c r="A779" s="2"/>
      <c r="C779" s="12"/>
    </row>
    <row r="780" spans="1:3" ht="15" thickBot="1" x14ac:dyDescent="0.35">
      <c r="A780" s="2"/>
      <c r="C780" s="12"/>
    </row>
    <row r="781" spans="1:3" ht="15" thickBot="1" x14ac:dyDescent="0.35">
      <c r="A781" s="2"/>
      <c r="C781" s="12"/>
    </row>
    <row r="782" spans="1:3" ht="15" thickBot="1" x14ac:dyDescent="0.35">
      <c r="A782" s="2"/>
      <c r="C782" s="12"/>
    </row>
    <row r="783" spans="1:3" ht="15" thickBot="1" x14ac:dyDescent="0.35">
      <c r="A783" s="2"/>
      <c r="C783" s="12"/>
    </row>
    <row r="784" spans="1:3" ht="15" thickBot="1" x14ac:dyDescent="0.35">
      <c r="A784" s="2"/>
      <c r="C784" s="12"/>
    </row>
    <row r="785" spans="1:3" ht="15" thickBot="1" x14ac:dyDescent="0.35">
      <c r="A785" s="2"/>
      <c r="C785" s="12"/>
    </row>
    <row r="786" spans="1:3" ht="15" thickBot="1" x14ac:dyDescent="0.35">
      <c r="A786" s="2"/>
      <c r="C786" s="12"/>
    </row>
    <row r="787" spans="1:3" ht="15" thickBot="1" x14ac:dyDescent="0.35">
      <c r="A787" s="2"/>
      <c r="C787" s="12"/>
    </row>
    <row r="788" spans="1:3" ht="15" thickBot="1" x14ac:dyDescent="0.35">
      <c r="A788" s="2"/>
      <c r="C788" s="12"/>
    </row>
    <row r="789" spans="1:3" ht="15" thickBot="1" x14ac:dyDescent="0.35">
      <c r="A789" s="2"/>
      <c r="C789" s="12"/>
    </row>
    <row r="790" spans="1:3" ht="15" thickBot="1" x14ac:dyDescent="0.35">
      <c r="A790" s="2"/>
      <c r="C790" s="12"/>
    </row>
    <row r="791" spans="1:3" ht="15" thickBot="1" x14ac:dyDescent="0.35">
      <c r="A791" s="2"/>
      <c r="C791" s="12"/>
    </row>
    <row r="792" spans="1:3" ht="15" thickBot="1" x14ac:dyDescent="0.35">
      <c r="A792" s="2"/>
      <c r="C792" s="12"/>
    </row>
    <row r="793" spans="1:3" ht="15" thickBot="1" x14ac:dyDescent="0.35">
      <c r="A793" s="2"/>
      <c r="C793" s="12"/>
    </row>
    <row r="794" spans="1:3" ht="15" thickBot="1" x14ac:dyDescent="0.35">
      <c r="A794" s="2"/>
      <c r="C794" s="12"/>
    </row>
    <row r="795" spans="1:3" ht="15" thickBot="1" x14ac:dyDescent="0.35">
      <c r="A795" s="2"/>
      <c r="C795" s="12"/>
    </row>
    <row r="796" spans="1:3" ht="15" thickBot="1" x14ac:dyDescent="0.35">
      <c r="A796" s="2"/>
      <c r="C796" s="12"/>
    </row>
    <row r="797" spans="1:3" ht="15" thickBot="1" x14ac:dyDescent="0.35">
      <c r="A797" s="2"/>
      <c r="C797" s="12"/>
    </row>
    <row r="798" spans="1:3" ht="15" thickBot="1" x14ac:dyDescent="0.35">
      <c r="A798" s="2"/>
      <c r="C798" s="12"/>
    </row>
    <row r="799" spans="1:3" ht="15" thickBot="1" x14ac:dyDescent="0.35">
      <c r="A799" s="2"/>
      <c r="C799" s="12"/>
    </row>
    <row r="800" spans="1:3" ht="15" thickBot="1" x14ac:dyDescent="0.35">
      <c r="A800" s="2"/>
      <c r="C800" s="12"/>
    </row>
    <row r="801" spans="1:3" ht="15" thickBot="1" x14ac:dyDescent="0.35">
      <c r="A801" s="2"/>
      <c r="C801" s="12"/>
    </row>
    <row r="802" spans="1:3" ht="15" thickBot="1" x14ac:dyDescent="0.35">
      <c r="A802" s="2"/>
      <c r="C802" s="12"/>
    </row>
    <row r="803" spans="1:3" ht="15" thickBot="1" x14ac:dyDescent="0.35">
      <c r="A803" s="2"/>
      <c r="C803" s="12"/>
    </row>
    <row r="804" spans="1:3" ht="15" thickBot="1" x14ac:dyDescent="0.35">
      <c r="A804" s="2"/>
      <c r="C804" s="12"/>
    </row>
    <row r="805" spans="1:3" ht="15" thickBot="1" x14ac:dyDescent="0.35">
      <c r="A805" s="2"/>
      <c r="C805" s="12"/>
    </row>
    <row r="806" spans="1:3" ht="15" thickBot="1" x14ac:dyDescent="0.35">
      <c r="A806" s="2"/>
      <c r="C806" s="12"/>
    </row>
    <row r="807" spans="1:3" ht="15" thickBot="1" x14ac:dyDescent="0.35">
      <c r="A807" s="2"/>
      <c r="C807" s="12"/>
    </row>
    <row r="808" spans="1:3" ht="15" thickBot="1" x14ac:dyDescent="0.35">
      <c r="A808" s="2"/>
      <c r="C808" s="12"/>
    </row>
    <row r="809" spans="1:3" ht="15" thickBot="1" x14ac:dyDescent="0.35">
      <c r="A809" s="2"/>
      <c r="C809" s="12"/>
    </row>
    <row r="810" spans="1:3" ht="15" thickBot="1" x14ac:dyDescent="0.35">
      <c r="A810" s="2"/>
      <c r="C810" s="12"/>
    </row>
    <row r="811" spans="1:3" ht="15" thickBot="1" x14ac:dyDescent="0.35">
      <c r="A811" s="2"/>
      <c r="C811" s="12"/>
    </row>
    <row r="812" spans="1:3" ht="15" thickBot="1" x14ac:dyDescent="0.35">
      <c r="A812" s="2"/>
      <c r="C812" s="12"/>
    </row>
    <row r="813" spans="1:3" ht="15" thickBot="1" x14ac:dyDescent="0.35">
      <c r="A813" s="2"/>
      <c r="C813" s="12"/>
    </row>
    <row r="814" spans="1:3" ht="15" thickBot="1" x14ac:dyDescent="0.35">
      <c r="A814" s="2"/>
      <c r="C814" s="12"/>
    </row>
    <row r="815" spans="1:3" ht="15" thickBot="1" x14ac:dyDescent="0.35">
      <c r="A815" s="2"/>
      <c r="C815" s="12"/>
    </row>
    <row r="816" spans="1:3" ht="15" thickBot="1" x14ac:dyDescent="0.35">
      <c r="A816" s="2"/>
      <c r="C816" s="12"/>
    </row>
    <row r="817" spans="1:3" ht="15" thickBot="1" x14ac:dyDescent="0.35">
      <c r="A817" s="2"/>
      <c r="C817" s="12"/>
    </row>
    <row r="818" spans="1:3" ht="15" thickBot="1" x14ac:dyDescent="0.35">
      <c r="A818" s="2"/>
      <c r="C818" s="12"/>
    </row>
    <row r="819" spans="1:3" ht="15" thickBot="1" x14ac:dyDescent="0.35">
      <c r="A819" s="2"/>
      <c r="C819" s="12"/>
    </row>
    <row r="820" spans="1:3" ht="15" thickBot="1" x14ac:dyDescent="0.35">
      <c r="A820" s="2"/>
      <c r="C820" s="12"/>
    </row>
    <row r="821" spans="1:3" ht="15" thickBot="1" x14ac:dyDescent="0.35">
      <c r="A821" s="2"/>
      <c r="C821" s="12"/>
    </row>
    <row r="822" spans="1:3" ht="15" thickBot="1" x14ac:dyDescent="0.35">
      <c r="A822" s="2"/>
      <c r="C822" s="12"/>
    </row>
    <row r="823" spans="1:3" ht="15" thickBot="1" x14ac:dyDescent="0.35">
      <c r="A823" s="2"/>
      <c r="C823" s="12"/>
    </row>
    <row r="824" spans="1:3" ht="15" thickBot="1" x14ac:dyDescent="0.35">
      <c r="A824" s="2"/>
      <c r="C824" s="12"/>
    </row>
    <row r="825" spans="1:3" ht="15" thickBot="1" x14ac:dyDescent="0.35">
      <c r="A825" s="2"/>
      <c r="C825" s="12"/>
    </row>
    <row r="826" spans="1:3" ht="15" thickBot="1" x14ac:dyDescent="0.35">
      <c r="A826" s="2"/>
      <c r="C826" s="12"/>
    </row>
    <row r="827" spans="1:3" ht="15" thickBot="1" x14ac:dyDescent="0.35">
      <c r="A827" s="2"/>
      <c r="C827" s="12"/>
    </row>
    <row r="828" spans="1:3" ht="15" thickBot="1" x14ac:dyDescent="0.35">
      <c r="A828" s="2"/>
      <c r="C828" s="12"/>
    </row>
    <row r="829" spans="1:3" ht="15" thickBot="1" x14ac:dyDescent="0.35">
      <c r="A829" s="2"/>
      <c r="C829" s="12"/>
    </row>
    <row r="830" spans="1:3" ht="15" thickBot="1" x14ac:dyDescent="0.35">
      <c r="A830" s="2"/>
      <c r="C830" s="12"/>
    </row>
    <row r="831" spans="1:3" ht="15" thickBot="1" x14ac:dyDescent="0.35">
      <c r="A831" s="2"/>
      <c r="C831" s="12"/>
    </row>
    <row r="832" spans="1:3" ht="15" thickBot="1" x14ac:dyDescent="0.35">
      <c r="A832" s="2"/>
      <c r="C832" s="12"/>
    </row>
    <row r="833" spans="1:3" ht="15" thickBot="1" x14ac:dyDescent="0.35">
      <c r="A833" s="2"/>
      <c r="C833" s="12"/>
    </row>
    <row r="834" spans="1:3" ht="15" thickBot="1" x14ac:dyDescent="0.35">
      <c r="A834" s="2"/>
      <c r="C834" s="12"/>
    </row>
    <row r="835" spans="1:3" ht="15" thickBot="1" x14ac:dyDescent="0.35">
      <c r="A835" s="2"/>
      <c r="C835" s="12"/>
    </row>
    <row r="836" spans="1:3" ht="15" thickBot="1" x14ac:dyDescent="0.35">
      <c r="A836" s="2"/>
      <c r="C836" s="12"/>
    </row>
    <row r="837" spans="1:3" ht="15" thickBot="1" x14ac:dyDescent="0.35">
      <c r="A837" s="2"/>
      <c r="C837" s="12"/>
    </row>
    <row r="838" spans="1:3" ht="15" thickBot="1" x14ac:dyDescent="0.35">
      <c r="A838" s="2"/>
      <c r="C838" s="12"/>
    </row>
    <row r="839" spans="1:3" ht="15" thickBot="1" x14ac:dyDescent="0.35">
      <c r="A839" s="2"/>
      <c r="C839" s="12"/>
    </row>
    <row r="840" spans="1:3" ht="15" thickBot="1" x14ac:dyDescent="0.35">
      <c r="A840" s="2"/>
      <c r="C840" s="12"/>
    </row>
    <row r="841" spans="1:3" ht="15" thickBot="1" x14ac:dyDescent="0.35">
      <c r="A841" s="2"/>
      <c r="C841" s="12"/>
    </row>
    <row r="842" spans="1:3" ht="15" thickBot="1" x14ac:dyDescent="0.35">
      <c r="A842" s="2"/>
      <c r="C842" s="12"/>
    </row>
    <row r="843" spans="1:3" ht="15" thickBot="1" x14ac:dyDescent="0.35">
      <c r="A843" s="2"/>
      <c r="C843" s="12"/>
    </row>
    <row r="844" spans="1:3" ht="15" thickBot="1" x14ac:dyDescent="0.35">
      <c r="A844" s="2"/>
      <c r="C844" s="12"/>
    </row>
    <row r="845" spans="1:3" ht="15" thickBot="1" x14ac:dyDescent="0.35">
      <c r="A845" s="2"/>
      <c r="C845" s="12"/>
    </row>
    <row r="846" spans="1:3" ht="15" thickBot="1" x14ac:dyDescent="0.35">
      <c r="A846" s="2"/>
      <c r="C846" s="12"/>
    </row>
    <row r="847" spans="1:3" ht="15" thickBot="1" x14ac:dyDescent="0.35">
      <c r="A847" s="2"/>
      <c r="C847" s="12"/>
    </row>
    <row r="848" spans="1:3" ht="15" thickBot="1" x14ac:dyDescent="0.35">
      <c r="A848" s="2"/>
      <c r="C848" s="12"/>
    </row>
    <row r="849" spans="1:3" ht="15" thickBot="1" x14ac:dyDescent="0.35">
      <c r="A849" s="2"/>
      <c r="C849" s="12"/>
    </row>
    <row r="850" spans="1:3" ht="15" thickBot="1" x14ac:dyDescent="0.35">
      <c r="A850" s="2"/>
      <c r="C850" s="12"/>
    </row>
    <row r="851" spans="1:3" ht="15" thickBot="1" x14ac:dyDescent="0.35">
      <c r="A851" s="2"/>
      <c r="C851" s="12"/>
    </row>
    <row r="852" spans="1:3" ht="15" thickBot="1" x14ac:dyDescent="0.35">
      <c r="A852" s="2"/>
      <c r="C852" s="12"/>
    </row>
    <row r="853" spans="1:3" ht="15" thickBot="1" x14ac:dyDescent="0.35">
      <c r="A853" s="2"/>
      <c r="C853" s="12"/>
    </row>
    <row r="854" spans="1:3" ht="15" thickBot="1" x14ac:dyDescent="0.35">
      <c r="A854" s="2"/>
      <c r="C854" s="12"/>
    </row>
    <row r="855" spans="1:3" ht="15" thickBot="1" x14ac:dyDescent="0.35">
      <c r="A855" s="2"/>
      <c r="C855" s="12"/>
    </row>
    <row r="856" spans="1:3" ht="15" thickBot="1" x14ac:dyDescent="0.35">
      <c r="A856" s="2"/>
      <c r="C856" s="12"/>
    </row>
    <row r="857" spans="1:3" ht="15" thickBot="1" x14ac:dyDescent="0.35">
      <c r="A857" s="2"/>
      <c r="C857" s="12"/>
    </row>
    <row r="858" spans="1:3" ht="15" thickBot="1" x14ac:dyDescent="0.35">
      <c r="A858" s="2"/>
      <c r="C858" s="12"/>
    </row>
    <row r="859" spans="1:3" ht="15" thickBot="1" x14ac:dyDescent="0.35">
      <c r="A859" s="2"/>
      <c r="C859" s="12"/>
    </row>
    <row r="860" spans="1:3" ht="15" thickBot="1" x14ac:dyDescent="0.35">
      <c r="A860" s="2"/>
      <c r="C860" s="12"/>
    </row>
    <row r="861" spans="1:3" ht="15" thickBot="1" x14ac:dyDescent="0.35">
      <c r="A861" s="2"/>
      <c r="C861" s="12"/>
    </row>
    <row r="862" spans="1:3" ht="15" thickBot="1" x14ac:dyDescent="0.35">
      <c r="A862" s="2"/>
      <c r="C862" s="12"/>
    </row>
    <row r="863" spans="1:3" ht="15" thickBot="1" x14ac:dyDescent="0.35">
      <c r="A863" s="2"/>
      <c r="C863" s="12"/>
    </row>
    <row r="864" spans="1:3" ht="15" thickBot="1" x14ac:dyDescent="0.35">
      <c r="A864" s="2"/>
      <c r="C864" s="12"/>
    </row>
    <row r="865" spans="1:3" ht="15" thickBot="1" x14ac:dyDescent="0.35">
      <c r="A865" s="2"/>
      <c r="C865" s="12"/>
    </row>
    <row r="866" spans="1:3" ht="15" thickBot="1" x14ac:dyDescent="0.35">
      <c r="A866" s="2"/>
      <c r="C866" s="12"/>
    </row>
    <row r="867" spans="1:3" ht="15" thickBot="1" x14ac:dyDescent="0.35">
      <c r="A867" s="2"/>
      <c r="C867" s="12"/>
    </row>
    <row r="868" spans="1:3" ht="15" thickBot="1" x14ac:dyDescent="0.35">
      <c r="A868" s="2"/>
      <c r="C868" s="12"/>
    </row>
    <row r="869" spans="1:3" ht="15" thickBot="1" x14ac:dyDescent="0.35">
      <c r="A869" s="2"/>
      <c r="C869" s="12"/>
    </row>
    <row r="870" spans="1:3" ht="15" thickBot="1" x14ac:dyDescent="0.35">
      <c r="A870" s="2"/>
      <c r="C870" s="12"/>
    </row>
    <row r="871" spans="1:3" ht="15" thickBot="1" x14ac:dyDescent="0.35">
      <c r="A871" s="2"/>
      <c r="C871" s="12"/>
    </row>
    <row r="872" spans="1:3" ht="15" thickBot="1" x14ac:dyDescent="0.35">
      <c r="A872" s="2"/>
      <c r="C872" s="12"/>
    </row>
    <row r="873" spans="1:3" ht="15" thickBot="1" x14ac:dyDescent="0.35">
      <c r="A873" s="2"/>
      <c r="C873" s="12"/>
    </row>
    <row r="874" spans="1:3" ht="15" thickBot="1" x14ac:dyDescent="0.35">
      <c r="A874" s="2"/>
      <c r="C874" s="12"/>
    </row>
    <row r="875" spans="1:3" ht="15" thickBot="1" x14ac:dyDescent="0.35">
      <c r="A875" s="2"/>
      <c r="C875" s="12"/>
    </row>
    <row r="876" spans="1:3" ht="15" thickBot="1" x14ac:dyDescent="0.35">
      <c r="A876" s="2"/>
      <c r="C876" s="12"/>
    </row>
    <row r="877" spans="1:3" ht="15" thickBot="1" x14ac:dyDescent="0.35">
      <c r="A877" s="2"/>
      <c r="C877" s="12"/>
    </row>
    <row r="878" spans="1:3" ht="15" thickBot="1" x14ac:dyDescent="0.35">
      <c r="A878" s="2"/>
      <c r="C878" s="12"/>
    </row>
    <row r="879" spans="1:3" ht="15" thickBot="1" x14ac:dyDescent="0.35">
      <c r="A879" s="2"/>
      <c r="C879" s="12"/>
    </row>
    <row r="880" spans="1:3" ht="15" thickBot="1" x14ac:dyDescent="0.35">
      <c r="A880" s="2"/>
      <c r="C880" s="12"/>
    </row>
    <row r="881" spans="1:3" ht="15" thickBot="1" x14ac:dyDescent="0.35">
      <c r="A881" s="2"/>
      <c r="C881" s="12"/>
    </row>
    <row r="882" spans="1:3" ht="15" thickBot="1" x14ac:dyDescent="0.35">
      <c r="A882" s="2"/>
      <c r="C882" s="12"/>
    </row>
    <row r="883" spans="1:3" ht="15" thickBot="1" x14ac:dyDescent="0.35">
      <c r="A883" s="2"/>
      <c r="C883" s="12"/>
    </row>
    <row r="884" spans="1:3" ht="15" thickBot="1" x14ac:dyDescent="0.35">
      <c r="A884" s="2"/>
      <c r="C884" s="12"/>
    </row>
    <row r="885" spans="1:3" ht="15" thickBot="1" x14ac:dyDescent="0.35">
      <c r="A885" s="2"/>
      <c r="C885" s="12"/>
    </row>
    <row r="886" spans="1:3" ht="15" thickBot="1" x14ac:dyDescent="0.35">
      <c r="A886" s="2"/>
      <c r="C886" s="12"/>
    </row>
    <row r="887" spans="1:3" ht="15" thickBot="1" x14ac:dyDescent="0.35">
      <c r="A887" s="2"/>
      <c r="C887" s="12"/>
    </row>
    <row r="888" spans="1:3" ht="15" thickBot="1" x14ac:dyDescent="0.35">
      <c r="A888" s="2"/>
      <c r="C888" s="12"/>
    </row>
    <row r="889" spans="1:3" ht="15" thickBot="1" x14ac:dyDescent="0.35">
      <c r="A889" s="2"/>
      <c r="C889" s="12"/>
    </row>
    <row r="890" spans="1:3" ht="15" thickBot="1" x14ac:dyDescent="0.35">
      <c r="A890" s="2"/>
      <c r="C890" s="12"/>
    </row>
    <row r="891" spans="1:3" ht="15" thickBot="1" x14ac:dyDescent="0.35">
      <c r="A891" s="2"/>
      <c r="C891" s="12"/>
    </row>
    <row r="892" spans="1:3" ht="15" thickBot="1" x14ac:dyDescent="0.35">
      <c r="A892" s="2"/>
      <c r="C892" s="12"/>
    </row>
    <row r="893" spans="1:3" ht="15" thickBot="1" x14ac:dyDescent="0.35">
      <c r="A893" s="2"/>
      <c r="C893" s="12"/>
    </row>
    <row r="894" spans="1:3" ht="15" thickBot="1" x14ac:dyDescent="0.35">
      <c r="A894" s="2"/>
      <c r="C894" s="12"/>
    </row>
    <row r="895" spans="1:3" ht="15" thickBot="1" x14ac:dyDescent="0.35">
      <c r="A895" s="2"/>
      <c r="C895" s="12"/>
    </row>
    <row r="896" spans="1:3" ht="15" thickBot="1" x14ac:dyDescent="0.35">
      <c r="A896" s="2"/>
      <c r="C896" s="12"/>
    </row>
    <row r="897" spans="1:3" ht="15" thickBot="1" x14ac:dyDescent="0.35">
      <c r="A897" s="2"/>
      <c r="C897" s="12"/>
    </row>
    <row r="898" spans="1:3" ht="15" thickBot="1" x14ac:dyDescent="0.35">
      <c r="A898" s="2"/>
      <c r="C898" s="12"/>
    </row>
    <row r="899" spans="1:3" ht="15" thickBot="1" x14ac:dyDescent="0.35">
      <c r="A899" s="2"/>
      <c r="C899" s="12"/>
    </row>
    <row r="900" spans="1:3" ht="15" thickBot="1" x14ac:dyDescent="0.35">
      <c r="A900" s="2"/>
      <c r="C900" s="12"/>
    </row>
    <row r="901" spans="1:3" ht="15" thickBot="1" x14ac:dyDescent="0.35">
      <c r="A901" s="2"/>
      <c r="C901" s="12"/>
    </row>
    <row r="902" spans="1:3" ht="15" thickBot="1" x14ac:dyDescent="0.35">
      <c r="A902" s="2"/>
      <c r="C902" s="12"/>
    </row>
    <row r="903" spans="1:3" ht="15" thickBot="1" x14ac:dyDescent="0.35">
      <c r="A903" s="2"/>
      <c r="C903" s="12"/>
    </row>
    <row r="904" spans="1:3" ht="15" thickBot="1" x14ac:dyDescent="0.35">
      <c r="A904" s="2"/>
      <c r="C904" s="12"/>
    </row>
    <row r="905" spans="1:3" ht="15" thickBot="1" x14ac:dyDescent="0.35">
      <c r="A905" s="2"/>
      <c r="C905" s="12"/>
    </row>
    <row r="906" spans="1:3" ht="15" thickBot="1" x14ac:dyDescent="0.35">
      <c r="A906" s="2"/>
      <c r="C906" s="12"/>
    </row>
    <row r="907" spans="1:3" ht="15" thickBot="1" x14ac:dyDescent="0.35">
      <c r="A907" s="2"/>
      <c r="C907" s="12"/>
    </row>
    <row r="908" spans="1:3" ht="15" thickBot="1" x14ac:dyDescent="0.35">
      <c r="A908" s="2"/>
      <c r="C908" s="12"/>
    </row>
    <row r="909" spans="1:3" ht="15" thickBot="1" x14ac:dyDescent="0.35">
      <c r="A909" s="2"/>
      <c r="C909" s="12"/>
    </row>
    <row r="910" spans="1:3" ht="15" thickBot="1" x14ac:dyDescent="0.35">
      <c r="A910" s="2"/>
      <c r="C910" s="12"/>
    </row>
    <row r="911" spans="1:3" ht="15" thickBot="1" x14ac:dyDescent="0.35">
      <c r="A911" s="2"/>
      <c r="C911" s="12"/>
    </row>
    <row r="912" spans="1:3" ht="15" thickBot="1" x14ac:dyDescent="0.35">
      <c r="A912" s="2"/>
      <c r="C912" s="12"/>
    </row>
    <row r="913" spans="1:3" ht="15" thickBot="1" x14ac:dyDescent="0.35">
      <c r="A913" s="2"/>
      <c r="C913" s="12"/>
    </row>
    <row r="914" spans="1:3" ht="15" thickBot="1" x14ac:dyDescent="0.35">
      <c r="A914" s="2"/>
      <c r="C914" s="12"/>
    </row>
    <row r="915" spans="1:3" ht="15" thickBot="1" x14ac:dyDescent="0.35">
      <c r="A915" s="2"/>
      <c r="C915" s="12"/>
    </row>
    <row r="916" spans="1:3" ht="15" thickBot="1" x14ac:dyDescent="0.35">
      <c r="A916" s="2"/>
      <c r="C916" s="12"/>
    </row>
    <row r="917" spans="1:3" ht="15" thickBot="1" x14ac:dyDescent="0.35">
      <c r="A917" s="2"/>
      <c r="C917" s="12"/>
    </row>
    <row r="918" spans="1:3" ht="15" thickBot="1" x14ac:dyDescent="0.35">
      <c r="A918" s="2"/>
      <c r="C918" s="12"/>
    </row>
    <row r="919" spans="1:3" ht="15" thickBot="1" x14ac:dyDescent="0.35">
      <c r="A919" s="2"/>
      <c r="C919" s="12"/>
    </row>
    <row r="920" spans="1:3" ht="15" thickBot="1" x14ac:dyDescent="0.35">
      <c r="A920" s="2"/>
      <c r="C920" s="12"/>
    </row>
    <row r="921" spans="1:3" ht="15" thickBot="1" x14ac:dyDescent="0.35">
      <c r="A921" s="2"/>
      <c r="C921" s="12"/>
    </row>
    <row r="922" spans="1:3" ht="15" thickBot="1" x14ac:dyDescent="0.35">
      <c r="A922" s="2"/>
      <c r="C922" s="12"/>
    </row>
    <row r="923" spans="1:3" ht="15" thickBot="1" x14ac:dyDescent="0.35">
      <c r="A923" s="2"/>
      <c r="C923" s="12"/>
    </row>
    <row r="924" spans="1:3" ht="15" thickBot="1" x14ac:dyDescent="0.35">
      <c r="A924" s="2"/>
      <c r="C924" s="12"/>
    </row>
    <row r="925" spans="1:3" ht="15" thickBot="1" x14ac:dyDescent="0.35">
      <c r="A925" s="2"/>
      <c r="C925" s="12"/>
    </row>
    <row r="926" spans="1:3" ht="15" thickBot="1" x14ac:dyDescent="0.35">
      <c r="A926" s="2"/>
      <c r="C926" s="12"/>
    </row>
    <row r="927" spans="1:3" ht="15" thickBot="1" x14ac:dyDescent="0.35">
      <c r="A927" s="2"/>
      <c r="C927" s="12"/>
    </row>
    <row r="928" spans="1:3" ht="15" thickBot="1" x14ac:dyDescent="0.35">
      <c r="A928" s="2"/>
      <c r="C928" s="12"/>
    </row>
    <row r="929" spans="1:3" ht="15" thickBot="1" x14ac:dyDescent="0.35">
      <c r="A929" s="2"/>
      <c r="C929" s="12"/>
    </row>
    <row r="930" spans="1:3" ht="15" thickBot="1" x14ac:dyDescent="0.35">
      <c r="A930" s="2"/>
      <c r="C930" s="12"/>
    </row>
    <row r="931" spans="1:3" ht="15" thickBot="1" x14ac:dyDescent="0.35">
      <c r="A931" s="2"/>
      <c r="C931" s="12"/>
    </row>
    <row r="932" spans="1:3" ht="15" thickBot="1" x14ac:dyDescent="0.35">
      <c r="A932" s="2"/>
      <c r="C932" s="12"/>
    </row>
    <row r="933" spans="1:3" ht="15" thickBot="1" x14ac:dyDescent="0.35">
      <c r="A933" s="2"/>
      <c r="C933" s="12"/>
    </row>
    <row r="934" spans="1:3" ht="15" thickBot="1" x14ac:dyDescent="0.35">
      <c r="A934" s="2"/>
      <c r="C934" s="12"/>
    </row>
    <row r="935" spans="1:3" ht="15" thickBot="1" x14ac:dyDescent="0.35">
      <c r="A935" s="2"/>
      <c r="C935" s="12"/>
    </row>
    <row r="936" spans="1:3" ht="15" thickBot="1" x14ac:dyDescent="0.35">
      <c r="A936" s="2"/>
      <c r="C936" s="12"/>
    </row>
    <row r="937" spans="1:3" ht="15" thickBot="1" x14ac:dyDescent="0.35">
      <c r="A937" s="2"/>
      <c r="C937" s="12"/>
    </row>
    <row r="938" spans="1:3" ht="15" thickBot="1" x14ac:dyDescent="0.35">
      <c r="A938" s="2"/>
      <c r="C938" s="12"/>
    </row>
    <row r="939" spans="1:3" ht="15" thickBot="1" x14ac:dyDescent="0.35">
      <c r="A939" s="2"/>
      <c r="C939" s="12"/>
    </row>
    <row r="940" spans="1:3" ht="15" thickBot="1" x14ac:dyDescent="0.35">
      <c r="A940" s="2"/>
      <c r="C940" s="12"/>
    </row>
    <row r="941" spans="1:3" ht="15" thickBot="1" x14ac:dyDescent="0.35">
      <c r="A941" s="2"/>
      <c r="C941" s="12"/>
    </row>
    <row r="942" spans="1:3" ht="15" thickBot="1" x14ac:dyDescent="0.35">
      <c r="A942" s="2"/>
      <c r="C942" s="12"/>
    </row>
    <row r="943" spans="1:3" ht="15" thickBot="1" x14ac:dyDescent="0.35">
      <c r="A943" s="2"/>
      <c r="C943" s="12"/>
    </row>
    <row r="944" spans="1:3" ht="15" thickBot="1" x14ac:dyDescent="0.35">
      <c r="A944" s="2"/>
      <c r="C944" s="12"/>
    </row>
    <row r="945" spans="1:3" ht="15" thickBot="1" x14ac:dyDescent="0.35">
      <c r="A945" s="2"/>
      <c r="C945" s="12"/>
    </row>
    <row r="946" spans="1:3" ht="15" thickBot="1" x14ac:dyDescent="0.35">
      <c r="A946" s="2"/>
      <c r="C946" s="12"/>
    </row>
    <row r="947" spans="1:3" ht="15" thickBot="1" x14ac:dyDescent="0.35">
      <c r="A947" s="2"/>
      <c r="C947" s="12"/>
    </row>
    <row r="948" spans="1:3" ht="15" thickBot="1" x14ac:dyDescent="0.35">
      <c r="A948" s="2"/>
      <c r="C948" s="12"/>
    </row>
    <row r="949" spans="1:3" ht="15" thickBot="1" x14ac:dyDescent="0.35">
      <c r="A949" s="2"/>
      <c r="C949" s="12"/>
    </row>
    <row r="950" spans="1:3" ht="15" thickBot="1" x14ac:dyDescent="0.35">
      <c r="A950" s="2"/>
      <c r="C950" s="12"/>
    </row>
    <row r="951" spans="1:3" ht="15" thickBot="1" x14ac:dyDescent="0.35">
      <c r="A951" s="2"/>
      <c r="C951" s="12"/>
    </row>
    <row r="952" spans="1:3" ht="15" thickBot="1" x14ac:dyDescent="0.35">
      <c r="A952" s="2"/>
      <c r="C952" s="12"/>
    </row>
    <row r="953" spans="1:3" ht="15" thickBot="1" x14ac:dyDescent="0.35">
      <c r="A953" s="2"/>
      <c r="C953" s="12"/>
    </row>
    <row r="954" spans="1:3" ht="15" thickBot="1" x14ac:dyDescent="0.35">
      <c r="A954" s="2"/>
      <c r="C954" s="12"/>
    </row>
    <row r="955" spans="1:3" ht="15" thickBot="1" x14ac:dyDescent="0.35">
      <c r="A955" s="2"/>
      <c r="C955" s="12"/>
    </row>
    <row r="956" spans="1:3" ht="15" thickBot="1" x14ac:dyDescent="0.35">
      <c r="A956" s="2"/>
      <c r="C956" s="12"/>
    </row>
    <row r="957" spans="1:3" ht="15" thickBot="1" x14ac:dyDescent="0.35">
      <c r="A957" s="2"/>
      <c r="C957" s="12"/>
    </row>
    <row r="958" spans="1:3" ht="15" thickBot="1" x14ac:dyDescent="0.35">
      <c r="A958" s="2"/>
      <c r="C958" s="12"/>
    </row>
    <row r="959" spans="1:3" ht="15" thickBot="1" x14ac:dyDescent="0.35">
      <c r="A959" s="2"/>
      <c r="C959" s="12"/>
    </row>
    <row r="960" spans="1:3" ht="15" thickBot="1" x14ac:dyDescent="0.35">
      <c r="A960" s="2"/>
      <c r="C960" s="12"/>
    </row>
    <row r="961" spans="1:3" ht="15" thickBot="1" x14ac:dyDescent="0.35">
      <c r="A961" s="2"/>
      <c r="C961" s="12"/>
    </row>
    <row r="962" spans="1:3" ht="15" thickBot="1" x14ac:dyDescent="0.35">
      <c r="A962" s="2"/>
      <c r="C962" s="12"/>
    </row>
    <row r="963" spans="1:3" ht="15" thickBot="1" x14ac:dyDescent="0.35">
      <c r="A963" s="2"/>
      <c r="C963" s="12"/>
    </row>
    <row r="964" spans="1:3" ht="15" thickBot="1" x14ac:dyDescent="0.35">
      <c r="A964" s="2"/>
      <c r="C964" s="12"/>
    </row>
    <row r="965" spans="1:3" ht="15" thickBot="1" x14ac:dyDescent="0.35">
      <c r="A965" s="2"/>
      <c r="C965" s="12"/>
    </row>
    <row r="966" spans="1:3" ht="15" thickBot="1" x14ac:dyDescent="0.35">
      <c r="A966" s="2"/>
      <c r="C966" s="12"/>
    </row>
    <row r="967" spans="1:3" ht="15" thickBot="1" x14ac:dyDescent="0.35">
      <c r="A967" s="2"/>
      <c r="C967" s="12"/>
    </row>
    <row r="968" spans="1:3" ht="15" thickBot="1" x14ac:dyDescent="0.35">
      <c r="A968" s="2"/>
      <c r="C968" s="12"/>
    </row>
    <row r="969" spans="1:3" ht="15" thickBot="1" x14ac:dyDescent="0.35">
      <c r="A969" s="2"/>
      <c r="C969" s="12"/>
    </row>
    <row r="970" spans="1:3" ht="15" thickBot="1" x14ac:dyDescent="0.35">
      <c r="A970" s="2"/>
      <c r="C970" s="12"/>
    </row>
    <row r="971" spans="1:3" ht="15" thickBot="1" x14ac:dyDescent="0.35">
      <c r="A971" s="2"/>
      <c r="C971" s="12"/>
    </row>
    <row r="972" spans="1:3" ht="15" thickBot="1" x14ac:dyDescent="0.35">
      <c r="A972" s="2"/>
      <c r="C972" s="12"/>
    </row>
    <row r="973" spans="1:3" ht="15" thickBot="1" x14ac:dyDescent="0.35">
      <c r="A973" s="2"/>
      <c r="C973" s="12"/>
    </row>
    <row r="974" spans="1:3" ht="15" thickBot="1" x14ac:dyDescent="0.35">
      <c r="A974" s="2"/>
      <c r="C974" s="12"/>
    </row>
    <row r="975" spans="1:3" ht="15" thickBot="1" x14ac:dyDescent="0.35">
      <c r="A975" s="2"/>
      <c r="C975" s="12"/>
    </row>
    <row r="976" spans="1:3" ht="15" thickBot="1" x14ac:dyDescent="0.35">
      <c r="A976" s="2"/>
      <c r="C976" s="12"/>
    </row>
    <row r="977" spans="1:3" ht="15" thickBot="1" x14ac:dyDescent="0.35">
      <c r="A977" s="2"/>
      <c r="C977" s="12"/>
    </row>
    <row r="978" spans="1:3" ht="15" thickBot="1" x14ac:dyDescent="0.35">
      <c r="A978" s="2"/>
      <c r="C978" s="12"/>
    </row>
    <row r="979" spans="1:3" ht="15" thickBot="1" x14ac:dyDescent="0.35">
      <c r="A979" s="2"/>
      <c r="C979" s="12"/>
    </row>
    <row r="980" spans="1:3" ht="15" thickBot="1" x14ac:dyDescent="0.35">
      <c r="A980" s="2"/>
      <c r="C980" s="12"/>
    </row>
    <row r="981" spans="1:3" ht="15" thickBot="1" x14ac:dyDescent="0.35">
      <c r="A981" s="2"/>
      <c r="C981" s="12"/>
    </row>
    <row r="982" spans="1:3" ht="15" thickBot="1" x14ac:dyDescent="0.35">
      <c r="A982" s="2"/>
      <c r="C982" s="12"/>
    </row>
    <row r="983" spans="1:3" ht="15" thickBot="1" x14ac:dyDescent="0.35">
      <c r="A983" s="2"/>
      <c r="C983" s="12"/>
    </row>
    <row r="984" spans="1:3" ht="15" thickBot="1" x14ac:dyDescent="0.35">
      <c r="A984" s="2"/>
      <c r="C984" s="12"/>
    </row>
    <row r="985" spans="1:3" ht="15" thickBot="1" x14ac:dyDescent="0.35">
      <c r="A985" s="2"/>
      <c r="C985" s="12"/>
    </row>
    <row r="986" spans="1:3" ht="15" thickBot="1" x14ac:dyDescent="0.35">
      <c r="A986" s="2"/>
      <c r="C986" s="12"/>
    </row>
    <row r="987" spans="1:3" ht="15" thickBot="1" x14ac:dyDescent="0.35">
      <c r="A987" s="2"/>
      <c r="C987" s="12"/>
    </row>
    <row r="988" spans="1:3" ht="15" thickBot="1" x14ac:dyDescent="0.35">
      <c r="A988" s="2"/>
      <c r="C988" s="12"/>
    </row>
    <row r="989" spans="1:3" ht="15" thickBot="1" x14ac:dyDescent="0.35">
      <c r="A989" s="2"/>
      <c r="C989" s="12"/>
    </row>
    <row r="990" spans="1:3" ht="15" thickBot="1" x14ac:dyDescent="0.35">
      <c r="A990" s="2"/>
      <c r="C990" s="12"/>
    </row>
    <row r="991" spans="1:3" ht="15" thickBot="1" x14ac:dyDescent="0.35">
      <c r="A991" s="2"/>
      <c r="C991" s="12"/>
    </row>
    <row r="992" spans="1:3" ht="15" thickBot="1" x14ac:dyDescent="0.35">
      <c r="A992" s="2"/>
      <c r="C992" s="12"/>
    </row>
    <row r="993" spans="1:3" ht="15" thickBot="1" x14ac:dyDescent="0.35">
      <c r="A993" s="2"/>
      <c r="C993" s="12"/>
    </row>
    <row r="994" spans="1:3" ht="15" thickBot="1" x14ac:dyDescent="0.35">
      <c r="A994" s="2"/>
      <c r="C994" s="12"/>
    </row>
    <row r="995" spans="1:3" ht="15" thickBot="1" x14ac:dyDescent="0.35">
      <c r="A995" s="2"/>
      <c r="C995" s="12"/>
    </row>
    <row r="996" spans="1:3" ht="15" thickBot="1" x14ac:dyDescent="0.35">
      <c r="A996" s="2"/>
      <c r="C996" s="12"/>
    </row>
    <row r="997" spans="1:3" ht="15" thickBot="1" x14ac:dyDescent="0.35">
      <c r="A997" s="2"/>
      <c r="C997" s="12"/>
    </row>
    <row r="998" spans="1:3" ht="15" thickBot="1" x14ac:dyDescent="0.35">
      <c r="A998" s="2"/>
      <c r="C998" s="12"/>
    </row>
    <row r="999" spans="1:3" ht="15" thickBot="1" x14ac:dyDescent="0.35">
      <c r="A999" s="2"/>
      <c r="C999" s="12"/>
    </row>
    <row r="1000" spans="1:3" ht="15" thickBot="1" x14ac:dyDescent="0.35">
      <c r="A1000" s="2"/>
      <c r="C1000" s="12"/>
    </row>
  </sheetData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62323-348D-4999-BAEB-6B6266E78E98}">
  <dimension ref="E6:K32"/>
  <sheetViews>
    <sheetView tabSelected="1" topLeftCell="A5" workbookViewId="0">
      <selection activeCell="J7" sqref="J7:K26"/>
    </sheetView>
  </sheetViews>
  <sheetFormatPr defaultRowHeight="14.4" x14ac:dyDescent="0.3"/>
  <cols>
    <col min="5" max="5" width="15.6640625" bestFit="1" customWidth="1"/>
    <col min="9" max="9" width="15.6640625" bestFit="1" customWidth="1"/>
  </cols>
  <sheetData>
    <row r="6" spans="5:11" x14ac:dyDescent="0.3">
      <c r="E6" s="28"/>
      <c r="F6" s="28" t="s">
        <v>120</v>
      </c>
      <c r="G6" s="28" t="s">
        <v>121</v>
      </c>
      <c r="I6" s="28"/>
      <c r="J6" s="28" t="s">
        <v>120</v>
      </c>
      <c r="K6" s="28" t="s">
        <v>121</v>
      </c>
    </row>
    <row r="7" spans="5:11" x14ac:dyDescent="0.3">
      <c r="E7" s="29">
        <v>44841.451053240744</v>
      </c>
      <c r="F7" s="30">
        <v>0.612788</v>
      </c>
      <c r="G7" s="30">
        <v>9.83</v>
      </c>
      <c r="I7" s="29">
        <v>44841.451053240744</v>
      </c>
      <c r="J7" s="30">
        <v>0.612788</v>
      </c>
      <c r="K7" s="30">
        <v>9.83</v>
      </c>
    </row>
    <row r="8" spans="5:11" x14ac:dyDescent="0.3">
      <c r="E8" s="29">
        <v>44856.451493055552</v>
      </c>
      <c r="F8" s="30">
        <v>0.55563399999999996</v>
      </c>
      <c r="G8" s="30">
        <v>4.67</v>
      </c>
      <c r="I8" s="29">
        <v>44856.451493055552</v>
      </c>
      <c r="J8" s="30">
        <v>0.55563399999999996</v>
      </c>
      <c r="K8" s="30">
        <v>4.67</v>
      </c>
    </row>
    <row r="9" spans="5:11" x14ac:dyDescent="0.3">
      <c r="E9" s="29">
        <v>44866.452187499999</v>
      </c>
      <c r="F9" s="30">
        <v>0.42834800000000001</v>
      </c>
      <c r="G9" s="30">
        <v>4.13</v>
      </c>
      <c r="I9" s="29">
        <v>44866.452187499999</v>
      </c>
      <c r="J9" s="30">
        <v>0.42834800000000001</v>
      </c>
      <c r="K9" s="30">
        <v>4.13</v>
      </c>
    </row>
    <row r="10" spans="5:11" x14ac:dyDescent="0.3">
      <c r="E10" s="29">
        <v>44869.459363425929</v>
      </c>
      <c r="F10" s="30">
        <v>0.45623200000000003</v>
      </c>
      <c r="G10" s="30">
        <v>11.13</v>
      </c>
      <c r="I10" s="29">
        <v>44869.459363425929</v>
      </c>
      <c r="J10" s="30">
        <v>0.45623200000000003</v>
      </c>
      <c r="K10" s="30">
        <v>11.13</v>
      </c>
    </row>
    <row r="11" spans="5:11" x14ac:dyDescent="0.3">
      <c r="E11" s="29">
        <v>44944.461122685185</v>
      </c>
      <c r="F11" s="30">
        <v>0.36253000000000002</v>
      </c>
      <c r="G11" s="30">
        <v>0.15</v>
      </c>
      <c r="I11" s="29">
        <v>44944.461122685185</v>
      </c>
      <c r="J11" s="30">
        <v>0.36253000000000002</v>
      </c>
      <c r="K11" s="30">
        <v>0.15</v>
      </c>
    </row>
    <row r="12" spans="5:11" x14ac:dyDescent="0.3">
      <c r="E12" s="29">
        <v>44964.459965277776</v>
      </c>
      <c r="F12" s="30">
        <v>0.77337999999999996</v>
      </c>
      <c r="G12" s="30">
        <v>0.79</v>
      </c>
      <c r="I12" s="29">
        <v>44971.452557870369</v>
      </c>
      <c r="J12" s="30">
        <v>0.121729</v>
      </c>
      <c r="K12" s="30">
        <v>5.36</v>
      </c>
    </row>
    <row r="13" spans="5:11" x14ac:dyDescent="0.3">
      <c r="E13" s="29">
        <v>44971.452557870369</v>
      </c>
      <c r="F13" s="30">
        <v>0.121729</v>
      </c>
      <c r="G13" s="30">
        <v>5.36</v>
      </c>
      <c r="I13" s="29">
        <v>44984.458460648151</v>
      </c>
      <c r="J13" s="30">
        <v>0.53954000000000002</v>
      </c>
      <c r="K13" s="30">
        <v>7.82</v>
      </c>
    </row>
    <row r="14" spans="5:11" x14ac:dyDescent="0.3">
      <c r="E14" s="29">
        <v>44984.458460648151</v>
      </c>
      <c r="F14" s="30">
        <v>0.53954000000000002</v>
      </c>
      <c r="G14" s="30">
        <v>7.82</v>
      </c>
      <c r="I14" s="29">
        <v>45021.451747685183</v>
      </c>
      <c r="J14" s="30">
        <v>5.6245000000000003E-2</v>
      </c>
      <c r="K14" s="30">
        <v>2.72</v>
      </c>
    </row>
    <row r="15" spans="5:11" x14ac:dyDescent="0.3">
      <c r="E15" s="29">
        <v>45019.455891203703</v>
      </c>
      <c r="F15" s="30">
        <v>0.70270900000000003</v>
      </c>
      <c r="G15" s="30">
        <v>6.32</v>
      </c>
      <c r="I15" s="29">
        <v>45049.455775462964</v>
      </c>
      <c r="J15" s="30">
        <v>0.13881299999999999</v>
      </c>
      <c r="K15" s="30">
        <v>8.3800000000000008</v>
      </c>
    </row>
    <row r="16" spans="5:11" x14ac:dyDescent="0.3">
      <c r="E16" s="29">
        <v>45021.451747685183</v>
      </c>
      <c r="F16" s="30">
        <v>5.6245000000000003E-2</v>
      </c>
      <c r="G16" s="30">
        <v>2.72</v>
      </c>
      <c r="I16" s="29">
        <v>45066.448946759258</v>
      </c>
      <c r="J16" s="30">
        <v>1.6303000000000002E-2</v>
      </c>
      <c r="K16" s="30">
        <v>4.1100000000000003</v>
      </c>
    </row>
    <row r="17" spans="5:11" x14ac:dyDescent="0.3">
      <c r="E17" s="29">
        <v>45024.45579861111</v>
      </c>
      <c r="F17" s="30">
        <v>0.53237599999999996</v>
      </c>
      <c r="G17" s="30">
        <v>0.83</v>
      </c>
      <c r="I17" s="29">
        <v>45074.45579861111</v>
      </c>
      <c r="J17" s="30">
        <v>0.45138499999999998</v>
      </c>
      <c r="K17" s="30">
        <v>8.09</v>
      </c>
    </row>
    <row r="18" spans="5:11" x14ac:dyDescent="0.3">
      <c r="E18" s="29">
        <v>45049.455775462964</v>
      </c>
      <c r="F18" s="30">
        <v>0.13881299999999999</v>
      </c>
      <c r="G18" s="30">
        <v>8.3800000000000008</v>
      </c>
      <c r="I18" s="29">
        <v>45079.455891203703</v>
      </c>
      <c r="J18" s="30">
        <v>0.67514200000000002</v>
      </c>
      <c r="K18" s="30">
        <v>6.47</v>
      </c>
    </row>
    <row r="19" spans="5:11" x14ac:dyDescent="0.3">
      <c r="E19" s="29">
        <v>45066.448946759258</v>
      </c>
      <c r="F19" s="30">
        <v>1.6303000000000002E-2</v>
      </c>
      <c r="G19" s="30">
        <v>4.1100000000000003</v>
      </c>
      <c r="I19" s="29">
        <v>45081.448854166665</v>
      </c>
      <c r="J19" s="30">
        <v>1.7305000000000001E-2</v>
      </c>
      <c r="K19" s="30">
        <v>3.47</v>
      </c>
    </row>
    <row r="20" spans="5:11" x14ac:dyDescent="0.3">
      <c r="E20" s="29">
        <v>45071.451747685183</v>
      </c>
      <c r="F20" s="30">
        <v>9.9950000000000004E-3</v>
      </c>
      <c r="G20" s="30">
        <v>12.57</v>
      </c>
      <c r="I20" s="29">
        <v>45084.45579861111</v>
      </c>
      <c r="J20" s="30">
        <v>0.35698600000000003</v>
      </c>
      <c r="K20" s="30">
        <v>3.03</v>
      </c>
    </row>
    <row r="21" spans="5:11" x14ac:dyDescent="0.3">
      <c r="E21" s="29">
        <v>45074.45579861111</v>
      </c>
      <c r="F21" s="30">
        <v>0.45138499999999998</v>
      </c>
      <c r="G21" s="30">
        <v>8.09</v>
      </c>
      <c r="I21" s="29">
        <v>45091.451747685183</v>
      </c>
      <c r="J21" s="30">
        <v>1.9186000000000002E-2</v>
      </c>
      <c r="K21" s="30">
        <v>4.05</v>
      </c>
    </row>
    <row r="22" spans="5:11" x14ac:dyDescent="0.3">
      <c r="E22" s="29">
        <v>45076.448946759258</v>
      </c>
      <c r="F22" s="30">
        <v>8.4270000000000005E-3</v>
      </c>
      <c r="G22" s="30">
        <v>6.7</v>
      </c>
      <c r="I22" s="29">
        <v>45171.448969907404</v>
      </c>
      <c r="J22" s="30">
        <v>9.9939999999999994E-3</v>
      </c>
      <c r="K22" s="30">
        <v>2.4700000000000002</v>
      </c>
    </row>
    <row r="23" spans="5:11" x14ac:dyDescent="0.3">
      <c r="E23" s="29">
        <v>45079.455891203703</v>
      </c>
      <c r="F23" s="30">
        <v>0.67514200000000002</v>
      </c>
      <c r="G23" s="30">
        <v>6.47</v>
      </c>
      <c r="I23" s="29">
        <v>45176.448946759258</v>
      </c>
      <c r="J23" s="30">
        <v>8.201E-3</v>
      </c>
      <c r="K23" s="30">
        <v>1.25</v>
      </c>
    </row>
    <row r="24" spans="5:11" x14ac:dyDescent="0.3">
      <c r="E24" s="29">
        <v>45081.448854166665</v>
      </c>
      <c r="F24" s="30">
        <v>1.7305000000000001E-2</v>
      </c>
      <c r="G24" s="30">
        <v>3.47</v>
      </c>
      <c r="I24" s="29">
        <v>45179.455891203703</v>
      </c>
      <c r="J24" s="30">
        <v>0.59556100000000001</v>
      </c>
      <c r="K24" s="30">
        <v>14.49</v>
      </c>
    </row>
    <row r="25" spans="5:11" x14ac:dyDescent="0.3">
      <c r="E25" s="29">
        <v>45084.45579861111</v>
      </c>
      <c r="F25" s="30">
        <v>0.35698600000000003</v>
      </c>
      <c r="G25" s="30">
        <v>3.03</v>
      </c>
      <c r="I25" s="29">
        <v>45184.456261574072</v>
      </c>
      <c r="J25" s="30">
        <v>0.63197400000000004</v>
      </c>
      <c r="K25" s="30">
        <v>20.43</v>
      </c>
    </row>
    <row r="26" spans="5:11" x14ac:dyDescent="0.3">
      <c r="E26" s="29">
        <v>45091.451747685183</v>
      </c>
      <c r="F26" s="30">
        <v>1.9186000000000002E-2</v>
      </c>
      <c r="G26" s="30">
        <v>4.05</v>
      </c>
      <c r="I26" s="29">
        <v>45194.456956018519</v>
      </c>
      <c r="J26" s="30">
        <v>1.1202190000000001</v>
      </c>
      <c r="K26" s="30">
        <v>3.96</v>
      </c>
    </row>
    <row r="27" spans="5:11" x14ac:dyDescent="0.3">
      <c r="E27" s="29">
        <v>45159.455891203703</v>
      </c>
      <c r="F27" s="30">
        <v>0.41145300000000001</v>
      </c>
      <c r="G27" s="30">
        <v>6.87</v>
      </c>
    </row>
    <row r="28" spans="5:11" x14ac:dyDescent="0.3">
      <c r="E28" s="29">
        <v>45171.448969907404</v>
      </c>
      <c r="F28" s="30">
        <v>9.9939999999999994E-3</v>
      </c>
      <c r="G28" s="30">
        <v>2.4700000000000002</v>
      </c>
    </row>
    <row r="29" spans="5:11" x14ac:dyDescent="0.3">
      <c r="E29" s="29">
        <v>45176.448946759258</v>
      </c>
      <c r="F29" s="30">
        <v>8.201E-3</v>
      </c>
      <c r="G29" s="30">
        <v>1.25</v>
      </c>
    </row>
    <row r="30" spans="5:11" x14ac:dyDescent="0.3">
      <c r="E30" s="29">
        <v>45179.455891203703</v>
      </c>
      <c r="F30" s="30">
        <v>0.59556100000000001</v>
      </c>
      <c r="G30" s="30">
        <v>14.49</v>
      </c>
    </row>
    <row r="31" spans="5:11" x14ac:dyDescent="0.3">
      <c r="E31" s="29">
        <v>45184.456261574072</v>
      </c>
      <c r="F31" s="30">
        <v>0.63197400000000004</v>
      </c>
      <c r="G31" s="30">
        <v>20.43</v>
      </c>
    </row>
    <row r="32" spans="5:11" x14ac:dyDescent="0.3">
      <c r="E32" s="29">
        <v>45194.456956018519</v>
      </c>
      <c r="F32" s="30">
        <v>1.1202190000000001</v>
      </c>
      <c r="G32" s="30">
        <v>3.96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C58A9-E14F-4260-87DD-77E9BD91F9C7}">
  <dimension ref="QY9102:VXS970860"/>
  <sheetViews>
    <sheetView workbookViewId="0"/>
  </sheetViews>
  <sheetFormatPr defaultRowHeight="14.4" x14ac:dyDescent="0.3"/>
  <sheetData>
    <row r="9102" spans="10576:10576" x14ac:dyDescent="0.3">
      <c r="OPT9102" t="s">
        <v>81</v>
      </c>
    </row>
    <row r="71917" spans="14519:14519" x14ac:dyDescent="0.3">
      <c r="ULK71917" t="s">
        <v>42</v>
      </c>
    </row>
    <row r="78398" spans="10913:10913" x14ac:dyDescent="0.3">
      <c r="PCS78398" t="s">
        <v>38</v>
      </c>
    </row>
    <row r="107340" spans="15515:15515" x14ac:dyDescent="0.3">
      <c r="VXS107340" t="s">
        <v>72</v>
      </c>
    </row>
    <row r="112516" spans="10904:10904" x14ac:dyDescent="0.3">
      <c r="PCJ112516" t="s">
        <v>51</v>
      </c>
    </row>
    <row r="113760" spans="7171:7171" x14ac:dyDescent="0.3">
      <c r="JOU113760" t="s">
        <v>49</v>
      </c>
    </row>
    <row r="126742" spans="11242:11242" x14ac:dyDescent="0.3">
      <c r="PPJ126742" t="s">
        <v>50</v>
      </c>
    </row>
    <row r="128225" spans="2714:2714" x14ac:dyDescent="0.3">
      <c r="CZJ128225" t="s">
        <v>59</v>
      </c>
    </row>
    <row r="144016" spans="3510:3510" x14ac:dyDescent="0.3">
      <c r="EDZ144016" t="s">
        <v>82</v>
      </c>
    </row>
    <row r="165363" spans="5537:5537" x14ac:dyDescent="0.3">
      <c r="HDY165363" t="s">
        <v>71</v>
      </c>
    </row>
    <row r="217434" spans="6446:6446" x14ac:dyDescent="0.3">
      <c r="IMX217434" t="s">
        <v>36</v>
      </c>
    </row>
    <row r="220297" spans="7235:7235" x14ac:dyDescent="0.3">
      <c r="JRG220297" t="s">
        <v>44</v>
      </c>
    </row>
    <row r="239064" spans="6909:6909" x14ac:dyDescent="0.3">
      <c r="JES239064" t="s">
        <v>65</v>
      </c>
    </row>
    <row r="245031" spans="11321:11321" x14ac:dyDescent="0.3">
      <c r="PSK245031" t="s">
        <v>75</v>
      </c>
    </row>
    <row r="279765" spans="10791:10791" x14ac:dyDescent="0.3">
      <c r="OYA279765" t="s">
        <v>70</v>
      </c>
    </row>
    <row r="308488" spans="14003:14003" x14ac:dyDescent="0.3">
      <c r="TRO308488" t="s">
        <v>69</v>
      </c>
    </row>
    <row r="338484" spans="7767:7767" x14ac:dyDescent="0.3">
      <c r="KLS338484" t="s">
        <v>48</v>
      </c>
    </row>
    <row r="348695" spans="10792:10792" x14ac:dyDescent="0.3">
      <c r="OYB348695" t="s">
        <v>47</v>
      </c>
    </row>
    <row r="350397" spans="6879:6879" x14ac:dyDescent="0.3">
      <c r="JDO350397" t="s">
        <v>58</v>
      </c>
    </row>
    <row r="368183" spans="8854:8854" x14ac:dyDescent="0.3">
      <c r="MBN368183" t="s">
        <v>77</v>
      </c>
    </row>
    <row r="368600" spans="12340:12340" x14ac:dyDescent="0.3">
      <c r="RFP368600" t="s">
        <v>53</v>
      </c>
    </row>
    <row r="374465" spans="2903:2903" x14ac:dyDescent="0.3">
      <c r="DGQ374465" t="s">
        <v>62</v>
      </c>
    </row>
    <row r="376206" spans="10808:10808" x14ac:dyDescent="0.3">
      <c r="OYR376206" t="s">
        <v>57</v>
      </c>
    </row>
    <row r="418155" spans="2151:2151" x14ac:dyDescent="0.3">
      <c r="CDS418155" t="s">
        <v>41</v>
      </c>
    </row>
    <row r="426044" spans="5312:5312" x14ac:dyDescent="0.3">
      <c r="GVH426044" t="s">
        <v>66</v>
      </c>
    </row>
    <row r="429964" spans="11526:11526" x14ac:dyDescent="0.3">
      <c r="QAH429964" t="s">
        <v>74</v>
      </c>
    </row>
    <row r="468029" spans="10853:10853" x14ac:dyDescent="0.3">
      <c r="PAK468029" t="s">
        <v>80</v>
      </c>
    </row>
    <row r="469992" spans="5431:5431" x14ac:dyDescent="0.3">
      <c r="GZW469992" t="s">
        <v>54</v>
      </c>
    </row>
    <row r="473501" spans="11687:11687" x14ac:dyDescent="0.3">
      <c r="QGM473501" t="s">
        <v>55</v>
      </c>
    </row>
    <row r="473807" spans="11403:11403" x14ac:dyDescent="0.3">
      <c r="PVO473807" t="s">
        <v>83</v>
      </c>
    </row>
    <row r="478919" spans="1115:1115" x14ac:dyDescent="0.3">
      <c r="APW478919" t="s">
        <v>73</v>
      </c>
    </row>
    <row r="540526" spans="9396:9396" x14ac:dyDescent="0.3">
      <c r="MWJ540526" t="s">
        <v>68</v>
      </c>
    </row>
    <row r="541475" spans="7846:7846" x14ac:dyDescent="0.3">
      <c r="KOT541475" t="s">
        <v>84</v>
      </c>
    </row>
    <row r="575438" spans="6994:6994" x14ac:dyDescent="0.3">
      <c r="JHZ575438" t="s">
        <v>52</v>
      </c>
    </row>
    <row r="607438" spans="7713:7713" x14ac:dyDescent="0.3">
      <c r="KJQ607438" t="s">
        <v>34</v>
      </c>
    </row>
    <row r="646575" spans="2372:2372" x14ac:dyDescent="0.3">
      <c r="CMF646575" t="s">
        <v>40</v>
      </c>
    </row>
    <row r="647523" spans="2818:2818" x14ac:dyDescent="0.3">
      <c r="DDJ647523" t="s">
        <v>35</v>
      </c>
    </row>
    <row r="648445" spans="467:467" x14ac:dyDescent="0.3">
      <c r="QY648445" t="s">
        <v>37</v>
      </c>
    </row>
    <row r="664743" spans="10822:10822" x14ac:dyDescent="0.3">
      <c r="OZF664743" t="s">
        <v>76</v>
      </c>
    </row>
    <row r="695296" spans="7606:7606" x14ac:dyDescent="0.3">
      <c r="KFN695296" t="s">
        <v>63</v>
      </c>
    </row>
    <row r="740985" spans="12829:12829" x14ac:dyDescent="0.3">
      <c r="RYK740985" t="s">
        <v>78</v>
      </c>
    </row>
    <row r="743935" spans="15504:15504" x14ac:dyDescent="0.3">
      <c r="VXH743935" t="s">
        <v>46</v>
      </c>
    </row>
    <row r="767837" spans="4415:4415" x14ac:dyDescent="0.3">
      <c r="FMU767837" t="s">
        <v>61</v>
      </c>
    </row>
    <row r="785499" spans="2217:2217" x14ac:dyDescent="0.3">
      <c r="CGG785499" t="s">
        <v>39</v>
      </c>
    </row>
    <row r="791604" spans="9738:9738" x14ac:dyDescent="0.3">
      <c r="NJN791604" t="s">
        <v>67</v>
      </c>
    </row>
    <row r="827753" spans="11289:11289" x14ac:dyDescent="0.3">
      <c r="PRE827753" t="s">
        <v>79</v>
      </c>
    </row>
    <row r="878677" spans="2139:2139" x14ac:dyDescent="0.3">
      <c r="CDG878677" t="s">
        <v>64</v>
      </c>
    </row>
    <row r="891900" spans="3126:3126" x14ac:dyDescent="0.3">
      <c r="DPF891900" t="s">
        <v>56</v>
      </c>
    </row>
    <row r="937731" spans="11747:11747" x14ac:dyDescent="0.3">
      <c r="QIU937731" t="s">
        <v>45</v>
      </c>
    </row>
    <row r="958406" spans="5629:5629" x14ac:dyDescent="0.3">
      <c r="HHM958406" t="s">
        <v>43</v>
      </c>
    </row>
    <row r="970860" spans="12501:12501" x14ac:dyDescent="0.3">
      <c r="RLU970860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Database</vt:lpstr>
      <vt:lpstr>Visual Analysis</vt:lpstr>
      <vt:lpstr>results_window_3x3</vt:lpstr>
      <vt:lpstr>result_window_5x5</vt:lpstr>
      <vt:lpstr>results_all_pixels</vt:lpstr>
      <vt:lpstr>Fitting_c2rcc_maskpixels</vt:lpstr>
      <vt:lpstr>fitting a_iop tries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costa cavalcante</dc:creator>
  <cp:lastModifiedBy>arthur costa cavalcante</cp:lastModifiedBy>
  <dcterms:created xsi:type="dcterms:W3CDTF">2023-11-22T17:43:17Z</dcterms:created>
  <dcterms:modified xsi:type="dcterms:W3CDTF">2024-01-16T18:47:16Z</dcterms:modified>
</cp:coreProperties>
</file>