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Documents\GitHub\remote_sensing_lac_creteil\data\validation_data\ozone_data\"/>
    </mc:Choice>
  </mc:AlternateContent>
  <xr:revisionPtr revIDLastSave="0" documentId="8_{2B2F69AC-F817-4B84-A540-9D8040FA8B34}" xr6:coauthVersionLast="47" xr6:coauthVersionMax="47" xr10:uidLastSave="{00000000-0000-0000-0000-000000000000}"/>
  <bookViews>
    <workbookView xWindow="-108" yWindow="-108" windowWidth="23256" windowHeight="12456"/>
  </bookViews>
  <sheets>
    <sheet name="ozone_data_validation" sheetId="1" r:id="rId1"/>
    <sheet name="Sheet1" sheetId="2" r:id="rId2"/>
  </sheets>
  <definedNames>
    <definedName name="_xlnm._FilterDatabase" localSheetId="0" hidden="1">ozone_data_validation!$A$1:$M$1</definedName>
  </definedNames>
  <calcPr calcId="0"/>
</workbook>
</file>

<file path=xl/calcChain.xml><?xml version="1.0" encoding="utf-8"?>
<calcChain xmlns="http://schemas.openxmlformats.org/spreadsheetml/2006/main">
  <c r="C2" i="1" l="1"/>
  <c r="I2" i="1" s="1"/>
  <c r="C3" i="1"/>
  <c r="E3" i="1" s="1"/>
  <c r="C4" i="1"/>
  <c r="G4" i="1" s="1"/>
  <c r="C5" i="1"/>
  <c r="E5" i="1" s="1"/>
  <c r="C6" i="1"/>
  <c r="E6" i="1" s="1"/>
  <c r="H9" i="1"/>
  <c r="L9" i="1" s="1"/>
  <c r="I9" i="1"/>
  <c r="E13" i="1"/>
  <c r="F13" i="1"/>
  <c r="G13" i="1"/>
  <c r="H13" i="1"/>
  <c r="I13" i="1"/>
  <c r="K13" i="1"/>
  <c r="L13" i="1"/>
  <c r="M13" i="1"/>
  <c r="E14" i="1"/>
  <c r="F14" i="1"/>
  <c r="G14" i="1"/>
  <c r="H14" i="1"/>
  <c r="G15" i="1"/>
  <c r="H15" i="1"/>
  <c r="I15" i="1"/>
  <c r="L15" i="1"/>
  <c r="E16" i="1"/>
  <c r="F16" i="1"/>
  <c r="G16" i="1"/>
  <c r="H16" i="1"/>
  <c r="L16" i="1" s="1"/>
  <c r="I16" i="1"/>
  <c r="E17" i="1"/>
  <c r="K17" i="1" s="1"/>
  <c r="F17" i="1"/>
  <c r="G18" i="1"/>
  <c r="H18" i="1"/>
  <c r="I18" i="1"/>
  <c r="E19" i="1"/>
  <c r="F19" i="1"/>
  <c r="G19" i="1"/>
  <c r="H19" i="1"/>
  <c r="I19" i="1"/>
  <c r="K19" i="1"/>
  <c r="M19" i="1" s="1"/>
  <c r="L19" i="1"/>
  <c r="H21" i="1"/>
  <c r="L21" i="1" s="1"/>
  <c r="I21" i="1"/>
  <c r="E22" i="1"/>
  <c r="F22" i="1"/>
  <c r="C8" i="1"/>
  <c r="G8" i="1" s="1"/>
  <c r="C9" i="1"/>
  <c r="F9" i="1" s="1"/>
  <c r="C10" i="1"/>
  <c r="E10" i="1" s="1"/>
  <c r="C11" i="1"/>
  <c r="E11" i="1" s="1"/>
  <c r="C12" i="1"/>
  <c r="F12" i="1" s="1"/>
  <c r="C13" i="1"/>
  <c r="C14" i="1"/>
  <c r="I14" i="1" s="1"/>
  <c r="C15" i="1"/>
  <c r="F15" i="1" s="1"/>
  <c r="C16" i="1"/>
  <c r="C17" i="1"/>
  <c r="G17" i="1" s="1"/>
  <c r="C18" i="1"/>
  <c r="E18" i="1" s="1"/>
  <c r="C19" i="1"/>
  <c r="C20" i="1"/>
  <c r="F20" i="1" s="1"/>
  <c r="C21" i="1"/>
  <c r="F21" i="1" s="1"/>
  <c r="C22" i="1"/>
  <c r="G22" i="1" s="1"/>
  <c r="C23" i="1"/>
  <c r="E23" i="1" s="1"/>
  <c r="C7" i="1"/>
  <c r="I7" i="1" s="1"/>
  <c r="L14" i="1" l="1"/>
  <c r="I11" i="1"/>
  <c r="E9" i="1"/>
  <c r="K16" i="1"/>
  <c r="M16" i="1" s="1"/>
  <c r="G11" i="1"/>
  <c r="K11" i="1" s="1"/>
  <c r="M11" i="1" s="1"/>
  <c r="L18" i="1"/>
  <c r="E21" i="1"/>
  <c r="K21" i="1" s="1"/>
  <c r="M21" i="1" s="1"/>
  <c r="I10" i="1"/>
  <c r="F8" i="1"/>
  <c r="G9" i="1"/>
  <c r="K22" i="1"/>
  <c r="H11" i="1"/>
  <c r="L11" i="1" s="1"/>
  <c r="G23" i="1"/>
  <c r="I20" i="1"/>
  <c r="F18" i="1"/>
  <c r="K18" i="1" s="1"/>
  <c r="M18" i="1" s="1"/>
  <c r="E8" i="1"/>
  <c r="F23" i="1"/>
  <c r="K23" i="1" s="1"/>
  <c r="G10" i="1"/>
  <c r="I12" i="1"/>
  <c r="F10" i="1"/>
  <c r="K10" i="1" s="1"/>
  <c r="H22" i="1"/>
  <c r="E20" i="1"/>
  <c r="K20" i="1" s="1"/>
  <c r="H17" i="1"/>
  <c r="E15" i="1"/>
  <c r="K15" i="1" s="1"/>
  <c r="M15" i="1" s="1"/>
  <c r="G12" i="1"/>
  <c r="E12" i="1"/>
  <c r="K14" i="1"/>
  <c r="M14" i="1" s="1"/>
  <c r="I8" i="1"/>
  <c r="G21" i="1"/>
  <c r="F11" i="1"/>
  <c r="H8" i="1"/>
  <c r="I23" i="1"/>
  <c r="H23" i="1"/>
  <c r="H10" i="1"/>
  <c r="H20" i="1"/>
  <c r="L20" i="1" s="1"/>
  <c r="G20" i="1"/>
  <c r="I22" i="1"/>
  <c r="I17" i="1"/>
  <c r="H12" i="1"/>
  <c r="L12" i="1" s="1"/>
  <c r="H5" i="1"/>
  <c r="E2" i="1"/>
  <c r="I5" i="1"/>
  <c r="G5" i="1"/>
  <c r="I3" i="1"/>
  <c r="F5" i="1"/>
  <c r="H3" i="1"/>
  <c r="F3" i="1"/>
  <c r="F4" i="1"/>
  <c r="H2" i="1"/>
  <c r="L2" i="1" s="1"/>
  <c r="E4" i="1"/>
  <c r="K4" i="1" s="1"/>
  <c r="G2" i="1"/>
  <c r="F2" i="1"/>
  <c r="G3" i="1"/>
  <c r="I6" i="1"/>
  <c r="H6" i="1"/>
  <c r="G6" i="1"/>
  <c r="I4" i="1"/>
  <c r="F6" i="1"/>
  <c r="K6" i="1" s="1"/>
  <c r="H4" i="1"/>
  <c r="L4" i="1" s="1"/>
  <c r="M20" i="1"/>
  <c r="E7" i="1"/>
  <c r="F7" i="1"/>
  <c r="G7" i="1"/>
  <c r="H7" i="1"/>
  <c r="L7" i="1" s="1"/>
  <c r="L17" i="1" l="1"/>
  <c r="M17" i="1" s="1"/>
  <c r="M4" i="1"/>
  <c r="K3" i="1"/>
  <c r="L3" i="1"/>
  <c r="K12" i="1"/>
  <c r="M12" i="1" s="1"/>
  <c r="L6" i="1"/>
  <c r="M6" i="1" s="1"/>
  <c r="L22" i="1"/>
  <c r="M22" i="1" s="1"/>
  <c r="K9" i="1"/>
  <c r="M9" i="1" s="1"/>
  <c r="L10" i="1"/>
  <c r="M10" i="1" s="1"/>
  <c r="L23" i="1"/>
  <c r="M23" i="1" s="1"/>
  <c r="K8" i="1"/>
  <c r="L8" i="1"/>
  <c r="K5" i="1"/>
  <c r="K2" i="1"/>
  <c r="M2" i="1" s="1"/>
  <c r="L5" i="1"/>
  <c r="M5" i="1" s="1"/>
  <c r="K7" i="1"/>
  <c r="M7" i="1" s="1"/>
  <c r="M8" i="1" l="1"/>
  <c r="M3" i="1"/>
</calcChain>
</file>

<file path=xl/sharedStrings.xml><?xml version="1.0" encoding="utf-8"?>
<sst xmlns="http://schemas.openxmlformats.org/spreadsheetml/2006/main" count="50" uniqueCount="32">
  <si>
    <t>ozone_column_value</t>
  </si>
  <si>
    <t>https://aura.gesdisc.eosdis.nasa.gov/daac-bin/OTF/HTTP_services.cgi?FILENAME=%2Fdata%2FAura_OMI_Level2%2FOMTO3.003%2F2023%2F308%2FOMI-Aura_L2-OMTO3_2023m1104t1226-o102685_v003-2023m1104t194357.he5&amp;BBOX=48.77%2C2.441%2C48.785%2C2.467&amp;LABEL=OMI-Aura_L2-OMTO3_2023m1104t1226-o102685_v003-2023m1104t194357.SUB.he5&amp;FORMAT=aGU1Lw&amp;TIME=2023-11-04T00%3A00%3A01%2F2023-11-04T23%3A59%3A59&amp;SERVICE=SUBSET_LEVEL2&amp;VERSION=1.02&amp;SHORTNAME=OMTO3&amp;FLAGS=GRIDTYPE__SWATH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&amp;DATASET_VERSION=003</t>
  </si>
  <si>
    <t>https://aura.gesdisc.eosdis.nasa.gov/daac-bin/OTF/HTTP_services.cgi?FILENAME=%2Fdata%2FAura_OMI_Level2%2FOMTO3.003%2F2023%2F312%2FOMI-Aura_L2-OMTO3_2023m1108t1158-o102743_v003-2023m1108t174546.he5&amp;BBOX=48.77%2C2.441%2C48.785%2C2.467&amp;LABEL=OMI-Aura_L2-OMTO3_2023m1108t1158-o102743_v003-2023m1108t174546.SUB.he5&amp;FORMAT=aGU1Lw&amp;SERVICE=SUBSET_LEVEL2&amp;VERSION=1.02&amp;SHORTNAME=OMTO3&amp;FLAGS=GRIDTYPE__SWATH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&amp;DATASET_VERSION=003</t>
  </si>
  <si>
    <t>https://aura.gesdisc.eosdis.nasa.gov/daac-bin/OTF/HTTP_services.cgi?FILENAME=%2Fdata%2FAura_OMI_Level2%2FOMTO3.003%2F2023%2F314%2FOMI-Aura_L2-OMTO3_2023m1110t1144-o102772_v003-2023m1110t172417.he5&amp;BBOX=48.77%2C2.441%2C48.785%2C2.467&amp;LABEL=OMI-Aura_L2-OMTO3_2023m1110t1144-o102772_v003-2023m1110t172417.SUB.he5&amp;FORMAT=aGU1Lw&amp;SERVICE=SUBSET_LEVEL2&amp;VERSION=1.02&amp;SHORTNAME=OMTO3&amp;FLAGS=GRIDTYPE__SWATH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&amp;DATASET_VERSION=003</t>
  </si>
  <si>
    <t>https://aura.gesdisc.eosdis.nasa.gov/daac-bin/OTF/HTTP_services.cgi?FILENAME=%2Fdata%2FAura_OMI_Level2%2FOMTO3.003%2F2023%2F319%2FOMI-Aura_L2-OMTO3_2023m1115t1158-o102845_v003-2023m1116t142452.he5&amp;BBOX=48.77%2C2.441%2C48.785%2C2.467&amp;LABEL=OMI-Aura_L2-OMTO3_2023m1115t1158-o102845_v003-2023m1116t142452.SUB.he5&amp;FORMAT=aGU1Lw&amp;SERVICE=SUBSET_LEVEL2&amp;VERSION=1.02&amp;SHORTNAME=OMTO3&amp;FLAGS=GRIDTYPE__SWATH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&amp;DATASET_VERSION=003</t>
  </si>
  <si>
    <t>https://aura.gesdisc.eosdis.nasa.gov/daac-bin/OTF/HTTP_services.cgi?FILENAME=%2Fdata%2FAura_OMI_Level2%2FOMTO3.003%2F2023%2F326%2FOMI-Aura_L2-OMTO3_2023m1122t1157-o102947_v003-2023m1122t174551.he5&amp;BBOX=48.77%2C2.441%2C48.785%2C2.467&amp;LABEL=OMI-Aura_L2-OMTO3_2023m1122t1157-o102947_v003-2023m1122t174551.SUB.he5&amp;FORMAT=aGU1Lw&amp;SERVICE=SUBSET_LEVEL2&amp;VERSION=1.02&amp;SHORTNAME=OMTO3&amp;FLAGS=GRIDTYPE__SWATH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&amp;DATASET_VERSION=003</t>
  </si>
  <si>
    <t>https://aura.gesdisc.eosdis.nasa.gov/daac-bin/OTF/HTTP_services.cgi?FILENAME=%2Fdata%2FAura_OMI_Level2%2FOMTO3.003%2F2023%2F327%2FOMI-Aura_L2-OMTO3_2023m1123t1240-o102962_v003-2023m1123t194539.he5&amp;BBOX=48.77%2C2.441%2C48.785%2C2.467&amp;LABEL=OMI-Aura_L2-OMTO3_2023m1123t1240-o102962_v003-2023m1123t194539.SUB.he5&amp;FORMAT=aGU1Lw&amp;SERVICE=SUBSET_LEVEL2&amp;VERSION=1.02&amp;SHORTNAME=OMTO3&amp;FLAGS=GRIDTYPE__SWATH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&amp;DATASET_VERSION=003</t>
  </si>
  <si>
    <t>https://aura.gesdisc.eosdis.nasa.gov/daac-bin/OTF/HTTP_services.cgi?FILENAME=%2Fdata%2FAura_OMI_Level2%2FOMTO3.003%2F2023%2F330%2FOMI-Aura_L2-OMTO3_2023m1126t1129-o103005_v003-2023m1126t170524.he5&amp;BBOX=48.77%2C2.441%2C48.785%2C2.467&amp;LABEL=OMI-Aura_L2-OMTO3_2023m1126t1129-o103005_v003-2023m1126t170524.SUB.he5&amp;FORMAT=aGU1Lw&amp;SERVICE=SUBSET_LEVEL2&amp;VERSION=1.02&amp;SHORTNAME=OMTO3&amp;FLAGS=GRIDTYPE__SWATH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&amp;DATASET_VERSION=003</t>
  </si>
  <si>
    <t>https://aura.gesdisc.eosdis.nasa.gov/daac-bin/OTF/HTTP_services.cgi?FILENAME=%2Fdata%2FAura_OMI_Level2%2FOMTO3.003%2F2023%2F333%2FOMI-Aura_L2-OMTO3_2023m1129t1157-o103049_v003-2023m1129t174517.he5&amp;BBOX=48.77%2C2.441%2C48.785%2C2.467&amp;LABEL=OMI-Aura_L2-OMTO3_2023m1129t1157-o103049_v003-2023m1129t174517.SUB.he5&amp;FORMAT=aGU1Lw&amp;SERVICE=SUBSET_LEVEL2&amp;VERSION=1.02&amp;SHORTNAME=OMTO3&amp;FLAGS=GRIDTYPE__SWATH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&amp;DATASET_VERSION=003</t>
  </si>
  <si>
    <t>https://aura.gesdisc.eosdis.nasa.gov/daac-bin/OTF/HTTP_services.cgi?FILENAME=%2Fdata%2FAura_OMI_Level2%2FOMTO3.003%2F2023%2F340%2FOMI-Aura_L2-OMTO3_2023m1206t1157-o103151_v003-2023m1206t173428.he5&amp;BBOX=48.77%2C2.441%2C48.785%2C2.467&amp;LABEL=OMI-Aura_L2-OMTO3_2023m1206t1157-o103151_v003-2023m1206t173428.SUB.he5&amp;FORMAT=aGU1Lw&amp;SERVICE=SUBSET_LEVEL2&amp;VERSION=1.02&amp;SHORTNAME=OMTO3&amp;FLAGS=GRIDTYPE__SWATH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&amp;DATASET_VERSION=003</t>
  </si>
  <si>
    <t>https://aura.gesdisc.eosdis.nasa.gov/daac-bin/OTF/HTTP_services.cgi?FILENAME=%2Fdata%2FAura_OMI_Level2%2FOMTO3.003%2F2023%2F354%2FOMI-Aura_L2-OMTO3_2023m1220t1156-o103355_v003-2023m1220t173948.he5&amp;BBOX=48.77%2C2.441%2C48.785%2C2.467&amp;LABEL=OMI-Aura_L2-OMTO3_2023m1220t1156-o103355_v003-2023m1220t173948.SUB.he5&amp;FORMAT=aGU1Lw&amp;SERVICE=SUBSET_LEVEL2&amp;VERSION=1.02&amp;SHORTNAME=OMTO3&amp;FLAGS=GRIDTYPE__SWATH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&amp;DATASET_VERSION=003</t>
  </si>
  <si>
    <t>https://aura.gesdisc.eosdis.nasa.gov/daac-bin/OTF/HTTP_services.cgi?FILENAME=%2Fdata%2FAura_OMI_Level2%2FOMTO3.003%2F2023%2F356%2FOMI-Aura_L2-OMTO3_2023m1222t1142-o103384_v003-2023m1222t180109.he5&amp;BBOX=48.77%2C2.441%2C48.785%2C2.467&amp;LABEL=OMI-Aura_L2-OMTO3_2023m1222t1142-o103384_v003-2023m1222t180109.SUB.he5&amp;FORMAT=aGU1Lw&amp;SERVICE=SUBSET_LEVEL2&amp;VERSION=1.02&amp;SHORTNAME=OMTO3&amp;FLAGS=GRIDTYPE__SWATH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&amp;DATASET_VERSION=003</t>
  </si>
  <si>
    <t>https://aura.gesdisc.eosdis.nasa.gov/daac-bin/OTF/HTTP_services.cgi?FILENAME=%2Fdata%2FAura_OMI_Level2%2FOMTO3.003%2F2023%2F357%2FOMI-Aura_L2-OMTO3_2023m1223t1224-o103399_v003-2023m1223t194358.he5&amp;BBOX=48.77%2C2.441%2C48.785%2C2.467&amp;LABEL=OMI-Aura_L2-OMTO3_2023m1223t1224-o103399_v003-2023m1223t194358.SUB.he5&amp;FORMAT=aGU1Lw&amp;SERVICE=SUBSET_LEVEL2&amp;VERSION=1.02&amp;SHORTNAME=OMTO3&amp;FLAGS=GRIDTYPE__SWATH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&amp;DATASET_VERSION=003</t>
  </si>
  <si>
    <t>https://aura.gesdisc.eosdis.nasa.gov/daac-bin/OTF/HTTP_services.cgi?FILENAME=%2Fdata%2FAura_OMI_Level2%2FOMTO3.003%2F2023%2F360%2FOMI-Aura_L2-OMTO3_2023m1226t1114-o103442_v003-2023m1226t173654.he5&amp;BBOX=48.77%2C2.441%2C48.785%2C2.467&amp;LABEL=OMI-Aura_L2-OMTO3_2023m1226t1114-o103442_v003-2023m1226t173654.SUB.he5&amp;FORMAT=aGU1Lw&amp;SERVICE=SUBSET_LEVEL2&amp;VERSION=1.02&amp;SHORTNAME=OMTO3&amp;FLAGS=GRIDTYPE__SWATH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&amp;DATASET_VERSION=003</t>
  </si>
  <si>
    <t>https://aura.gesdisc.eosdis.nasa.gov/daac-bin/OTF/HTTP_services.cgi?FILENAME=%2Fdata%2FAura_OMI_Level2%2FOMTO3.003%2F2023%2F364%2FOMI-Aura_L2-OMTO3_2023m1230t1224-o103501_v003-2023m1230t215409.he5&amp;BBOX=48.77%2C2.441%2C48.785%2C2.467&amp;LABEL=OMI-Aura_L2-OMTO3_2023m1230t1224-o103501_v003-2023m1230t215409.SUB.he5&amp;FORMAT=aGU1Lw&amp;SERVICE=SUBSET_LEVEL2&amp;VERSION=1.02&amp;SHORTNAME=OMTO3&amp;FLAGS=GRIDTYPE__SWATH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&amp;DATASET_VERSION=003</t>
  </si>
  <si>
    <t>https://aura.gesdisc.eosdis.nasa.gov/daac-bin/OTF/HTTP_services.cgi?FILENAME=%2Fdata%2FAura_OMI_Level2%2FOMTO3.003%2F2023%2F365%2FOMI-Aura_L2-OMTO3_2023m1231t1128-o103515_v003-2023m1231t171326.he5&amp;BBOX=48.77%2C2.441%2C48.785%2C2.467&amp;LABEL=OMI-Aura_L2-OMTO3_2023m1231t1128-o103515_v003-2023m1231t171326.SUB.he5&amp;FORMAT=aGU1Lw&amp;SERVICE=SUBSET_LEVEL2&amp;VERSION=1.02&amp;SHORTNAME=OMTO3&amp;FLAGS=GRIDTYPE__SWATH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&amp;DATASET_VERSION=003</t>
  </si>
  <si>
    <t>https://aura.gesdisc.eosdis.nasa.gov/daac-bin/OTF/HTTP_services.cgi?FILENAME=%2Fdata%2FAura_OMI_Level2%2FOMTO3.003%2F2024%2F003%2FOMI-Aura_L2-OMTO3_2024m0103t1156-o103559_v003-2024m0103t191323.he5&amp;BBOX=48.77%2C2.441%2C48.785%2C2.467&amp;LABEL=OMI-Aura_L2-OMTO3_2024m0103t1156-o103559_v003-2024m0103t191323.SUB.he5&amp;FORMAT=aGU1Lw&amp;SERVICE=SUBSET_LEVEL2&amp;VERSION=1.02&amp;SHORTNAME=OMTO3&amp;FLAGS=GRIDTYPE__SWATH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&amp;DATASET_VERSION=003</t>
  </si>
  <si>
    <t>https://aura.gesdisc.eosdis.nasa.gov/daac-bin/OTF/HTTP_services.cgi?FILENAME=%2Fdata%2FAura_OMI_Level2%2FOMTO3.003%2F2024%2F004%2FOMI-Aura_L2-OMTO3_2024m0104t1059-o103573_v003-2024m0104t203452.he5&amp;BBOX=48.77%2C2.441%2C48.785%2C2.467&amp;LABEL=OMI-Aura_L2-OMTO3_2024m0104t1059-o103573_v003-2024m0104t203452.SUB.he5&amp;FORMAT=aGU1Lw&amp;SERVICE=SUBSET_LEVEL2&amp;VERSION=1.02&amp;SHORTNAME=OMTO3&amp;FLAGS=GRIDTYPE__SWATH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&amp;DATASET_VERSION=003</t>
  </si>
  <si>
    <t>date</t>
  </si>
  <si>
    <t>ano</t>
  </si>
  <si>
    <t>mês</t>
  </si>
  <si>
    <t>dia</t>
  </si>
  <si>
    <t>horas</t>
  </si>
  <si>
    <t>minutos</t>
  </si>
  <si>
    <t>segundos</t>
  </si>
  <si>
    <t>time</t>
  </si>
  <si>
    <t>https://aura.gesdisc.eosdis.nasa.gov/daac-bin/OTF/HTTP_services.cgi?FILENAME=%2Fdata%2FAura_OMI_Level2%2FOMTO3.003%2F2023%2F281%2FOMI-Aura_L2-OMTO3_2023m1008t1129-o102291_v003-2023m1008t170005.he5&amp;VERSION=1.02&amp;BBOX=48.77%2C2.441%2C48.785%2C2.467&amp;FORMAT=aGU1Lw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&amp;FLAGS=GRIDTYPE__SWATH&amp;SHORTNAME=OMTO3&amp;DATASET_VERSION=003&amp;LABEL=OMI-Aura_L2-OMTO3_2023m1008t1129-o102291_v003-2023m1008t170005.SUB.he5&amp;SERVICE=SUBSET_LEVEL2</t>
  </si>
  <si>
    <t>https://aura.gesdisc.eosdis.nasa.gov/daac-bin/OTF/HTTP_services.cgi?FILENAME=%2Fdata%2FAura_OMI_Level2%2FOMTO3.003%2F2023%2F285%2FOMI-Aura_L2-OMTO3_2023m1012t1240-o102350_v003-2023m1012t194309.he5&amp;VERSION=1.02&amp;BBOX=48.77%2C2.441%2C48.785%2C2.467&amp;FORMAT=aGU1Lw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&amp;FLAGS=GRIDTYPE__SWATH&amp;SHORTNAME=OMTO3&amp;DATASET_VERSION=003&amp;LABEL=OMI-Aura_L2-OMTO3_2023m1012t1240-o102350_v003-2023m1012t194309.SUB.he5&amp;SERVICE=SUBSET_LEVEL2</t>
  </si>
  <si>
    <t>https://aura.gesdisc.eosdis.nasa.gov/daac-bin/OTF/HTTP_services.cgi?FILENAME=%2Fdata%2FAura_OMI_Level2%2FOMTO3.003%2F2023%2F286%2FOMI-Aura_L2-OMTO3_2023m1013t1143-o102364_v003-2023m1013t172446.he5&amp;VERSION=1.02&amp;BBOX=48.77%2C2.441%2C48.785%2C2.467&amp;FORMAT=aGU1Lw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&amp;FLAGS=GRIDTYPE__SWATH&amp;SHORTNAME=OMTO3&amp;DATASET_VERSION=003&amp;LABEL=OMI-Aura_L2-OMTO3_2023m1013t1143-o102364_v003-2023m1013t172446.SUB.he5&amp;SERVICE=SUBSET_LEVEL2</t>
  </si>
  <si>
    <t>https://aura.gesdisc.eosdis.nasa.gov/daac-bin/OTF/HTTP_services.cgi?FILENAME=%2Fdata%2FAura_OMI_Level2%2FOMTO3.003%2F2023%2F288%2FOMI-Aura_L2-OMTO3_2023m1015t1129-o102393_v003-2023m1015t171249.he5&amp;VERSION=1.02&amp;BBOX=48.77%2C2.441%2C48.785%2C2.467&amp;FORMAT=aGU1Lw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&amp;FLAGS=GRIDTYPE__SWATH&amp;SHORTNAME=OMTO3&amp;DATASET_VERSION=003&amp;LABEL=OMI-Aura_L2-OMTO3_2023m1015t1129-o102393_v003-2023m1015t171249.SUB.he5&amp;SERVICE=SUBSET_LEVEL2</t>
  </si>
  <si>
    <t>https://aura.gesdisc.eosdis.nasa.gov/daac-bin/OTF/HTTP_services.cgi?FILENAME=%2Fdata%2FAura_OMI_Level2%2FOMTO3.003%2F2023%2F291%2FOMI-Aura_L2-OMTO3_2023m1018t1158-o102437_v003-2023m1018t174213.he5&amp;VERSION=1.02&amp;BBOX=48.77%2C2.441%2C48.785%2C2.467&amp;FORMAT=aGU1Lw&amp;TIME=2023-10-18T00%3A00%3A00%2F2023-10-18T23%3A59%3A59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&amp;FLAGS=GRIDTYPE__SWATH&amp;SHORTNAME=OMTO3&amp;DATASET_VERSION=003&amp;LABEL=OMI-Aura_L2-OMTO3_2023m1018t1158-o102437_v003-2023m1018t174213.SUB.he5&amp;SERVICE=SUBSET_LEVEL2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</si>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</sst>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dd/mm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8" fontId="0" fillId="0" borderId="0" xfId="0" applyNumberFormat="1"/>
    <xf numFmtId="22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B23" sqref="B23"/>
    </sheetView>
  </sheetViews>
  <sheetFormatPr defaultRowHeight="14.4" x14ac:dyDescent="0.3"/>
  <cols>
    <col min="1" max="1" width="255.6640625" customWidth="1"/>
    <col min="11" max="11" width="13.6640625" customWidth="1"/>
    <col min="13" max="13" width="15.6640625" bestFit="1" customWidth="1"/>
  </cols>
  <sheetData>
    <row r="1" spans="1:13" x14ac:dyDescent="0.3">
      <c r="A1">
        <v>0</v>
      </c>
      <c r="B1" t="s">
        <v>0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31</v>
      </c>
      <c r="M1" t="s">
        <v>25</v>
      </c>
    </row>
    <row r="2" spans="1:13" x14ac:dyDescent="0.3">
      <c r="A2" t="s">
        <v>26</v>
      </c>
      <c r="B2">
        <v>237.96081542968699</v>
      </c>
      <c r="C2">
        <f>LEN(A2)</f>
        <v>872</v>
      </c>
      <c r="E2" s="1" t="str">
        <f>IF(C2&lt;&gt;964,MID(A2,FIND(".SUB.he5",A2)-44,4),MID(A2, FIND(".SUB.he5", A2) - 43, 4))</f>
        <v>2023</v>
      </c>
      <c r="F2" t="str">
        <f>IF(C2&lt;&gt;964,MID(A2, FIND(".SUB.he5", A2) - 39, 2), MID(A2, FIND(".SUB.he5", A2) - 38, 2))</f>
        <v>10</v>
      </c>
      <c r="G2" s="1" t="str">
        <f>IF(C2&lt;&gt;964,MID(A2, FIND(".SUB.he5", A2) - 37, 2), MID(A2, FIND(".SUB.he5", A2) - 36, 2))</f>
        <v>08</v>
      </c>
      <c r="H2" t="str">
        <f>IF(C2&lt;&gt;964,MID(A2, FIND(".SUB.he5", A2) - 34, 2), MID(A2, FIND(".SUB.he5", A2) - 33, 2))</f>
        <v>11</v>
      </c>
      <c r="I2" t="str">
        <f>IF(C2&lt;&gt;964,MID(A2, FIND(".SUB.he5", A2) - 32, 2), MID(A2, FIND(".SUB.he5", A2) - 31, 2))</f>
        <v>29</v>
      </c>
      <c r="J2">
        <v>17</v>
      </c>
      <c r="K2" s="4">
        <f>DATE(E2,F2,G2)</f>
        <v>45207</v>
      </c>
      <c r="L2" s="2">
        <f>TIME(H2,I2,J2)</f>
        <v>0.47866898148148151</v>
      </c>
      <c r="M2" s="3">
        <f>K2+L2</f>
        <v>45207.478668981479</v>
      </c>
    </row>
    <row r="3" spans="1:13" x14ac:dyDescent="0.3">
      <c r="A3" t="s">
        <v>27</v>
      </c>
      <c r="B3">
        <v>263.30511474609301</v>
      </c>
      <c r="C3">
        <f>LEN(A3)</f>
        <v>872</v>
      </c>
      <c r="E3" s="1" t="str">
        <f>IF(C3&lt;&gt;964,MID(A3,FIND(".SUB.he5",A3)-44,4),MID(A3, FIND(".SUB.he5", A3) - 43, 4))</f>
        <v>2023</v>
      </c>
      <c r="F3" t="str">
        <f>IF(C3&lt;&gt;964,MID(A3, FIND(".SUB.he5", A3) - 39, 2), MID(A3, FIND(".SUB.he5", A3) - 38, 2))</f>
        <v>10</v>
      </c>
      <c r="G3" s="1" t="str">
        <f>IF(C3&lt;&gt;964,MID(A3, FIND(".SUB.he5", A3) - 37, 2), MID(A3, FIND(".SUB.he5", A3) - 36, 2))</f>
        <v>12</v>
      </c>
      <c r="H3" t="str">
        <f>IF(C3&lt;&gt;964,MID(A3, FIND(".SUB.he5", A3) - 34, 2), MID(A3, FIND(".SUB.he5", A3) - 33, 2))</f>
        <v>12</v>
      </c>
      <c r="I3" t="str">
        <f>IF(C3&lt;&gt;964,MID(A3, FIND(".SUB.he5", A3) - 32, 2), MID(A3, FIND(".SUB.he5", A3) - 31, 2))</f>
        <v>40</v>
      </c>
      <c r="J3">
        <v>18</v>
      </c>
      <c r="K3" s="4">
        <f>DATE(E3,F3,G3)</f>
        <v>45211</v>
      </c>
      <c r="L3" s="2">
        <f>TIME(H3,I3,J3)</f>
        <v>0.52798611111111116</v>
      </c>
      <c r="M3" s="3">
        <f>K3+L3</f>
        <v>45211.527986111112</v>
      </c>
    </row>
    <row r="4" spans="1:13" x14ac:dyDescent="0.3">
      <c r="A4" t="s">
        <v>28</v>
      </c>
      <c r="B4">
        <v>260.46493530273398</v>
      </c>
      <c r="C4">
        <f>LEN(A4)</f>
        <v>872</v>
      </c>
      <c r="E4" s="1" t="str">
        <f>IF(C4&lt;&gt;964,MID(A4,FIND(".SUB.he5",A4)-44,4),MID(A4, FIND(".SUB.he5", A4) - 43, 4))</f>
        <v>2023</v>
      </c>
      <c r="F4" t="str">
        <f>IF(C4&lt;&gt;964,MID(A4, FIND(".SUB.he5", A4) - 39, 2), MID(A4, FIND(".SUB.he5", A4) - 38, 2))</f>
        <v>10</v>
      </c>
      <c r="G4" s="1" t="str">
        <f>IF(C4&lt;&gt;964,MID(A4, FIND(".SUB.he5", A4) - 37, 2), MID(A4, FIND(".SUB.he5", A4) - 36, 2))</f>
        <v>13</v>
      </c>
      <c r="H4" t="str">
        <f>IF(C4&lt;&gt;964,MID(A4, FIND(".SUB.he5", A4) - 34, 2), MID(A4, FIND(".SUB.he5", A4) - 33, 2))</f>
        <v>11</v>
      </c>
      <c r="I4" t="str">
        <f>IF(C4&lt;&gt;964,MID(A4, FIND(".SUB.he5", A4) - 32, 2), MID(A4, FIND(".SUB.he5", A4) - 31, 2))</f>
        <v>43</v>
      </c>
      <c r="J4">
        <v>19</v>
      </c>
      <c r="K4" s="4">
        <f>DATE(E4,F4,G4)</f>
        <v>45212</v>
      </c>
      <c r="L4" s="2">
        <f>TIME(H4,I4,J4)</f>
        <v>0.48841435185185184</v>
      </c>
      <c r="M4" s="3">
        <f>K4+L4</f>
        <v>45212.48841435185</v>
      </c>
    </row>
    <row r="5" spans="1:13" x14ac:dyDescent="0.3">
      <c r="A5" t="s">
        <v>29</v>
      </c>
      <c r="B5">
        <v>288.19186401367102</v>
      </c>
      <c r="C5">
        <f>LEN(A5)</f>
        <v>872</v>
      </c>
      <c r="E5" s="1" t="str">
        <f>IF(C5&lt;&gt;964,MID(A5,FIND(".SUB.he5",A5)-44,4),MID(A5, FIND(".SUB.he5", A5) - 43, 4))</f>
        <v>2023</v>
      </c>
      <c r="F5" t="str">
        <f>IF(C5&lt;&gt;964,MID(A5, FIND(".SUB.he5", A5) - 39, 2), MID(A5, FIND(".SUB.he5", A5) - 38, 2))</f>
        <v>10</v>
      </c>
      <c r="G5" s="1" t="str">
        <f>IF(C5&lt;&gt;964,MID(A5, FIND(".SUB.he5", A5) - 37, 2), MID(A5, FIND(".SUB.he5", A5) - 36, 2))</f>
        <v>15</v>
      </c>
      <c r="H5" t="str">
        <f>IF(C5&lt;&gt;964,MID(A5, FIND(".SUB.he5", A5) - 34, 2), MID(A5, FIND(".SUB.he5", A5) - 33, 2))</f>
        <v>11</v>
      </c>
      <c r="I5" t="str">
        <f>IF(C5&lt;&gt;964,MID(A5, FIND(".SUB.he5", A5) - 32, 2), MID(A5, FIND(".SUB.he5", A5) - 31, 2))</f>
        <v>29</v>
      </c>
      <c r="J5">
        <v>20</v>
      </c>
      <c r="K5" s="4">
        <f>DATE(E5,F5,G5)</f>
        <v>45214</v>
      </c>
      <c r="L5" s="2">
        <f>TIME(H5,I5,J5)</f>
        <v>0.47870370370370369</v>
      </c>
      <c r="M5" s="3">
        <f>K5+L5</f>
        <v>45214.478703703702</v>
      </c>
    </row>
    <row r="6" spans="1:13" x14ac:dyDescent="0.3">
      <c r="A6" t="s">
        <v>30</v>
      </c>
      <c r="B6">
        <v>281.91656494140602</v>
      </c>
      <c r="C6">
        <f>LEN(A6)</f>
        <v>927</v>
      </c>
      <c r="E6" s="1" t="str">
        <f>IF(C6&lt;&gt;964,MID(A6,FIND(".SUB.he5",A6)-44,4),MID(A6, FIND(".SUB.he5", A6) - 43, 4))</f>
        <v>2023</v>
      </c>
      <c r="F6" t="str">
        <f>IF(C6&lt;&gt;964,MID(A6, FIND(".SUB.he5", A6) - 39, 2), MID(A6, FIND(".SUB.he5", A6) - 38, 2))</f>
        <v>10</v>
      </c>
      <c r="G6" s="1" t="str">
        <f>IF(C6&lt;&gt;964,MID(A6, FIND(".SUB.he5", A6) - 37, 2), MID(A6, FIND(".SUB.he5", A6) - 36, 2))</f>
        <v>18</v>
      </c>
      <c r="H6" t="str">
        <f>IF(C6&lt;&gt;964,MID(A6, FIND(".SUB.he5", A6) - 34, 2), MID(A6, FIND(".SUB.he5", A6) - 33, 2))</f>
        <v>11</v>
      </c>
      <c r="I6" t="str">
        <f>IF(C6&lt;&gt;964,MID(A6, FIND(".SUB.he5", A6) - 32, 2), MID(A6, FIND(".SUB.he5", A6) - 31, 2))</f>
        <v>58</v>
      </c>
      <c r="J6">
        <v>21</v>
      </c>
      <c r="K6" s="4">
        <f>DATE(E6,F6,G6)</f>
        <v>45217</v>
      </c>
      <c r="L6" s="2">
        <f>TIME(H6,I6,J6)</f>
        <v>0.49885416666666665</v>
      </c>
      <c r="M6" s="3">
        <f>K6+L6</f>
        <v>45217.498854166668</v>
      </c>
    </row>
    <row r="7" spans="1:13" x14ac:dyDescent="0.3">
      <c r="A7" t="s">
        <v>1</v>
      </c>
      <c r="B7">
        <v>874.31036376953102</v>
      </c>
      <c r="C7">
        <f>LEN(A7)</f>
        <v>927</v>
      </c>
      <c r="D7" s="1"/>
      <c r="E7" s="1" t="str">
        <f>IF(C7&lt;&gt;964,MID(A7,FIND(".SUB.he5",A7)-44,4),MID(A7, FIND(".SUB.he5", A7) - 43, 4))</f>
        <v>2023</v>
      </c>
      <c r="F7" t="str">
        <f>IF(C7&lt;&gt;964,MID(A7, FIND(".SUB.he5", A7) - 39, 2), MID(A7, FIND(".SUB.he5", A7) - 38, 2))</f>
        <v>11</v>
      </c>
      <c r="G7" s="1" t="str">
        <f>IF(C7&lt;&gt;964,MID(A7, FIND(".SUB.he5", A7) - 37, 2), MID(A7, FIND(".SUB.he5", A7) - 36, 2))</f>
        <v>04</v>
      </c>
      <c r="H7" t="str">
        <f>IF(C7&lt;&gt;964,MID(A7, FIND(".SUB.he5", A7) - 34, 2), MID(A7, FIND(".SUB.he5", A7) - 33, 2))</f>
        <v>12</v>
      </c>
      <c r="I7" t="str">
        <f>IF(C7&lt;&gt;964,MID(A7, FIND(".SUB.he5", A7) - 32, 2), MID(A7, FIND(".SUB.he5", A7) - 31, 2))</f>
        <v>26</v>
      </c>
      <c r="J7">
        <v>0</v>
      </c>
      <c r="K7" s="4">
        <f>DATE(E7,F7,G7)</f>
        <v>45234</v>
      </c>
      <c r="L7" s="2">
        <f>TIME(H7,I7,J7)</f>
        <v>0.5180555555555556</v>
      </c>
      <c r="M7" s="3">
        <f>K7+L7</f>
        <v>45234.518055555556</v>
      </c>
    </row>
    <row r="8" spans="1:13" x14ac:dyDescent="0.3">
      <c r="A8" t="s">
        <v>2</v>
      </c>
      <c r="B8">
        <v>202.29852294921801</v>
      </c>
      <c r="C8">
        <f>LEN(A8)</f>
        <v>872</v>
      </c>
      <c r="E8" s="1" t="str">
        <f>IF(C8&lt;&gt;964,MID(A8,FIND(".SUB.he5",A8)-44,4),MID(A8, FIND(".SUB.he5", A8) - 43, 4))</f>
        <v>2023</v>
      </c>
      <c r="F8" t="str">
        <f>IF(C8&lt;&gt;964,MID(A8, FIND(".SUB.he5", A8) - 39, 2), MID(A8, FIND(".SUB.he5", A8) - 38, 2))</f>
        <v>11</v>
      </c>
      <c r="G8" s="1" t="str">
        <f>IF(C8&lt;&gt;964,MID(A8, FIND(".SUB.he5", A8) - 37, 2), MID(A8, FIND(".SUB.he5", A8) - 36, 2))</f>
        <v>08</v>
      </c>
      <c r="H8" t="str">
        <f>IF(C8&lt;&gt;964,MID(A8, FIND(".SUB.he5", A8) - 34, 2), MID(A8, FIND(".SUB.he5", A8) - 33, 2))</f>
        <v>11</v>
      </c>
      <c r="I8" t="str">
        <f>IF(C8&lt;&gt;964,MID(A8, FIND(".SUB.he5", A8) - 32, 2), MID(A8, FIND(".SUB.he5", A8) - 31, 2))</f>
        <v>58</v>
      </c>
      <c r="J8">
        <v>1</v>
      </c>
      <c r="K8" s="4">
        <f>DATE(E8,F8,G8)</f>
        <v>45238</v>
      </c>
      <c r="L8" s="2">
        <f>TIME(H8,I8,J8)</f>
        <v>0.49862268518518515</v>
      </c>
      <c r="M8" s="3">
        <f>K8+L8</f>
        <v>45238.498622685183</v>
      </c>
    </row>
    <row r="9" spans="1:13" x14ac:dyDescent="0.3">
      <c r="A9" t="s">
        <v>3</v>
      </c>
      <c r="B9">
        <v>295.92779541015602</v>
      </c>
      <c r="C9">
        <f>LEN(A9)</f>
        <v>872</v>
      </c>
      <c r="E9" s="1" t="str">
        <f>IF(C9&lt;&gt;964,MID(A9,FIND(".SUB.he5",A9)-44,4),MID(A9, FIND(".SUB.he5", A9) - 43, 4))</f>
        <v>2023</v>
      </c>
      <c r="F9" t="str">
        <f>IF(C9&lt;&gt;964,MID(A9, FIND(".SUB.he5", A9) - 39, 2), MID(A9, FIND(".SUB.he5", A9) - 38, 2))</f>
        <v>11</v>
      </c>
      <c r="G9" s="1" t="str">
        <f>IF(C9&lt;&gt;964,MID(A9, FIND(".SUB.he5", A9) - 37, 2), MID(A9, FIND(".SUB.he5", A9) - 36, 2))</f>
        <v>10</v>
      </c>
      <c r="H9" t="str">
        <f>IF(C9&lt;&gt;964,MID(A9, FIND(".SUB.he5", A9) - 34, 2), MID(A9, FIND(".SUB.he5", A9) - 33, 2))</f>
        <v>11</v>
      </c>
      <c r="I9" t="str">
        <f>IF(C9&lt;&gt;964,MID(A9, FIND(".SUB.he5", A9) - 32, 2), MID(A9, FIND(".SUB.he5", A9) - 31, 2))</f>
        <v>44</v>
      </c>
      <c r="J9">
        <v>2</v>
      </c>
      <c r="K9" s="4">
        <f>DATE(E9,F9,G9)</f>
        <v>45240</v>
      </c>
      <c r="L9" s="2">
        <f>TIME(H9,I9,J9)</f>
        <v>0.48891203703703701</v>
      </c>
      <c r="M9" s="3">
        <f>K9+L9</f>
        <v>45240.488912037035</v>
      </c>
    </row>
    <row r="10" spans="1:13" x14ac:dyDescent="0.3">
      <c r="A10" t="s">
        <v>4</v>
      </c>
      <c r="B10">
        <v>181.97149658203099</v>
      </c>
      <c r="C10">
        <f>LEN(A10)</f>
        <v>872</v>
      </c>
      <c r="E10" s="1" t="str">
        <f>IF(C10&lt;&gt;964,MID(A10,FIND(".SUB.he5",A10)-44,4),MID(A10, FIND(".SUB.he5", A10) - 43, 4))</f>
        <v>2023</v>
      </c>
      <c r="F10" t="str">
        <f>IF(C10&lt;&gt;964,MID(A10, FIND(".SUB.he5", A10) - 39, 2), MID(A10, FIND(".SUB.he5", A10) - 38, 2))</f>
        <v>11</v>
      </c>
      <c r="G10" s="1" t="str">
        <f>IF(C10&lt;&gt;964,MID(A10, FIND(".SUB.he5", A10) - 37, 2), MID(A10, FIND(".SUB.he5", A10) - 36, 2))</f>
        <v>15</v>
      </c>
      <c r="H10" t="str">
        <f>IF(C10&lt;&gt;964,MID(A10, FIND(".SUB.he5", A10) - 34, 2), MID(A10, FIND(".SUB.he5", A10) - 33, 2))</f>
        <v>11</v>
      </c>
      <c r="I10" t="str">
        <f>IF(C10&lt;&gt;964,MID(A10, FIND(".SUB.he5", A10) - 32, 2), MID(A10, FIND(".SUB.he5", A10) - 31, 2))</f>
        <v>58</v>
      </c>
      <c r="J10">
        <v>3</v>
      </c>
      <c r="K10" s="4">
        <f>DATE(E10,F10,G10)</f>
        <v>45245</v>
      </c>
      <c r="L10" s="2">
        <f>TIME(H10,I10,J10)</f>
        <v>0.49864583333333329</v>
      </c>
      <c r="M10" s="3">
        <f>K10+L10</f>
        <v>45245.498645833337</v>
      </c>
    </row>
    <row r="11" spans="1:13" x14ac:dyDescent="0.3">
      <c r="A11" t="s">
        <v>5</v>
      </c>
      <c r="B11">
        <v>164.09126281738199</v>
      </c>
      <c r="C11">
        <f>LEN(A11)</f>
        <v>872</v>
      </c>
      <c r="E11" s="1" t="str">
        <f>IF(C11&lt;&gt;964,MID(A11,FIND(".SUB.he5",A11)-44,4),MID(A11, FIND(".SUB.he5", A11) - 43, 4))</f>
        <v>2023</v>
      </c>
      <c r="F11" t="str">
        <f>IF(C11&lt;&gt;964,MID(A11, FIND(".SUB.he5", A11) - 39, 2), MID(A11, FIND(".SUB.he5", A11) - 38, 2))</f>
        <v>11</v>
      </c>
      <c r="G11" s="1" t="str">
        <f>IF(C11&lt;&gt;964,MID(A11, FIND(".SUB.he5", A11) - 37, 2), MID(A11, FIND(".SUB.he5", A11) - 36, 2))</f>
        <v>22</v>
      </c>
      <c r="H11" t="str">
        <f>IF(C11&lt;&gt;964,MID(A11, FIND(".SUB.he5", A11) - 34, 2), MID(A11, FIND(".SUB.he5", A11) - 33, 2))</f>
        <v>11</v>
      </c>
      <c r="I11" t="str">
        <f>IF(C11&lt;&gt;964,MID(A11, FIND(".SUB.he5", A11) - 32, 2), MID(A11, FIND(".SUB.he5", A11) - 31, 2))</f>
        <v>57</v>
      </c>
      <c r="J11">
        <v>4</v>
      </c>
      <c r="K11" s="4">
        <f>DATE(E11,F11,G11)</f>
        <v>45252</v>
      </c>
      <c r="L11" s="2">
        <f>TIME(H11,I11,J11)</f>
        <v>0.49796296296296294</v>
      </c>
      <c r="M11" s="3">
        <f>K11+L11</f>
        <v>45252.49796296296</v>
      </c>
    </row>
    <row r="12" spans="1:13" x14ac:dyDescent="0.3">
      <c r="A12" t="s">
        <v>6</v>
      </c>
      <c r="B12">
        <v>259.13046264648398</v>
      </c>
      <c r="C12">
        <f>LEN(A12)</f>
        <v>872</v>
      </c>
      <c r="E12" s="1" t="str">
        <f>IF(C12&lt;&gt;964,MID(A12,FIND(".SUB.he5",A12)-44,4),MID(A12, FIND(".SUB.he5", A12) - 43, 4))</f>
        <v>2023</v>
      </c>
      <c r="F12" t="str">
        <f>IF(C12&lt;&gt;964,MID(A12, FIND(".SUB.he5", A12) - 39, 2), MID(A12, FIND(".SUB.he5", A12) - 38, 2))</f>
        <v>11</v>
      </c>
      <c r="G12" s="1" t="str">
        <f>IF(C12&lt;&gt;964,MID(A12, FIND(".SUB.he5", A12) - 37, 2), MID(A12, FIND(".SUB.he5", A12) - 36, 2))</f>
        <v>23</v>
      </c>
      <c r="H12" t="str">
        <f>IF(C12&lt;&gt;964,MID(A12, FIND(".SUB.he5", A12) - 34, 2), MID(A12, FIND(".SUB.he5", A12) - 33, 2))</f>
        <v>12</v>
      </c>
      <c r="I12" t="str">
        <f>IF(C12&lt;&gt;964,MID(A12, FIND(".SUB.he5", A12) - 32, 2), MID(A12, FIND(".SUB.he5", A12) - 31, 2))</f>
        <v>40</v>
      </c>
      <c r="J12">
        <v>5</v>
      </c>
      <c r="K12" s="4">
        <f>DATE(E12,F12,G12)</f>
        <v>45253</v>
      </c>
      <c r="L12" s="2">
        <f>TIME(H12,I12,J12)</f>
        <v>0.52783564814814821</v>
      </c>
      <c r="M12" s="3">
        <f>K12+L12</f>
        <v>45253.52783564815</v>
      </c>
    </row>
    <row r="13" spans="1:13" x14ac:dyDescent="0.3">
      <c r="A13" t="s">
        <v>7</v>
      </c>
      <c r="B13">
        <v>287.14718627929602</v>
      </c>
      <c r="C13">
        <f>LEN(A13)</f>
        <v>872</v>
      </c>
      <c r="E13" s="1" t="str">
        <f>IF(C13&lt;&gt;964,MID(A13,FIND(".SUB.he5",A13)-44,4),MID(A13, FIND(".SUB.he5", A13) - 43, 4))</f>
        <v>2023</v>
      </c>
      <c r="F13" t="str">
        <f>IF(C13&lt;&gt;964,MID(A13, FIND(".SUB.he5", A13) - 39, 2), MID(A13, FIND(".SUB.he5", A13) - 38, 2))</f>
        <v>11</v>
      </c>
      <c r="G13" s="1" t="str">
        <f>IF(C13&lt;&gt;964,MID(A13, FIND(".SUB.he5", A13) - 37, 2), MID(A13, FIND(".SUB.he5", A13) - 36, 2))</f>
        <v>26</v>
      </c>
      <c r="H13" t="str">
        <f>IF(C13&lt;&gt;964,MID(A13, FIND(".SUB.he5", A13) - 34, 2), MID(A13, FIND(".SUB.he5", A13) - 33, 2))</f>
        <v>11</v>
      </c>
      <c r="I13" t="str">
        <f>IF(C13&lt;&gt;964,MID(A13, FIND(".SUB.he5", A13) - 32, 2), MID(A13, FIND(".SUB.he5", A13) - 31, 2))</f>
        <v>29</v>
      </c>
      <c r="J13">
        <v>6</v>
      </c>
      <c r="K13" s="4">
        <f>DATE(E13,F13,G13)</f>
        <v>45256</v>
      </c>
      <c r="L13" s="2">
        <f>TIME(H13,I13,J13)</f>
        <v>0.47854166666666664</v>
      </c>
      <c r="M13" s="3">
        <f>K13+L13</f>
        <v>45256.478541666664</v>
      </c>
    </row>
    <row r="14" spans="1:13" x14ac:dyDescent="0.3">
      <c r="A14" t="s">
        <v>8</v>
      </c>
      <c r="B14">
        <v>159.44801330566401</v>
      </c>
      <c r="C14">
        <f>LEN(A14)</f>
        <v>872</v>
      </c>
      <c r="E14" s="1" t="str">
        <f>IF(C14&lt;&gt;964,MID(A14,FIND(".SUB.he5",A14)-44,4),MID(A14, FIND(".SUB.he5", A14) - 43, 4))</f>
        <v>2023</v>
      </c>
      <c r="F14" t="str">
        <f>IF(C14&lt;&gt;964,MID(A14, FIND(".SUB.he5", A14) - 39, 2), MID(A14, FIND(".SUB.he5", A14) - 38, 2))</f>
        <v>11</v>
      </c>
      <c r="G14" s="1" t="str">
        <f>IF(C14&lt;&gt;964,MID(A14, FIND(".SUB.he5", A14) - 37, 2), MID(A14, FIND(".SUB.he5", A14) - 36, 2))</f>
        <v>29</v>
      </c>
      <c r="H14" t="str">
        <f>IF(C14&lt;&gt;964,MID(A14, FIND(".SUB.he5", A14) - 34, 2), MID(A14, FIND(".SUB.he5", A14) - 33, 2))</f>
        <v>11</v>
      </c>
      <c r="I14" t="str">
        <f>IF(C14&lt;&gt;964,MID(A14, FIND(".SUB.he5", A14) - 32, 2), MID(A14, FIND(".SUB.he5", A14) - 31, 2))</f>
        <v>57</v>
      </c>
      <c r="J14">
        <v>7</v>
      </c>
      <c r="K14" s="4">
        <f>DATE(E14,F14,G14)</f>
        <v>45259</v>
      </c>
      <c r="L14" s="2">
        <f>TIME(H14,I14,J14)</f>
        <v>0.49799768518518522</v>
      </c>
      <c r="M14" s="3">
        <f>K14+L14</f>
        <v>45259.497997685183</v>
      </c>
    </row>
    <row r="15" spans="1:13" x14ac:dyDescent="0.3">
      <c r="A15" t="s">
        <v>9</v>
      </c>
      <c r="B15">
        <v>152.59292602539</v>
      </c>
      <c r="C15">
        <f>LEN(A15)</f>
        <v>872</v>
      </c>
      <c r="E15" s="1" t="str">
        <f>IF(C15&lt;&gt;964,MID(A15,FIND(".SUB.he5",A15)-44,4),MID(A15, FIND(".SUB.he5", A15) - 43, 4))</f>
        <v>2023</v>
      </c>
      <c r="F15" t="str">
        <f>IF(C15&lt;&gt;964,MID(A15, FIND(".SUB.he5", A15) - 39, 2), MID(A15, FIND(".SUB.he5", A15) - 38, 2))</f>
        <v>12</v>
      </c>
      <c r="G15" s="1" t="str">
        <f>IF(C15&lt;&gt;964,MID(A15, FIND(".SUB.he5", A15) - 37, 2), MID(A15, FIND(".SUB.he5", A15) - 36, 2))</f>
        <v>06</v>
      </c>
      <c r="H15" t="str">
        <f>IF(C15&lt;&gt;964,MID(A15, FIND(".SUB.he5", A15) - 34, 2), MID(A15, FIND(".SUB.he5", A15) - 33, 2))</f>
        <v>11</v>
      </c>
      <c r="I15" t="str">
        <f>IF(C15&lt;&gt;964,MID(A15, FIND(".SUB.he5", A15) - 32, 2), MID(A15, FIND(".SUB.he5", A15) - 31, 2))</f>
        <v>57</v>
      </c>
      <c r="J15">
        <v>8</v>
      </c>
      <c r="K15" s="4">
        <f>DATE(E15,F15,G15)</f>
        <v>45266</v>
      </c>
      <c r="L15" s="2">
        <f>TIME(H15,I15,J15)</f>
        <v>0.49800925925925926</v>
      </c>
      <c r="M15" s="3">
        <f>K15+L15</f>
        <v>45266.49800925926</v>
      </c>
    </row>
    <row r="16" spans="1:13" x14ac:dyDescent="0.3">
      <c r="A16" t="s">
        <v>10</v>
      </c>
      <c r="B16">
        <v>140.44567871093699</v>
      </c>
      <c r="C16">
        <f>LEN(A16)</f>
        <v>872</v>
      </c>
      <c r="E16" s="1" t="str">
        <f>IF(C16&lt;&gt;964,MID(A16,FIND(".SUB.he5",A16)-44,4),MID(A16, FIND(".SUB.he5", A16) - 43, 4))</f>
        <v>2023</v>
      </c>
      <c r="F16" t="str">
        <f>IF(C16&lt;&gt;964,MID(A16, FIND(".SUB.he5", A16) - 39, 2), MID(A16, FIND(".SUB.he5", A16) - 38, 2))</f>
        <v>12</v>
      </c>
      <c r="G16" s="1" t="str">
        <f>IF(C16&lt;&gt;964,MID(A16, FIND(".SUB.he5", A16) - 37, 2), MID(A16, FIND(".SUB.he5", A16) - 36, 2))</f>
        <v>20</v>
      </c>
      <c r="H16" t="str">
        <f>IF(C16&lt;&gt;964,MID(A16, FIND(".SUB.he5", A16) - 34, 2), MID(A16, FIND(".SUB.he5", A16) - 33, 2))</f>
        <v>11</v>
      </c>
      <c r="I16" t="str">
        <f>IF(C16&lt;&gt;964,MID(A16, FIND(".SUB.he5", A16) - 32, 2), MID(A16, FIND(".SUB.he5", A16) - 31, 2))</f>
        <v>56</v>
      </c>
      <c r="J16">
        <v>9</v>
      </c>
      <c r="K16" s="4">
        <f>DATE(E16,F16,G16)</f>
        <v>45280</v>
      </c>
      <c r="L16" s="2">
        <f>TIME(H16,I16,J16)</f>
        <v>0.49732638888888886</v>
      </c>
      <c r="M16" s="3">
        <f>K16+L16</f>
        <v>45280.49732638889</v>
      </c>
    </row>
    <row r="17" spans="1:13" x14ac:dyDescent="0.3">
      <c r="A17" t="s">
        <v>11</v>
      </c>
      <c r="B17">
        <v>210.77622985839801</v>
      </c>
      <c r="C17">
        <f>LEN(A17)</f>
        <v>872</v>
      </c>
      <c r="E17" s="1" t="str">
        <f>IF(C17&lt;&gt;964,MID(A17,FIND(".SUB.he5",A17)-44,4),MID(A17, FIND(".SUB.he5", A17) - 43, 4))</f>
        <v>2023</v>
      </c>
      <c r="F17" t="str">
        <f>IF(C17&lt;&gt;964,MID(A17, FIND(".SUB.he5", A17) - 39, 2), MID(A17, FIND(".SUB.he5", A17) - 38, 2))</f>
        <v>12</v>
      </c>
      <c r="G17" s="1" t="str">
        <f>IF(C17&lt;&gt;964,MID(A17, FIND(".SUB.he5", A17) - 37, 2), MID(A17, FIND(".SUB.he5", A17) - 36, 2))</f>
        <v>22</v>
      </c>
      <c r="H17" t="str">
        <f>IF(C17&lt;&gt;964,MID(A17, FIND(".SUB.he5", A17) - 34, 2), MID(A17, FIND(".SUB.he5", A17) - 33, 2))</f>
        <v>11</v>
      </c>
      <c r="I17" t="str">
        <f>IF(C17&lt;&gt;964,MID(A17, FIND(".SUB.he5", A17) - 32, 2), MID(A17, FIND(".SUB.he5", A17) - 31, 2))</f>
        <v>42</v>
      </c>
      <c r="J17">
        <v>10</v>
      </c>
      <c r="K17" s="4">
        <f>DATE(E17,F17,G17)</f>
        <v>45282</v>
      </c>
      <c r="L17" s="2">
        <f>TIME(H17,I17,J17)</f>
        <v>0.48761574074074071</v>
      </c>
      <c r="M17" s="3">
        <f>K17+L17</f>
        <v>45282.487615740742</v>
      </c>
    </row>
    <row r="18" spans="1:13" x14ac:dyDescent="0.3">
      <c r="A18" t="s">
        <v>12</v>
      </c>
      <c r="B18">
        <v>528.48034667968705</v>
      </c>
      <c r="C18">
        <f>LEN(A18)</f>
        <v>872</v>
      </c>
      <c r="E18" s="1" t="str">
        <f>IF(C18&lt;&gt;964,MID(A18,FIND(".SUB.he5",A18)-44,4),MID(A18, FIND(".SUB.he5", A18) - 43, 4))</f>
        <v>2023</v>
      </c>
      <c r="F18" t="str">
        <f>IF(C18&lt;&gt;964,MID(A18, FIND(".SUB.he5", A18) - 39, 2), MID(A18, FIND(".SUB.he5", A18) - 38, 2))</f>
        <v>12</v>
      </c>
      <c r="G18" s="1" t="str">
        <f>IF(C18&lt;&gt;964,MID(A18, FIND(".SUB.he5", A18) - 37, 2), MID(A18, FIND(".SUB.he5", A18) - 36, 2))</f>
        <v>23</v>
      </c>
      <c r="H18" t="str">
        <f>IF(C18&lt;&gt;964,MID(A18, FIND(".SUB.he5", A18) - 34, 2), MID(A18, FIND(".SUB.he5", A18) - 33, 2))</f>
        <v>12</v>
      </c>
      <c r="I18" t="str">
        <f>IF(C18&lt;&gt;964,MID(A18, FIND(".SUB.he5", A18) - 32, 2), MID(A18, FIND(".SUB.he5", A18) - 31, 2))</f>
        <v>24</v>
      </c>
      <c r="J18">
        <v>11</v>
      </c>
      <c r="K18" s="4">
        <f>DATE(E18,F18,G18)</f>
        <v>45283</v>
      </c>
      <c r="L18" s="2">
        <f>TIME(H18,I18,J18)</f>
        <v>0.51679398148148148</v>
      </c>
      <c r="M18" s="3">
        <f>K18+L18</f>
        <v>45283.516793981478</v>
      </c>
    </row>
    <row r="19" spans="1:13" x14ac:dyDescent="0.3">
      <c r="A19" t="s">
        <v>13</v>
      </c>
      <c r="B19">
        <v>269.44677734375</v>
      </c>
      <c r="C19">
        <f>LEN(A19)</f>
        <v>872</v>
      </c>
      <c r="E19" s="1" t="str">
        <f>IF(C19&lt;&gt;964,MID(A19,FIND(".SUB.he5",A19)-44,4),MID(A19, FIND(".SUB.he5", A19) - 43, 4))</f>
        <v>2023</v>
      </c>
      <c r="F19" t="str">
        <f>IF(C19&lt;&gt;964,MID(A19, FIND(".SUB.he5", A19) - 39, 2), MID(A19, FIND(".SUB.he5", A19) - 38, 2))</f>
        <v>12</v>
      </c>
      <c r="G19" s="1" t="str">
        <f>IF(C19&lt;&gt;964,MID(A19, FIND(".SUB.he5", A19) - 37, 2), MID(A19, FIND(".SUB.he5", A19) - 36, 2))</f>
        <v>26</v>
      </c>
      <c r="H19" t="str">
        <f>IF(C19&lt;&gt;964,MID(A19, FIND(".SUB.he5", A19) - 34, 2), MID(A19, FIND(".SUB.he5", A19) - 33, 2))</f>
        <v>11</v>
      </c>
      <c r="I19" t="str">
        <f>IF(C19&lt;&gt;964,MID(A19, FIND(".SUB.he5", A19) - 32, 2), MID(A19, FIND(".SUB.he5", A19) - 31, 2))</f>
        <v>14</v>
      </c>
      <c r="J19">
        <v>12</v>
      </c>
      <c r="K19" s="4">
        <f>DATE(E19,F19,G19)</f>
        <v>45286</v>
      </c>
      <c r="L19" s="2">
        <f>TIME(H19,I19,J19)</f>
        <v>0.46819444444444441</v>
      </c>
      <c r="M19" s="3">
        <f>K19+L19</f>
        <v>45286.468194444446</v>
      </c>
    </row>
    <row r="20" spans="1:13" x14ac:dyDescent="0.3">
      <c r="A20" t="s">
        <v>14</v>
      </c>
      <c r="B20">
        <v>568.25793457031205</v>
      </c>
      <c r="C20">
        <f>LEN(A20)</f>
        <v>872</v>
      </c>
      <c r="E20" s="1" t="str">
        <f>IF(C20&lt;&gt;964,MID(A20,FIND(".SUB.he5",A20)-44,4),MID(A20, FIND(".SUB.he5", A20) - 43, 4))</f>
        <v>2023</v>
      </c>
      <c r="F20" t="str">
        <f>IF(C20&lt;&gt;964,MID(A20, FIND(".SUB.he5", A20) - 39, 2), MID(A20, FIND(".SUB.he5", A20) - 38, 2))</f>
        <v>12</v>
      </c>
      <c r="G20" s="1" t="str">
        <f>IF(C20&lt;&gt;964,MID(A20, FIND(".SUB.he5", A20) - 37, 2), MID(A20, FIND(".SUB.he5", A20) - 36, 2))</f>
        <v>30</v>
      </c>
      <c r="H20" t="str">
        <f>IF(C20&lt;&gt;964,MID(A20, FIND(".SUB.he5", A20) - 34, 2), MID(A20, FIND(".SUB.he5", A20) - 33, 2))</f>
        <v>12</v>
      </c>
      <c r="I20" t="str">
        <f>IF(C20&lt;&gt;964,MID(A20, FIND(".SUB.he5", A20) - 32, 2), MID(A20, FIND(".SUB.he5", A20) - 31, 2))</f>
        <v>24</v>
      </c>
      <c r="J20">
        <v>13</v>
      </c>
      <c r="K20" s="4">
        <f>DATE(E20,F20,G20)</f>
        <v>45290</v>
      </c>
      <c r="L20" s="2">
        <f>TIME(H20,I20,J20)</f>
        <v>0.51681712962962967</v>
      </c>
      <c r="M20" s="3">
        <f>K20+L20</f>
        <v>45290.516817129632</v>
      </c>
    </row>
    <row r="21" spans="1:13" x14ac:dyDescent="0.3">
      <c r="A21" t="s">
        <v>15</v>
      </c>
      <c r="B21">
        <v>325.84671020507801</v>
      </c>
      <c r="C21">
        <f>LEN(A21)</f>
        <v>872</v>
      </c>
      <c r="E21" s="1" t="str">
        <f>IF(C21&lt;&gt;964,MID(A21,FIND(".SUB.he5",A21)-44,4),MID(A21, FIND(".SUB.he5", A21) - 43, 4))</f>
        <v>2023</v>
      </c>
      <c r="F21" t="str">
        <f>IF(C21&lt;&gt;964,MID(A21, FIND(".SUB.he5", A21) - 39, 2), MID(A21, FIND(".SUB.he5", A21) - 38, 2))</f>
        <v>12</v>
      </c>
      <c r="G21" s="1" t="str">
        <f>IF(C21&lt;&gt;964,MID(A21, FIND(".SUB.he5", A21) - 37, 2), MID(A21, FIND(".SUB.he5", A21) - 36, 2))</f>
        <v>31</v>
      </c>
      <c r="H21" t="str">
        <f>IF(C21&lt;&gt;964,MID(A21, FIND(".SUB.he5", A21) - 34, 2), MID(A21, FIND(".SUB.he5", A21) - 33, 2))</f>
        <v>11</v>
      </c>
      <c r="I21" t="str">
        <f>IF(C21&lt;&gt;964,MID(A21, FIND(".SUB.he5", A21) - 32, 2), MID(A21, FIND(".SUB.he5", A21) - 31, 2))</f>
        <v>28</v>
      </c>
      <c r="J21">
        <v>14</v>
      </c>
      <c r="K21" s="4">
        <f>DATE(E21,F21,G21)</f>
        <v>45291</v>
      </c>
      <c r="L21" s="2">
        <f>TIME(H21,I21,J21)</f>
        <v>0.47793981481481485</v>
      </c>
      <c r="M21" s="3">
        <f>K21+L21</f>
        <v>45291.477939814817</v>
      </c>
    </row>
    <row r="22" spans="1:13" x14ac:dyDescent="0.3">
      <c r="A22" t="s">
        <v>16</v>
      </c>
      <c r="B22">
        <v>188.31303405761699</v>
      </c>
      <c r="C22">
        <f>LEN(A22)</f>
        <v>872</v>
      </c>
      <c r="E22" s="1" t="str">
        <f>IF(C22&lt;&gt;964,MID(A22,FIND(".SUB.he5",A22)-44,4),MID(A22, FIND(".SUB.he5", A22) - 43, 4))</f>
        <v>2024</v>
      </c>
      <c r="F22" t="str">
        <f>IF(C22&lt;&gt;964,MID(A22, FIND(".SUB.he5", A22) - 39, 2), MID(A22, FIND(".SUB.he5", A22) - 38, 2))</f>
        <v>01</v>
      </c>
      <c r="G22" s="1" t="str">
        <f>IF(C22&lt;&gt;964,MID(A22, FIND(".SUB.he5", A22) - 37, 2), MID(A22, FIND(".SUB.he5", A22) - 36, 2))</f>
        <v>03</v>
      </c>
      <c r="H22" t="str">
        <f>IF(C22&lt;&gt;964,MID(A22, FIND(".SUB.he5", A22) - 34, 2), MID(A22, FIND(".SUB.he5", A22) - 33, 2))</f>
        <v>11</v>
      </c>
      <c r="I22" t="str">
        <f>IF(C22&lt;&gt;964,MID(A22, FIND(".SUB.he5", A22) - 32, 2), MID(A22, FIND(".SUB.he5", A22) - 31, 2))</f>
        <v>56</v>
      </c>
      <c r="J22">
        <v>15</v>
      </c>
      <c r="K22" s="4">
        <f>DATE(E22,F22,G22)</f>
        <v>45294</v>
      </c>
      <c r="L22" s="2">
        <f>TIME(H22,I22,J22)</f>
        <v>0.49739583333333331</v>
      </c>
      <c r="M22" s="3">
        <f>K22+L22</f>
        <v>45294.497395833336</v>
      </c>
    </row>
    <row r="23" spans="1:13" x14ac:dyDescent="0.3">
      <c r="A23" t="s">
        <v>17</v>
      </c>
      <c r="B23">
        <v>332.59762573242102</v>
      </c>
      <c r="C23">
        <f>LEN(A23)</f>
        <v>872</v>
      </c>
      <c r="E23" s="1" t="str">
        <f>IF(C23&lt;&gt;964,MID(A23,FIND(".SUB.he5",A23)-44,4),MID(A23, FIND(".SUB.he5", A23) - 43, 4))</f>
        <v>2024</v>
      </c>
      <c r="F23" t="str">
        <f>IF(C23&lt;&gt;964,MID(A23, FIND(".SUB.he5", A23) - 39, 2), MID(A23, FIND(".SUB.he5", A23) - 38, 2))</f>
        <v>01</v>
      </c>
      <c r="G23" s="1" t="str">
        <f>IF(C23&lt;&gt;964,MID(A23, FIND(".SUB.he5", A23) - 37, 2), MID(A23, FIND(".SUB.he5", A23) - 36, 2))</f>
        <v>04</v>
      </c>
      <c r="H23" t="str">
        <f>IF(C23&lt;&gt;964,MID(A23, FIND(".SUB.he5", A23) - 34, 2), MID(A23, FIND(".SUB.he5", A23) - 33, 2))</f>
        <v>10</v>
      </c>
      <c r="I23" t="str">
        <f>IF(C23&lt;&gt;964,MID(A23, FIND(".SUB.he5", A23) - 32, 2), MID(A23, FIND(".SUB.he5", A23) - 31, 2))</f>
        <v>59</v>
      </c>
      <c r="J23">
        <v>16</v>
      </c>
      <c r="K23" s="4">
        <f>DATE(E23,F23,G23)</f>
        <v>45295</v>
      </c>
      <c r="L23" s="2">
        <f>TIME(H23,I23,J23)</f>
        <v>0.45782407407407405</v>
      </c>
      <c r="M23" s="3">
        <f>K23+L23</f>
        <v>45295.457824074074</v>
      </c>
    </row>
  </sheetData>
  <autoFilter ref="A1:M1">
    <sortState xmlns:xlrd2="http://schemas.microsoft.com/office/spreadsheetml/2017/richdata2" ref="A2:M23">
      <sortCondition ref="K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C36" sqref="C36"/>
    </sheetView>
  </sheetViews>
  <sheetFormatPr defaultRowHeight="14.4" x14ac:dyDescent="0.3"/>
  <sheetData>
    <row r="1" spans="1:2" x14ac:dyDescent="0.3">
      <c r="A1">
        <v>0</v>
      </c>
      <c r="B1" t="s">
        <v>0</v>
      </c>
    </row>
    <row r="2" spans="1:2" x14ac:dyDescent="0.3">
      <c r="A2" t="s">
        <v>1</v>
      </c>
      <c r="B2">
        <v>874.31036376953102</v>
      </c>
    </row>
    <row r="3" spans="1:2" x14ac:dyDescent="0.3">
      <c r="A3" t="s">
        <v>2</v>
      </c>
      <c r="B3">
        <v>202.29852294921801</v>
      </c>
    </row>
    <row r="4" spans="1:2" x14ac:dyDescent="0.3">
      <c r="A4" t="s">
        <v>3</v>
      </c>
      <c r="B4">
        <v>295.92779541015602</v>
      </c>
    </row>
    <row r="5" spans="1:2" x14ac:dyDescent="0.3">
      <c r="A5" t="s">
        <v>4</v>
      </c>
      <c r="B5">
        <v>181.97149658203099</v>
      </c>
    </row>
    <row r="6" spans="1:2" x14ac:dyDescent="0.3">
      <c r="A6" t="s">
        <v>5</v>
      </c>
      <c r="B6">
        <v>164.09126281738199</v>
      </c>
    </row>
    <row r="7" spans="1:2" x14ac:dyDescent="0.3">
      <c r="A7" t="s">
        <v>6</v>
      </c>
      <c r="B7">
        <v>259.13046264648398</v>
      </c>
    </row>
    <row r="8" spans="1:2" x14ac:dyDescent="0.3">
      <c r="A8" t="s">
        <v>7</v>
      </c>
      <c r="B8">
        <v>287.14718627929602</v>
      </c>
    </row>
    <row r="9" spans="1:2" x14ac:dyDescent="0.3">
      <c r="A9" t="s">
        <v>8</v>
      </c>
      <c r="B9">
        <v>159.44801330566401</v>
      </c>
    </row>
    <row r="10" spans="1:2" x14ac:dyDescent="0.3">
      <c r="A10" t="s">
        <v>9</v>
      </c>
      <c r="B10">
        <v>152.59292602539</v>
      </c>
    </row>
    <row r="11" spans="1:2" x14ac:dyDescent="0.3">
      <c r="A11" t="s">
        <v>10</v>
      </c>
      <c r="B11">
        <v>140.44567871093699</v>
      </c>
    </row>
    <row r="12" spans="1:2" x14ac:dyDescent="0.3">
      <c r="A12" t="s">
        <v>11</v>
      </c>
      <c r="B12">
        <v>210.77622985839801</v>
      </c>
    </row>
    <row r="13" spans="1:2" x14ac:dyDescent="0.3">
      <c r="A13" t="s">
        <v>12</v>
      </c>
      <c r="B13">
        <v>528.48034667968705</v>
      </c>
    </row>
    <row r="14" spans="1:2" x14ac:dyDescent="0.3">
      <c r="A14" t="s">
        <v>13</v>
      </c>
      <c r="B14">
        <v>269.44677734375</v>
      </c>
    </row>
    <row r="15" spans="1:2" x14ac:dyDescent="0.3">
      <c r="A15" t="s">
        <v>14</v>
      </c>
      <c r="B15">
        <v>568.25793457031205</v>
      </c>
    </row>
    <row r="16" spans="1:2" x14ac:dyDescent="0.3">
      <c r="A16" t="s">
        <v>15</v>
      </c>
      <c r="B16">
        <v>325.84671020507801</v>
      </c>
    </row>
    <row r="17" spans="1:2" x14ac:dyDescent="0.3">
      <c r="A17" t="s">
        <v>16</v>
      </c>
      <c r="B17">
        <v>188.31303405761699</v>
      </c>
    </row>
    <row r="18" spans="1:2" x14ac:dyDescent="0.3">
      <c r="A18" t="s">
        <v>17</v>
      </c>
      <c r="B18">
        <v>332.59762573242102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ozone_data_validation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costa cavalcante</dc:creator>
  <cp:lastModifiedBy>arthur costa cavalcante</cp:lastModifiedBy>
  <dcterms:created xsi:type="dcterms:W3CDTF">2024-01-16T13:57:23Z</dcterms:created>
  <dcterms:modified xsi:type="dcterms:W3CDTF">2024-01-16T13:57:23Z</dcterms:modified>
</cp:coreProperties>
</file>