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OLITICA-JFA-TELECOM\"/>
    </mc:Choice>
  </mc:AlternateContent>
  <bookViews>
    <workbookView xWindow="0" yWindow="0" windowWidth="28800" windowHeight="12300"/>
  </bookViews>
  <sheets>
    <sheet name="Sugestão de Preços" sheetId="3" r:id="rId1"/>
    <sheet name="Preços VendeuGanho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L3" i="3" s="1"/>
  <c r="K4" i="3"/>
  <c r="K10" i="3"/>
  <c r="F18" i="3"/>
  <c r="F19" i="3"/>
  <c r="F20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I10" i="3"/>
  <c r="I12" i="3"/>
  <c r="I14" i="3"/>
  <c r="I6" i="3"/>
  <c r="I8" i="3"/>
  <c r="I16" i="3"/>
  <c r="I18" i="3"/>
  <c r="I20" i="3"/>
  <c r="I4" i="3"/>
  <c r="I19" i="3"/>
  <c r="G4" i="3"/>
  <c r="H4" i="3"/>
  <c r="G10" i="3"/>
  <c r="H10" i="3"/>
  <c r="G12" i="3"/>
  <c r="H12" i="3"/>
  <c r="G14" i="3"/>
  <c r="H14" i="3"/>
  <c r="G6" i="3"/>
  <c r="H6" i="3"/>
  <c r="G8" i="3"/>
  <c r="H8" i="3"/>
  <c r="G16" i="3"/>
  <c r="H16" i="3"/>
  <c r="G18" i="3"/>
  <c r="H18" i="3"/>
  <c r="G20" i="3"/>
  <c r="H20" i="3"/>
  <c r="I9" i="3"/>
  <c r="I11" i="3"/>
  <c r="I13" i="3"/>
  <c r="I5" i="3"/>
  <c r="I7" i="3"/>
  <c r="I15" i="3"/>
  <c r="I17" i="3"/>
  <c r="G3" i="3"/>
  <c r="G9" i="3"/>
  <c r="G11" i="3"/>
  <c r="G13" i="3"/>
  <c r="G5" i="3"/>
  <c r="G7" i="3"/>
  <c r="G15" i="3"/>
  <c r="G17" i="3"/>
  <c r="G19" i="3"/>
  <c r="H19" i="3"/>
  <c r="H17" i="3"/>
  <c r="H15" i="3"/>
  <c r="H7" i="3"/>
  <c r="H5" i="3"/>
  <c r="H13" i="3"/>
  <c r="H11" i="3"/>
  <c r="H9" i="3"/>
  <c r="H3" i="3"/>
  <c r="J4" i="3" l="1"/>
  <c r="L4" i="3" s="1"/>
  <c r="J18" i="3"/>
  <c r="J14" i="3"/>
  <c r="J16" i="3"/>
  <c r="J8" i="3"/>
  <c r="J12" i="3"/>
  <c r="J10" i="3"/>
  <c r="L10" i="3" s="1"/>
  <c r="J20" i="3"/>
  <c r="J6" i="3"/>
  <c r="J9" i="3"/>
  <c r="J7" i="3"/>
  <c r="J19" i="3"/>
  <c r="J5" i="3"/>
  <c r="J13" i="3"/>
  <c r="J17" i="3"/>
  <c r="J11" i="3"/>
  <c r="J15" i="3"/>
  <c r="K20" i="3" l="1"/>
  <c r="L20" i="3" s="1"/>
  <c r="K19" i="3"/>
  <c r="L19" i="3" s="1"/>
  <c r="K18" i="3"/>
  <c r="L18" i="3" s="1"/>
  <c r="K17" i="3"/>
  <c r="L17" i="3" s="1"/>
  <c r="K16" i="3"/>
  <c r="L16" i="3" s="1"/>
  <c r="K15" i="3"/>
  <c r="L15" i="3" s="1"/>
  <c r="K14" i="3"/>
  <c r="L14" i="3" s="1"/>
  <c r="L13" i="3"/>
  <c r="K13" i="3"/>
  <c r="K12" i="3"/>
  <c r="L12" i="3" s="1"/>
  <c r="K11" i="3"/>
  <c r="L11" i="3" s="1"/>
  <c r="K9" i="3"/>
  <c r="L9" i="3" s="1"/>
  <c r="K5" i="3"/>
  <c r="L5" i="3" s="1"/>
  <c r="K8" i="3"/>
  <c r="L8" i="3" s="1"/>
  <c r="K6" i="3"/>
  <c r="L6" i="3" s="1"/>
  <c r="K7" i="3"/>
  <c r="L7" i="3" s="1"/>
  <c r="F3" i="3" l="1"/>
  <c r="J3" i="3"/>
  <c r="I3" i="3"/>
</calcChain>
</file>

<file path=xl/sharedStrings.xml><?xml version="1.0" encoding="utf-8"?>
<sst xmlns="http://schemas.openxmlformats.org/spreadsheetml/2006/main" count="104" uniqueCount="31">
  <si>
    <t>Produtos</t>
  </si>
  <si>
    <t>Preço de Compra</t>
  </si>
  <si>
    <t>EQUALIZADOR PARA BANCO DE BATERIAS</t>
  </si>
  <si>
    <t>Cod.</t>
  </si>
  <si>
    <t>FONTE NOBREAK -48V 15A 15A</t>
  </si>
  <si>
    <t>FONTE NOBREAK -48V 30A 15A</t>
  </si>
  <si>
    <t>FONTE NOBREAK -48V 40A 10A</t>
  </si>
  <si>
    <t>FONTE NOBREAK 12V/8A</t>
  </si>
  <si>
    <t>FONTE NOBREAK 24V/6A</t>
  </si>
  <si>
    <t xml:space="preserve">INVERSOR OFF GRID SENOIDAL PURA JFA 1000W 48V/220V  RACK </t>
  </si>
  <si>
    <t xml:space="preserve">INVERSOR OFF GRID SENOIDAL PURA JFA 3000W 48/220V C/  GER RACK </t>
  </si>
  <si>
    <t xml:space="preserve">INVERSOR OFF GRID SENOIDAL PURA JFA 5000W 48/220V C/  GER RACK </t>
  </si>
  <si>
    <t>Preço de Venda Filadelfia</t>
  </si>
  <si>
    <t>Preço de venda</t>
  </si>
  <si>
    <t>Preço de Venda Supri Nordeste</t>
  </si>
  <si>
    <t>Preço de Venda Beach Telecom (PlayNetwork)</t>
  </si>
  <si>
    <t>Preço de Venda Route 66</t>
  </si>
  <si>
    <t xml:space="preserve">CONSTRUÇÃO DE CUSTO </t>
  </si>
  <si>
    <t xml:space="preserve">PREÇO ML </t>
  </si>
  <si>
    <t xml:space="preserve">CUSTO PRODUTO </t>
  </si>
  <si>
    <t>FRETE ML</t>
  </si>
  <si>
    <t>DIFAL 6%</t>
  </si>
  <si>
    <t>FRETE JFA 2%</t>
  </si>
  <si>
    <t xml:space="preserve">COMISSÃO ML </t>
  </si>
  <si>
    <t>CUSTO OP. 2%</t>
  </si>
  <si>
    <t xml:space="preserve">CUSTO TOTAL  </t>
  </si>
  <si>
    <t xml:space="preserve">LUCRO REAL </t>
  </si>
  <si>
    <t>IPI 9,75%</t>
  </si>
  <si>
    <t>Anuncio</t>
  </si>
  <si>
    <t>Classico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</si>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</sst>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44" fontId="3" fillId="0" borderId="0" xfId="1" applyFont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44" fontId="0" fillId="0" borderId="0" xfId="1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2" xfId="0" applyFont="1" applyFill="1" applyBorder="1" applyAlignment="1">
      <alignment horizontal="left"/>
    </xf>
    <xf numFmtId="164" fontId="0" fillId="0" borderId="3" xfId="0" applyNumberFormat="1" applyFont="1" applyFill="1" applyBorder="1" applyAlignment="1">
      <alignment horizontal="left"/>
    </xf>
    <xf numFmtId="44" fontId="1" fillId="0" borderId="3" xfId="1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44" fontId="1" fillId="0" borderId="1" xfId="1" applyFont="1" applyFill="1" applyBorder="1" applyAlignment="1">
      <alignment horizontal="left"/>
    </xf>
    <xf numFmtId="9" fontId="1" fillId="0" borderId="6" xfId="2" applyFont="1" applyFill="1" applyBorder="1" applyAlignment="1">
      <alignment horizontal="center"/>
    </xf>
    <xf numFmtId="44" fontId="1" fillId="0" borderId="8" xfId="1" applyFont="1" applyFill="1" applyBorder="1" applyAlignment="1">
      <alignment horizontal="left"/>
    </xf>
    <xf numFmtId="9" fontId="1" fillId="0" borderId="9" xfId="2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5" xfId="0" applyFont="1" applyBorder="1"/>
    <xf numFmtId="44" fontId="3" fillId="0" borderId="1" xfId="1" applyFont="1" applyBorder="1"/>
    <xf numFmtId="0" fontId="3" fillId="0" borderId="1" xfId="0" applyFont="1" applyFill="1" applyBorder="1" applyAlignment="1">
      <alignment horizontal="left"/>
    </xf>
    <xf numFmtId="0" fontId="3" fillId="0" borderId="7" xfId="0" applyFont="1" applyBorder="1"/>
    <xf numFmtId="0" fontId="3" fillId="0" borderId="8" xfId="0" applyFont="1" applyFill="1" applyBorder="1" applyAlignment="1">
      <alignment horizontal="left"/>
    </xf>
    <xf numFmtId="44" fontId="3" fillId="0" borderId="1" xfId="1" applyFont="1" applyFill="1" applyBorder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3" fillId="0" borderId="3" xfId="0" applyNumberFormat="1" applyFont="1" applyFill="1" applyBorder="1" applyAlignment="1">
      <alignment horizontal="left"/>
    </xf>
    <xf numFmtId="44" fontId="3" fillId="0" borderId="8" xfId="1" applyFont="1" applyFill="1" applyBorder="1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2:L20" totalsRowShown="0" headerRowDxfId="16" dataDxfId="14" headerRowBorderDxfId="15" tableBorderDxfId="13" totalsRowBorderDxfId="12" dataCellStyle="Moeda">
  <autoFilter ref="A2:L20"/>
  <sortState ref="A3:L20">
    <sortCondition ref="A2:A20"/>
  </sortState>
  <tableColumns count="12">
    <tableColumn id="1" name="CONSTRUÇÃO DE CUSTO " dataDxfId="11"/>
    <tableColumn id="12" name="Anuncio" dataDxfId="10"/>
    <tableColumn id="2" name="PREÇO ML " dataDxfId="9" dataCellStyle="Moeda"/>
    <tableColumn id="3" name="CUSTO PRODUTO " dataDxfId="8" dataCellStyle="Moeda"/>
    <tableColumn id="4" name="FRETE ML" dataDxfId="7" dataCellStyle="Moeda"/>
    <tableColumn id="5" name="DIFAL 6%" dataDxfId="6" dataCellStyle="Moeda">
      <calculatedColumnFormula>C3*0.06</calculatedColumnFormula>
    </tableColumn>
    <tableColumn id="6" name="IPI 9,75%" dataDxfId="5" dataCellStyle="Moeda">
      <calculatedColumnFormula>D3*0.0975</calculatedColumnFormula>
    </tableColumn>
    <tableColumn id="7" name="FRETE JFA 2%" dataDxfId="4" dataCellStyle="Moeda">
      <calculatedColumnFormula>D3*0.02</calculatedColumnFormula>
    </tableColumn>
    <tableColumn id="8" name="COMISSÃO ML " dataDxfId="3" dataCellStyle="Moeda"/>
    <tableColumn id="9" name="CUSTO OP. 2%" dataDxfId="2" dataCellStyle="Moeda">
      <calculatedColumnFormula>(E3+D3+F3+G3+H3+I3)*0.02</calculatedColumnFormula>
    </tableColumn>
    <tableColumn id="10" name="CUSTO TOTAL  " dataDxfId="1" dataCellStyle="Moeda">
      <calculatedColumnFormula>E3+D3+F3+G3+I3+H3+J3</calculatedColumnFormula>
    </tableColumn>
    <tableColumn id="11" name="LUCRO REAL " dataDxfId="0" dataCellStyle="Porcentagem">
      <calculatedColumnFormula>(C3-K3)/C3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20" sqref="A20"/>
    </sheetView>
  </sheetViews>
  <sheetFormatPr defaultRowHeight="15" x14ac:dyDescent="0.25"/>
  <cols>
    <col min="1" max="1" width="77" bestFit="1" customWidth="1"/>
    <col min="2" max="2" width="13.85546875" bestFit="1" customWidth="1"/>
    <col min="3" max="3" width="13.85546875" style="2" bestFit="1" customWidth="1"/>
    <col min="4" max="4" width="20.7109375" bestFit="1" customWidth="1"/>
    <col min="5" max="5" width="11.5703125" bestFit="1" customWidth="1"/>
    <col min="6" max="6" width="11.28515625" bestFit="1" customWidth="1"/>
    <col min="7" max="7" width="10.5703125" bestFit="1" customWidth="1"/>
    <col min="8" max="8" width="14.85546875" bestFit="1" customWidth="1"/>
    <col min="9" max="9" width="16.7109375" bestFit="1" customWidth="1"/>
    <col min="10" max="10" width="16" bestFit="1" customWidth="1"/>
    <col min="11" max="11" width="16.28515625" bestFit="1" customWidth="1"/>
    <col min="12" max="12" width="16.7109375" bestFit="1" customWidth="1"/>
  </cols>
  <sheetData>
    <row r="1" spans="1:13" x14ac:dyDescent="0.25">
      <c r="A1" s="4"/>
      <c r="B1" s="4"/>
      <c r="C1" s="24"/>
      <c r="D1" s="6"/>
      <c r="E1" s="5"/>
      <c r="F1" s="4"/>
      <c r="G1" s="4"/>
      <c r="H1" s="4"/>
      <c r="I1" s="4"/>
      <c r="J1" s="4"/>
      <c r="K1" s="4"/>
      <c r="L1" s="7"/>
      <c r="M1" s="4"/>
    </row>
    <row r="2" spans="1:13" x14ac:dyDescent="0.25">
      <c r="A2" s="8" t="s">
        <v>17</v>
      </c>
      <c r="B2" s="11" t="s">
        <v>28</v>
      </c>
      <c r="C2" s="25" t="s">
        <v>18</v>
      </c>
      <c r="D2" s="10" t="s">
        <v>19</v>
      </c>
      <c r="E2" s="9" t="s">
        <v>20</v>
      </c>
      <c r="F2" s="11" t="s">
        <v>21</v>
      </c>
      <c r="G2" s="11" t="s">
        <v>27</v>
      </c>
      <c r="H2" s="11" t="s">
        <v>22</v>
      </c>
      <c r="I2" s="11" t="s">
        <v>23</v>
      </c>
      <c r="J2" s="11" t="s">
        <v>24</v>
      </c>
      <c r="K2" s="11" t="s">
        <v>25</v>
      </c>
      <c r="L2" s="12" t="s">
        <v>26</v>
      </c>
      <c r="M2" s="4"/>
    </row>
    <row r="3" spans="1:13" x14ac:dyDescent="0.25">
      <c r="A3" s="17" t="s">
        <v>2</v>
      </c>
      <c r="B3" s="20" t="s">
        <v>29</v>
      </c>
      <c r="C3" s="19">
        <v>169</v>
      </c>
      <c r="D3" s="19">
        <v>83</v>
      </c>
      <c r="E3" s="13">
        <v>23.95</v>
      </c>
      <c r="F3" s="13">
        <f t="shared" ref="F3:F20" si="0">C3*0.06</f>
        <v>10.139999999999999</v>
      </c>
      <c r="G3" s="13">
        <f t="shared" ref="G3:G20" si="1">D3*0.0975</f>
        <v>8.0925000000000011</v>
      </c>
      <c r="H3" s="13">
        <f t="shared" ref="H3:H20" si="2">D3*0.02</f>
        <v>1.6600000000000001</v>
      </c>
      <c r="I3" s="13">
        <f>C3*0.13</f>
        <v>21.970000000000002</v>
      </c>
      <c r="J3" s="13">
        <f t="shared" ref="J3:J20" si="3">(E3+D3+F3+G3+H3+I3)*0.02</f>
        <v>2.9762499999999998</v>
      </c>
      <c r="K3" s="13">
        <f t="shared" ref="K3:K20" si="4">E3+D3+F3+G3+I3+H3+J3</f>
        <v>151.78874999999999</v>
      </c>
      <c r="L3" s="14">
        <f t="shared" ref="L3:L20" si="5">(C3-K3)/C3</f>
        <v>0.1018417159763314</v>
      </c>
      <c r="M3" s="4"/>
    </row>
    <row r="4" spans="1:13" x14ac:dyDescent="0.25">
      <c r="A4" s="17" t="s">
        <v>2</v>
      </c>
      <c r="B4" s="20" t="s">
        <v>30</v>
      </c>
      <c r="C4" s="23">
        <v>184</v>
      </c>
      <c r="D4" s="19">
        <v>83</v>
      </c>
      <c r="E4" s="13">
        <v>23.95</v>
      </c>
      <c r="F4" s="13">
        <f t="shared" si="0"/>
        <v>11.04</v>
      </c>
      <c r="G4" s="13">
        <f t="shared" si="1"/>
        <v>8.0925000000000011</v>
      </c>
      <c r="H4" s="13">
        <f t="shared" si="2"/>
        <v>1.6600000000000001</v>
      </c>
      <c r="I4" s="13">
        <f>C4*0.19</f>
        <v>34.96</v>
      </c>
      <c r="J4" s="13">
        <f t="shared" si="3"/>
        <v>3.2540500000000003</v>
      </c>
      <c r="K4" s="13">
        <f t="shared" si="4"/>
        <v>165.95655000000002</v>
      </c>
      <c r="L4" s="14">
        <f t="shared" si="5"/>
        <v>9.8062228260869452E-2</v>
      </c>
      <c r="M4" s="4"/>
    </row>
    <row r="5" spans="1:13" x14ac:dyDescent="0.25">
      <c r="A5" s="18" t="s">
        <v>7</v>
      </c>
      <c r="B5" s="20" t="s">
        <v>29</v>
      </c>
      <c r="C5" s="19">
        <v>580</v>
      </c>
      <c r="D5" s="19">
        <v>336</v>
      </c>
      <c r="E5" s="13">
        <v>25.74</v>
      </c>
      <c r="F5" s="13">
        <f t="shared" si="0"/>
        <v>34.799999999999997</v>
      </c>
      <c r="G5" s="13">
        <f t="shared" si="1"/>
        <v>32.76</v>
      </c>
      <c r="H5" s="13">
        <f t="shared" si="2"/>
        <v>6.72</v>
      </c>
      <c r="I5" s="13">
        <f>C5*0.13</f>
        <v>75.400000000000006</v>
      </c>
      <c r="J5" s="13">
        <f t="shared" si="3"/>
        <v>10.228400000000002</v>
      </c>
      <c r="K5" s="13">
        <f t="shared" si="4"/>
        <v>521.64840000000004</v>
      </c>
      <c r="L5" s="14">
        <f t="shared" si="5"/>
        <v>0.10060620689655166</v>
      </c>
      <c r="M5" s="4"/>
    </row>
    <row r="6" spans="1:13" x14ac:dyDescent="0.25">
      <c r="A6" s="18" t="s">
        <v>7</v>
      </c>
      <c r="B6" s="20" t="s">
        <v>30</v>
      </c>
      <c r="C6" s="23">
        <v>620</v>
      </c>
      <c r="D6" s="19">
        <v>336</v>
      </c>
      <c r="E6" s="13">
        <v>25.74</v>
      </c>
      <c r="F6" s="13">
        <f t="shared" si="0"/>
        <v>37.199999999999996</v>
      </c>
      <c r="G6" s="13">
        <f t="shared" si="1"/>
        <v>32.76</v>
      </c>
      <c r="H6" s="13">
        <f t="shared" si="2"/>
        <v>6.72</v>
      </c>
      <c r="I6" s="13">
        <f>C6*0.19</f>
        <v>117.8</v>
      </c>
      <c r="J6" s="13">
        <f t="shared" si="3"/>
        <v>11.124400000000001</v>
      </c>
      <c r="K6" s="13">
        <f t="shared" si="4"/>
        <v>567.34440000000006</v>
      </c>
      <c r="L6" s="14">
        <f t="shared" si="5"/>
        <v>8.4928387096774097E-2</v>
      </c>
      <c r="M6" s="4"/>
    </row>
    <row r="7" spans="1:13" x14ac:dyDescent="0.25">
      <c r="A7" s="18" t="s">
        <v>8</v>
      </c>
      <c r="B7" s="20" t="s">
        <v>29</v>
      </c>
      <c r="C7" s="19">
        <v>580</v>
      </c>
      <c r="D7" s="19">
        <v>336</v>
      </c>
      <c r="E7" s="13">
        <v>25.74</v>
      </c>
      <c r="F7" s="13">
        <f t="shared" si="0"/>
        <v>34.799999999999997</v>
      </c>
      <c r="G7" s="13">
        <f t="shared" si="1"/>
        <v>32.76</v>
      </c>
      <c r="H7" s="13">
        <f t="shared" si="2"/>
        <v>6.72</v>
      </c>
      <c r="I7" s="13">
        <f>C7*0.13</f>
        <v>75.400000000000006</v>
      </c>
      <c r="J7" s="13">
        <f t="shared" si="3"/>
        <v>10.228400000000002</v>
      </c>
      <c r="K7" s="13">
        <f t="shared" si="4"/>
        <v>521.64840000000004</v>
      </c>
      <c r="L7" s="14">
        <f t="shared" si="5"/>
        <v>0.10060620689655166</v>
      </c>
      <c r="M7" s="4"/>
    </row>
    <row r="8" spans="1:13" x14ac:dyDescent="0.25">
      <c r="A8" s="18" t="s">
        <v>8</v>
      </c>
      <c r="B8" s="20" t="s">
        <v>30</v>
      </c>
      <c r="C8" s="23">
        <v>620</v>
      </c>
      <c r="D8" s="19">
        <v>336</v>
      </c>
      <c r="E8" s="13">
        <v>25.74</v>
      </c>
      <c r="F8" s="13">
        <f t="shared" si="0"/>
        <v>37.199999999999996</v>
      </c>
      <c r="G8" s="13">
        <f t="shared" si="1"/>
        <v>32.76</v>
      </c>
      <c r="H8" s="13">
        <f t="shared" si="2"/>
        <v>6.72</v>
      </c>
      <c r="I8" s="13">
        <f>C8*0.19</f>
        <v>117.8</v>
      </c>
      <c r="J8" s="13">
        <f t="shared" si="3"/>
        <v>11.124400000000001</v>
      </c>
      <c r="K8" s="13">
        <f t="shared" si="4"/>
        <v>567.34440000000006</v>
      </c>
      <c r="L8" s="14">
        <f t="shared" si="5"/>
        <v>8.4928387096774097E-2</v>
      </c>
      <c r="M8" s="4"/>
    </row>
    <row r="9" spans="1:13" x14ac:dyDescent="0.25">
      <c r="A9" s="17" t="s">
        <v>4</v>
      </c>
      <c r="B9" s="20" t="s">
        <v>29</v>
      </c>
      <c r="C9" s="19">
        <v>3290</v>
      </c>
      <c r="D9" s="19">
        <v>1850</v>
      </c>
      <c r="E9" s="13">
        <v>50.34</v>
      </c>
      <c r="F9" s="13">
        <f t="shared" si="0"/>
        <v>197.4</v>
      </c>
      <c r="G9" s="13">
        <f t="shared" si="1"/>
        <v>180.375</v>
      </c>
      <c r="H9" s="13">
        <f t="shared" si="2"/>
        <v>37</v>
      </c>
      <c r="I9" s="13">
        <f>C9*0.13</f>
        <v>427.7</v>
      </c>
      <c r="J9" s="13">
        <f t="shared" si="3"/>
        <v>54.85629999999999</v>
      </c>
      <c r="K9" s="13">
        <f t="shared" si="4"/>
        <v>2797.6712999999995</v>
      </c>
      <c r="L9" s="14">
        <f t="shared" si="5"/>
        <v>0.14964398176291807</v>
      </c>
      <c r="M9" s="4"/>
    </row>
    <row r="10" spans="1:13" x14ac:dyDescent="0.25">
      <c r="A10" s="17" t="s">
        <v>4</v>
      </c>
      <c r="B10" s="20" t="s">
        <v>30</v>
      </c>
      <c r="C10" s="23">
        <v>3400</v>
      </c>
      <c r="D10" s="19">
        <v>1850</v>
      </c>
      <c r="E10" s="13">
        <v>50.34</v>
      </c>
      <c r="F10" s="13">
        <f t="shared" si="0"/>
        <v>204</v>
      </c>
      <c r="G10" s="13">
        <f t="shared" si="1"/>
        <v>180.375</v>
      </c>
      <c r="H10" s="13">
        <f t="shared" si="2"/>
        <v>37</v>
      </c>
      <c r="I10" s="13">
        <f>C10*0.19</f>
        <v>646</v>
      </c>
      <c r="J10" s="13">
        <f t="shared" si="3"/>
        <v>59.354300000000002</v>
      </c>
      <c r="K10" s="13">
        <f t="shared" si="4"/>
        <v>3027.0693000000001</v>
      </c>
      <c r="L10" s="14">
        <f t="shared" si="5"/>
        <v>0.10968549999999996</v>
      </c>
      <c r="M10" s="4"/>
    </row>
    <row r="11" spans="1:13" x14ac:dyDescent="0.25">
      <c r="A11" s="17" t="s">
        <v>5</v>
      </c>
      <c r="B11" s="20" t="s">
        <v>29</v>
      </c>
      <c r="C11" s="19">
        <v>3650</v>
      </c>
      <c r="D11" s="19">
        <v>2125</v>
      </c>
      <c r="E11" s="13">
        <v>50.34</v>
      </c>
      <c r="F11" s="13">
        <f t="shared" si="0"/>
        <v>219</v>
      </c>
      <c r="G11" s="13">
        <f t="shared" si="1"/>
        <v>207.1875</v>
      </c>
      <c r="H11" s="13">
        <f t="shared" si="2"/>
        <v>42.5</v>
      </c>
      <c r="I11" s="13">
        <f>C11*0.13</f>
        <v>474.5</v>
      </c>
      <c r="J11" s="13">
        <f t="shared" si="3"/>
        <v>62.370550000000001</v>
      </c>
      <c r="K11" s="13">
        <f t="shared" si="4"/>
        <v>3180.8980500000002</v>
      </c>
      <c r="L11" s="14">
        <f t="shared" si="5"/>
        <v>0.12852108219178077</v>
      </c>
      <c r="M11" s="4"/>
    </row>
    <row r="12" spans="1:13" x14ac:dyDescent="0.25">
      <c r="A12" s="17" t="s">
        <v>5</v>
      </c>
      <c r="B12" s="20" t="s">
        <v>30</v>
      </c>
      <c r="C12" s="23">
        <v>3850</v>
      </c>
      <c r="D12" s="19">
        <v>2125</v>
      </c>
      <c r="E12" s="13">
        <v>50.34</v>
      </c>
      <c r="F12" s="13">
        <f t="shared" si="0"/>
        <v>231</v>
      </c>
      <c r="G12" s="13">
        <f t="shared" si="1"/>
        <v>207.1875</v>
      </c>
      <c r="H12" s="13">
        <f t="shared" si="2"/>
        <v>42.5</v>
      </c>
      <c r="I12" s="13">
        <f>C12*0.19</f>
        <v>731.5</v>
      </c>
      <c r="J12" s="13">
        <f t="shared" si="3"/>
        <v>67.750550000000004</v>
      </c>
      <c r="K12" s="13">
        <f t="shared" si="4"/>
        <v>3455.2780500000003</v>
      </c>
      <c r="L12" s="14">
        <f t="shared" si="5"/>
        <v>0.10252518181818172</v>
      </c>
      <c r="M12" s="4"/>
    </row>
    <row r="13" spans="1:13" x14ac:dyDescent="0.25">
      <c r="A13" s="18" t="s">
        <v>6</v>
      </c>
      <c r="B13" s="20" t="s">
        <v>29</v>
      </c>
      <c r="C13" s="19">
        <v>4100</v>
      </c>
      <c r="D13" s="19">
        <v>2340</v>
      </c>
      <c r="E13" s="13">
        <v>50.34</v>
      </c>
      <c r="F13" s="13">
        <f t="shared" si="0"/>
        <v>246</v>
      </c>
      <c r="G13" s="13">
        <f t="shared" si="1"/>
        <v>228.15</v>
      </c>
      <c r="H13" s="13">
        <f t="shared" si="2"/>
        <v>46.800000000000004</v>
      </c>
      <c r="I13" s="13">
        <f>C13*0.13</f>
        <v>533</v>
      </c>
      <c r="J13" s="13">
        <f t="shared" si="3"/>
        <v>68.885800000000003</v>
      </c>
      <c r="K13" s="13">
        <f t="shared" si="4"/>
        <v>3513.1758000000004</v>
      </c>
      <c r="L13" s="14">
        <f t="shared" si="5"/>
        <v>0.14312785365853647</v>
      </c>
      <c r="M13" s="4"/>
    </row>
    <row r="14" spans="1:13" x14ac:dyDescent="0.25">
      <c r="A14" s="18" t="s">
        <v>6</v>
      </c>
      <c r="B14" s="20" t="s">
        <v>30</v>
      </c>
      <c r="C14" s="23">
        <v>4350</v>
      </c>
      <c r="D14" s="19">
        <v>2340</v>
      </c>
      <c r="E14" s="13">
        <v>50.34</v>
      </c>
      <c r="F14" s="13">
        <f t="shared" si="0"/>
        <v>261</v>
      </c>
      <c r="G14" s="13">
        <f t="shared" si="1"/>
        <v>228.15</v>
      </c>
      <c r="H14" s="13">
        <f t="shared" si="2"/>
        <v>46.800000000000004</v>
      </c>
      <c r="I14" s="13">
        <f>C14*0.19</f>
        <v>826.5</v>
      </c>
      <c r="J14" s="13">
        <f t="shared" si="3"/>
        <v>75.055800000000005</v>
      </c>
      <c r="K14" s="13">
        <f t="shared" si="4"/>
        <v>3827.8458000000005</v>
      </c>
      <c r="L14" s="14">
        <f t="shared" si="5"/>
        <v>0.12003544827586195</v>
      </c>
      <c r="M14" s="4"/>
    </row>
    <row r="15" spans="1:13" x14ac:dyDescent="0.25">
      <c r="A15" s="18" t="s">
        <v>9</v>
      </c>
      <c r="B15" s="20" t="s">
        <v>29</v>
      </c>
      <c r="C15" s="19">
        <v>2900</v>
      </c>
      <c r="D15" s="19">
        <v>1550</v>
      </c>
      <c r="E15" s="13">
        <v>50.34</v>
      </c>
      <c r="F15" s="13">
        <f t="shared" si="0"/>
        <v>174</v>
      </c>
      <c r="G15" s="13">
        <f t="shared" si="1"/>
        <v>151.125</v>
      </c>
      <c r="H15" s="13">
        <f t="shared" si="2"/>
        <v>31</v>
      </c>
      <c r="I15" s="13">
        <f>C15*0.13</f>
        <v>377</v>
      </c>
      <c r="J15" s="13">
        <f t="shared" si="3"/>
        <v>46.669300000000007</v>
      </c>
      <c r="K15" s="13">
        <f t="shared" si="4"/>
        <v>2380.1343000000002</v>
      </c>
      <c r="L15" s="14">
        <f t="shared" si="5"/>
        <v>0.17926403448275857</v>
      </c>
      <c r="M15" s="4"/>
    </row>
    <row r="16" spans="1:13" x14ac:dyDescent="0.25">
      <c r="A16" s="18" t="s">
        <v>9</v>
      </c>
      <c r="B16" s="20" t="s">
        <v>30</v>
      </c>
      <c r="C16" s="23">
        <v>3100</v>
      </c>
      <c r="D16" s="19">
        <v>1550</v>
      </c>
      <c r="E16" s="13">
        <v>50.34</v>
      </c>
      <c r="F16" s="13">
        <f t="shared" si="0"/>
        <v>186</v>
      </c>
      <c r="G16" s="13">
        <f t="shared" si="1"/>
        <v>151.125</v>
      </c>
      <c r="H16" s="13">
        <f t="shared" si="2"/>
        <v>31</v>
      </c>
      <c r="I16" s="13">
        <f>C16*0.19</f>
        <v>589</v>
      </c>
      <c r="J16" s="13">
        <f t="shared" si="3"/>
        <v>51.149300000000004</v>
      </c>
      <c r="K16" s="13">
        <f t="shared" si="4"/>
        <v>2608.6143000000002</v>
      </c>
      <c r="L16" s="14">
        <f t="shared" si="5"/>
        <v>0.15851151612903219</v>
      </c>
      <c r="M16" s="4"/>
    </row>
    <row r="17" spans="1:13" x14ac:dyDescent="0.25">
      <c r="A17" s="18" t="s">
        <v>10</v>
      </c>
      <c r="B17" s="20" t="s">
        <v>29</v>
      </c>
      <c r="C17" s="19">
        <v>5600</v>
      </c>
      <c r="D17" s="19">
        <v>3299</v>
      </c>
      <c r="E17" s="13">
        <v>50.34</v>
      </c>
      <c r="F17" s="13">
        <f t="shared" si="0"/>
        <v>336</v>
      </c>
      <c r="G17" s="13">
        <f t="shared" si="1"/>
        <v>321.65250000000003</v>
      </c>
      <c r="H17" s="13">
        <f t="shared" si="2"/>
        <v>65.98</v>
      </c>
      <c r="I17" s="13">
        <f>C17*0.13</f>
        <v>728</v>
      </c>
      <c r="J17" s="13">
        <f t="shared" si="3"/>
        <v>96.019450000000006</v>
      </c>
      <c r="K17" s="13">
        <f t="shared" si="4"/>
        <v>4896.9919499999996</v>
      </c>
      <c r="L17" s="14">
        <f t="shared" si="5"/>
        <v>0.12553715178571434</v>
      </c>
      <c r="M17" s="4"/>
    </row>
    <row r="18" spans="1:13" x14ac:dyDescent="0.25">
      <c r="A18" s="18" t="s">
        <v>10</v>
      </c>
      <c r="B18" s="20" t="s">
        <v>30</v>
      </c>
      <c r="C18" s="23">
        <v>5800</v>
      </c>
      <c r="D18" s="19">
        <v>3299</v>
      </c>
      <c r="E18" s="13">
        <v>50.34</v>
      </c>
      <c r="F18" s="13">
        <f t="shared" si="0"/>
        <v>348</v>
      </c>
      <c r="G18" s="13">
        <f t="shared" si="1"/>
        <v>321.65250000000003</v>
      </c>
      <c r="H18" s="13">
        <f t="shared" si="2"/>
        <v>65.98</v>
      </c>
      <c r="I18" s="13">
        <f>C18*0.19</f>
        <v>1102</v>
      </c>
      <c r="J18" s="13">
        <f t="shared" si="3"/>
        <v>103.73945000000001</v>
      </c>
      <c r="K18" s="13">
        <f t="shared" si="4"/>
        <v>5290.7119499999999</v>
      </c>
      <c r="L18" s="14">
        <f t="shared" si="5"/>
        <v>8.7808284482758639E-2</v>
      </c>
      <c r="M18" s="4"/>
    </row>
    <row r="19" spans="1:13" x14ac:dyDescent="0.25">
      <c r="A19" s="18" t="s">
        <v>11</v>
      </c>
      <c r="B19" s="20" t="s">
        <v>29</v>
      </c>
      <c r="C19" s="23">
        <v>7550</v>
      </c>
      <c r="D19" s="19">
        <v>4677</v>
      </c>
      <c r="E19" s="13">
        <v>50.34</v>
      </c>
      <c r="F19" s="13">
        <f t="shared" si="0"/>
        <v>453</v>
      </c>
      <c r="G19" s="13">
        <f t="shared" si="1"/>
        <v>456.00749999999999</v>
      </c>
      <c r="H19" s="13">
        <f t="shared" si="2"/>
        <v>93.54</v>
      </c>
      <c r="I19" s="13">
        <f>C19*0.13</f>
        <v>981.5</v>
      </c>
      <c r="J19" s="13">
        <f t="shared" si="3"/>
        <v>134.22774999999999</v>
      </c>
      <c r="K19" s="13">
        <f t="shared" si="4"/>
        <v>6845.6152499999998</v>
      </c>
      <c r="L19" s="14">
        <f t="shared" si="5"/>
        <v>9.3295993377483469E-2</v>
      </c>
      <c r="M19" s="4"/>
    </row>
    <row r="20" spans="1:13" x14ac:dyDescent="0.25">
      <c r="A20" s="21" t="s">
        <v>11</v>
      </c>
      <c r="B20" s="22" t="s">
        <v>30</v>
      </c>
      <c r="C20" s="26">
        <v>7700</v>
      </c>
      <c r="D20" s="19">
        <v>4677</v>
      </c>
      <c r="E20" s="15">
        <v>50.34</v>
      </c>
      <c r="F20" s="13">
        <f t="shared" si="0"/>
        <v>462</v>
      </c>
      <c r="G20" s="15">
        <f t="shared" si="1"/>
        <v>456.00749999999999</v>
      </c>
      <c r="H20" s="15">
        <f t="shared" si="2"/>
        <v>93.54</v>
      </c>
      <c r="I20" s="15">
        <f>C20*0.19</f>
        <v>1463</v>
      </c>
      <c r="J20" s="15">
        <f t="shared" si="3"/>
        <v>144.03774999999999</v>
      </c>
      <c r="K20" s="15">
        <f t="shared" si="4"/>
        <v>7345.9252500000002</v>
      </c>
      <c r="L20" s="16">
        <f t="shared" si="5"/>
        <v>4.5983733766233735E-2</v>
      </c>
      <c r="M20" s="4"/>
    </row>
    <row r="21" spans="1:13" x14ac:dyDescent="0.25">
      <c r="A21" s="4"/>
      <c r="B21" s="4"/>
      <c r="C21" s="24"/>
      <c r="D21" s="6"/>
      <c r="E21" s="5"/>
      <c r="F21" s="4"/>
      <c r="G21" s="4"/>
      <c r="H21" s="4"/>
      <c r="I21" s="4"/>
      <c r="J21" s="4"/>
      <c r="K21" s="4"/>
      <c r="L21" s="7"/>
      <c r="M21" s="4"/>
    </row>
    <row r="22" spans="1:13" x14ac:dyDescent="0.25">
      <c r="A22" s="4"/>
      <c r="B22" s="4"/>
      <c r="C22" s="24"/>
      <c r="D22" s="6"/>
      <c r="E22" s="5"/>
      <c r="F22" s="4"/>
      <c r="G22" s="4"/>
      <c r="H22" s="4"/>
      <c r="I22" s="4"/>
      <c r="J22" s="4"/>
      <c r="K22" s="4"/>
      <c r="L22" s="7"/>
      <c r="M22" s="4"/>
    </row>
    <row r="23" spans="1:13" x14ac:dyDescent="0.25">
      <c r="A23" s="4"/>
      <c r="B23" s="4"/>
      <c r="C23" s="24"/>
      <c r="D23" s="6"/>
      <c r="E23" s="5"/>
      <c r="F23" s="4"/>
      <c r="G23" s="4"/>
      <c r="H23" s="4"/>
      <c r="I23" s="4"/>
      <c r="J23" s="4"/>
      <c r="K23" s="4"/>
      <c r="L23" s="7"/>
      <c r="M23" s="4"/>
    </row>
    <row r="24" spans="1:13" x14ac:dyDescent="0.25">
      <c r="A24" s="4"/>
      <c r="B24" s="4"/>
      <c r="C24" s="24"/>
      <c r="D24" s="6"/>
      <c r="E24" s="5"/>
      <c r="F24" s="4"/>
      <c r="G24" s="4"/>
      <c r="H24" s="4"/>
      <c r="I24" s="4"/>
      <c r="J24" s="4"/>
      <c r="K24" s="4"/>
      <c r="L24" s="7"/>
      <c r="M24" s="4"/>
    </row>
    <row r="28" spans="1:13" x14ac:dyDescent="0.25">
      <c r="A28" s="2"/>
      <c r="B28" s="3"/>
    </row>
    <row r="29" spans="1:13" x14ac:dyDescent="0.25">
      <c r="A29" s="2"/>
      <c r="B29" s="3"/>
    </row>
    <row r="30" spans="1:13" x14ac:dyDescent="0.25">
      <c r="A30" s="2"/>
      <c r="B30" s="3"/>
    </row>
    <row r="31" spans="1:13" x14ac:dyDescent="0.25">
      <c r="A31" s="2"/>
      <c r="B31" s="3"/>
    </row>
    <row r="32" spans="1:13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6" sqref="B6"/>
    </sheetView>
  </sheetViews>
  <sheetFormatPr defaultRowHeight="14.25" x14ac:dyDescent="0.2"/>
  <cols>
    <col min="1" max="1" width="6.7109375" style="2" bestFit="1" customWidth="1"/>
    <col min="2" max="2" width="77" style="2" bestFit="1" customWidth="1"/>
    <col min="3" max="3" width="18.85546875" style="2" hidden="1" customWidth="1"/>
    <col min="4" max="4" width="17.28515625" style="2" bestFit="1" customWidth="1"/>
    <col min="5" max="16384" width="9.140625" style="2"/>
  </cols>
  <sheetData>
    <row r="1" spans="1:4" ht="15" x14ac:dyDescent="0.25">
      <c r="A1" s="1"/>
      <c r="B1" s="1" t="s">
        <v>12</v>
      </c>
      <c r="C1" s="1"/>
      <c r="D1" s="1"/>
    </row>
    <row r="2" spans="1:4" ht="15" x14ac:dyDescent="0.25">
      <c r="A2" s="1" t="s">
        <v>3</v>
      </c>
      <c r="B2" s="1" t="s">
        <v>0</v>
      </c>
      <c r="C2" s="1" t="s">
        <v>1</v>
      </c>
      <c r="D2" s="1" t="s">
        <v>13</v>
      </c>
    </row>
    <row r="3" spans="1:4" x14ac:dyDescent="0.2">
      <c r="A3" s="2">
        <v>781</v>
      </c>
      <c r="B3" s="2" t="s">
        <v>2</v>
      </c>
      <c r="C3" s="3">
        <v>83</v>
      </c>
      <c r="D3" s="3">
        <v>136.94999999999999</v>
      </c>
    </row>
    <row r="4" spans="1:4" x14ac:dyDescent="0.2">
      <c r="A4" s="2">
        <v>11310</v>
      </c>
      <c r="B4" s="2" t="s">
        <v>4</v>
      </c>
      <c r="C4" s="3">
        <v>1850</v>
      </c>
      <c r="D4" s="3">
        <v>2645.9</v>
      </c>
    </row>
    <row r="5" spans="1:4" x14ac:dyDescent="0.2">
      <c r="A5" s="2">
        <v>11312</v>
      </c>
      <c r="B5" s="2" t="s">
        <v>5</v>
      </c>
      <c r="C5" s="3">
        <v>2125</v>
      </c>
      <c r="D5" s="3">
        <v>3189</v>
      </c>
    </row>
    <row r="6" spans="1:4" x14ac:dyDescent="0.2">
      <c r="A6" s="2">
        <v>11313</v>
      </c>
      <c r="B6" s="2" t="s">
        <v>6</v>
      </c>
      <c r="C6" s="3">
        <v>2340</v>
      </c>
      <c r="D6" s="3">
        <v>3589.83</v>
      </c>
    </row>
    <row r="7" spans="1:4" x14ac:dyDescent="0.2">
      <c r="A7" s="2">
        <v>11339</v>
      </c>
      <c r="B7" s="2" t="s">
        <v>7</v>
      </c>
      <c r="C7" s="3">
        <v>336</v>
      </c>
      <c r="D7" s="3">
        <v>549</v>
      </c>
    </row>
    <row r="8" spans="1:4" x14ac:dyDescent="0.2">
      <c r="A8" s="2">
        <v>11338</v>
      </c>
      <c r="B8" s="2" t="s">
        <v>8</v>
      </c>
      <c r="C8" s="3">
        <v>336</v>
      </c>
      <c r="D8" s="3">
        <v>537.87199999999996</v>
      </c>
    </row>
    <row r="9" spans="1:4" x14ac:dyDescent="0.2">
      <c r="A9" s="2">
        <v>969</v>
      </c>
      <c r="B9" s="2" t="s">
        <v>9</v>
      </c>
      <c r="C9" s="3">
        <v>1550</v>
      </c>
      <c r="D9" s="3">
        <v>2429.2649999999999</v>
      </c>
    </row>
    <row r="10" spans="1:4" x14ac:dyDescent="0.2">
      <c r="A10" s="2">
        <v>11334</v>
      </c>
      <c r="B10" s="2" t="s">
        <v>10</v>
      </c>
      <c r="C10" s="3">
        <v>3299</v>
      </c>
      <c r="D10" s="3">
        <v>5379.93</v>
      </c>
    </row>
    <row r="11" spans="1:4" x14ac:dyDescent="0.2">
      <c r="A11" s="2">
        <v>998</v>
      </c>
      <c r="B11" s="2" t="s">
        <v>11</v>
      </c>
      <c r="C11" s="3">
        <v>4677</v>
      </c>
      <c r="D11" s="3">
        <v>0</v>
      </c>
    </row>
    <row r="14" spans="1:4" ht="15" x14ac:dyDescent="0.25">
      <c r="A14" s="1"/>
      <c r="B14" s="1" t="s">
        <v>14</v>
      </c>
      <c r="C14" s="1"/>
      <c r="D14" s="1"/>
    </row>
    <row r="15" spans="1:4" ht="15" x14ac:dyDescent="0.25">
      <c r="A15" s="1" t="s">
        <v>3</v>
      </c>
      <c r="B15" s="1" t="s">
        <v>0</v>
      </c>
      <c r="C15" s="1" t="s">
        <v>1</v>
      </c>
      <c r="D15" s="1" t="s">
        <v>13</v>
      </c>
    </row>
    <row r="16" spans="1:4" x14ac:dyDescent="0.2">
      <c r="A16" s="2">
        <v>781</v>
      </c>
      <c r="B16" s="2" t="s">
        <v>2</v>
      </c>
      <c r="C16" s="3">
        <v>83</v>
      </c>
      <c r="D16" s="3">
        <v>125.9</v>
      </c>
    </row>
    <row r="17" spans="1:4" x14ac:dyDescent="0.2">
      <c r="A17" s="2">
        <v>11310</v>
      </c>
      <c r="B17" s="2" t="s">
        <v>4</v>
      </c>
      <c r="C17" s="3">
        <v>1850</v>
      </c>
      <c r="D17" s="3">
        <v>2729</v>
      </c>
    </row>
    <row r="18" spans="1:4" x14ac:dyDescent="0.2">
      <c r="A18" s="2">
        <v>11312</v>
      </c>
      <c r="B18" s="2" t="s">
        <v>5</v>
      </c>
      <c r="C18" s="3">
        <v>2125</v>
      </c>
      <c r="D18" s="3">
        <v>3198</v>
      </c>
    </row>
    <row r="19" spans="1:4" x14ac:dyDescent="0.2">
      <c r="A19" s="2">
        <v>11313</v>
      </c>
      <c r="B19" s="2" t="s">
        <v>6</v>
      </c>
      <c r="C19" s="3">
        <v>2340</v>
      </c>
      <c r="D19" s="3">
        <v>3399</v>
      </c>
    </row>
    <row r="20" spans="1:4" x14ac:dyDescent="0.2">
      <c r="A20" s="2">
        <v>11339</v>
      </c>
      <c r="B20" s="2" t="s">
        <v>7</v>
      </c>
      <c r="C20" s="3">
        <v>336</v>
      </c>
      <c r="D20" s="3">
        <v>499</v>
      </c>
    </row>
    <row r="21" spans="1:4" x14ac:dyDescent="0.2">
      <c r="A21" s="2">
        <v>11338</v>
      </c>
      <c r="B21" s="2" t="s">
        <v>8</v>
      </c>
      <c r="C21" s="3">
        <v>336</v>
      </c>
      <c r="D21" s="3">
        <v>499</v>
      </c>
    </row>
    <row r="22" spans="1:4" x14ac:dyDescent="0.2">
      <c r="A22" s="2">
        <v>969</v>
      </c>
      <c r="B22" s="2" t="s">
        <v>9</v>
      </c>
      <c r="C22" s="3">
        <v>1550</v>
      </c>
      <c r="D22" s="3">
        <v>2389</v>
      </c>
    </row>
    <row r="23" spans="1:4" x14ac:dyDescent="0.2">
      <c r="A23" s="2">
        <v>11334</v>
      </c>
      <c r="B23" s="2" t="s">
        <v>10</v>
      </c>
      <c r="C23" s="3">
        <v>3299</v>
      </c>
      <c r="D23" s="3">
        <v>4999</v>
      </c>
    </row>
    <row r="24" spans="1:4" x14ac:dyDescent="0.2">
      <c r="A24" s="2">
        <v>998</v>
      </c>
      <c r="B24" s="2" t="s">
        <v>11</v>
      </c>
      <c r="C24" s="3">
        <v>4677</v>
      </c>
      <c r="D24" s="3">
        <v>0</v>
      </c>
    </row>
    <row r="27" spans="1:4" ht="15" x14ac:dyDescent="0.25">
      <c r="A27" s="1"/>
      <c r="B27" s="1" t="s">
        <v>15</v>
      </c>
      <c r="C27" s="1"/>
      <c r="D27" s="1"/>
    </row>
    <row r="28" spans="1:4" ht="15" x14ac:dyDescent="0.25">
      <c r="A28" s="1" t="s">
        <v>3</v>
      </c>
      <c r="B28" s="1" t="s">
        <v>0</v>
      </c>
      <c r="C28" s="1" t="s">
        <v>1</v>
      </c>
      <c r="D28" s="1" t="s">
        <v>13</v>
      </c>
    </row>
    <row r="29" spans="1:4" x14ac:dyDescent="0.2">
      <c r="A29" s="2">
        <v>781</v>
      </c>
      <c r="B29" s="2" t="s">
        <v>2</v>
      </c>
      <c r="C29" s="3">
        <v>83</v>
      </c>
      <c r="D29" s="3">
        <v>165</v>
      </c>
    </row>
    <row r="30" spans="1:4" x14ac:dyDescent="0.2">
      <c r="A30" s="2">
        <v>11310</v>
      </c>
      <c r="B30" s="2" t="s">
        <v>4</v>
      </c>
      <c r="C30" s="3">
        <v>1850</v>
      </c>
      <c r="D30" s="3">
        <v>3400</v>
      </c>
    </row>
    <row r="31" spans="1:4" x14ac:dyDescent="0.2">
      <c r="A31" s="2">
        <v>11312</v>
      </c>
      <c r="B31" s="2" t="s">
        <v>5</v>
      </c>
      <c r="C31" s="3">
        <v>2125</v>
      </c>
      <c r="D31" s="3">
        <v>3300</v>
      </c>
    </row>
    <row r="32" spans="1:4" x14ac:dyDescent="0.2">
      <c r="A32" s="2">
        <v>11313</v>
      </c>
      <c r="B32" s="2" t="s">
        <v>6</v>
      </c>
      <c r="C32" s="3">
        <v>2340</v>
      </c>
      <c r="D32" s="3">
        <v>3542</v>
      </c>
    </row>
    <row r="33" spans="1:4" x14ac:dyDescent="0.2">
      <c r="A33" s="2">
        <v>11339</v>
      </c>
      <c r="B33" s="2" t="s">
        <v>7</v>
      </c>
      <c r="C33" s="3">
        <v>336</v>
      </c>
      <c r="D33" s="3">
        <v>589</v>
      </c>
    </row>
    <row r="34" spans="1:4" x14ac:dyDescent="0.2">
      <c r="A34" s="2">
        <v>11338</v>
      </c>
      <c r="B34" s="2" t="s">
        <v>8</v>
      </c>
      <c r="C34" s="3">
        <v>336</v>
      </c>
      <c r="D34" s="3">
        <v>598</v>
      </c>
    </row>
    <row r="35" spans="1:4" x14ac:dyDescent="0.2">
      <c r="A35" s="2">
        <v>969</v>
      </c>
      <c r="B35" s="2" t="s">
        <v>9</v>
      </c>
      <c r="C35" s="3">
        <v>1550</v>
      </c>
      <c r="D35" s="3">
        <v>2739</v>
      </c>
    </row>
    <row r="36" spans="1:4" x14ac:dyDescent="0.2">
      <c r="A36" s="2">
        <v>11334</v>
      </c>
      <c r="B36" s="2" t="s">
        <v>10</v>
      </c>
      <c r="C36" s="3">
        <v>3299</v>
      </c>
      <c r="D36" s="3">
        <v>5158</v>
      </c>
    </row>
    <row r="37" spans="1:4" x14ac:dyDescent="0.2">
      <c r="A37" s="2">
        <v>998</v>
      </c>
      <c r="B37" s="2" t="s">
        <v>11</v>
      </c>
      <c r="C37" s="3">
        <v>4677</v>
      </c>
      <c r="D37" s="3">
        <v>0</v>
      </c>
    </row>
    <row r="40" spans="1:4" ht="15" x14ac:dyDescent="0.25">
      <c r="A40" s="1"/>
      <c r="B40" s="1" t="s">
        <v>16</v>
      </c>
      <c r="C40" s="1"/>
      <c r="D40" s="1"/>
    </row>
    <row r="41" spans="1:4" ht="15" x14ac:dyDescent="0.25">
      <c r="A41" s="1" t="s">
        <v>3</v>
      </c>
      <c r="B41" s="1" t="s">
        <v>0</v>
      </c>
      <c r="C41" s="1" t="s">
        <v>1</v>
      </c>
      <c r="D41" s="1" t="s">
        <v>13</v>
      </c>
    </row>
    <row r="42" spans="1:4" x14ac:dyDescent="0.2">
      <c r="A42" s="2">
        <v>781</v>
      </c>
      <c r="B42" s="2" t="s">
        <v>2</v>
      </c>
      <c r="C42" s="3">
        <v>83</v>
      </c>
      <c r="D42" s="3">
        <v>125</v>
      </c>
    </row>
    <row r="43" spans="1:4" x14ac:dyDescent="0.2">
      <c r="A43" s="2">
        <v>11310</v>
      </c>
      <c r="B43" s="2" t="s">
        <v>4</v>
      </c>
      <c r="C43" s="3">
        <v>1850</v>
      </c>
      <c r="D43" s="3">
        <v>0</v>
      </c>
    </row>
    <row r="44" spans="1:4" x14ac:dyDescent="0.2">
      <c r="A44" s="2">
        <v>11312</v>
      </c>
      <c r="B44" s="2" t="s">
        <v>5</v>
      </c>
      <c r="C44" s="3">
        <v>2125</v>
      </c>
      <c r="D44" s="3">
        <v>2743.83</v>
      </c>
    </row>
    <row r="45" spans="1:4" x14ac:dyDescent="0.2">
      <c r="A45" s="2">
        <v>11313</v>
      </c>
      <c r="B45" s="2" t="s">
        <v>6</v>
      </c>
      <c r="C45" s="3">
        <v>2340</v>
      </c>
      <c r="D45" s="3">
        <v>3189.9</v>
      </c>
    </row>
    <row r="46" spans="1:4" x14ac:dyDescent="0.2">
      <c r="A46" s="2">
        <v>11339</v>
      </c>
      <c r="B46" s="2" t="s">
        <v>7</v>
      </c>
      <c r="C46" s="3">
        <v>336</v>
      </c>
      <c r="D46" s="3">
        <v>422.23</v>
      </c>
    </row>
    <row r="47" spans="1:4" x14ac:dyDescent="0.2">
      <c r="A47" s="2">
        <v>11338</v>
      </c>
      <c r="B47" s="2" t="s">
        <v>8</v>
      </c>
      <c r="C47" s="3">
        <v>336</v>
      </c>
      <c r="D47" s="3">
        <v>457.9</v>
      </c>
    </row>
    <row r="48" spans="1:4" x14ac:dyDescent="0.2">
      <c r="A48" s="2">
        <v>969</v>
      </c>
      <c r="B48" s="2" t="s">
        <v>9</v>
      </c>
      <c r="C48" s="3">
        <v>1550</v>
      </c>
      <c r="D48" s="3">
        <v>0</v>
      </c>
    </row>
    <row r="49" spans="1:4" x14ac:dyDescent="0.2">
      <c r="A49" s="2">
        <v>11334</v>
      </c>
      <c r="B49" s="2" t="s">
        <v>10</v>
      </c>
      <c r="C49" s="3">
        <v>3299</v>
      </c>
      <c r="D49" s="3">
        <v>4639.54</v>
      </c>
    </row>
    <row r="50" spans="1:4" x14ac:dyDescent="0.2">
      <c r="A50" s="2">
        <v>998</v>
      </c>
      <c r="B50" s="2" t="s">
        <v>11</v>
      </c>
      <c r="C50" s="3">
        <v>4677</v>
      </c>
      <c r="D50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Sugestão de Preços</vt:lpstr>
      <vt:lpstr>Preços VendeuGanhou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jfano</dc:creator>
  <cp:lastModifiedBy>Telecom3</cp:lastModifiedBy>
  <dcterms:created xsi:type="dcterms:W3CDTF">2024-08-02T16:29:23Z</dcterms:created>
  <dcterms:modified xsi:type="dcterms:W3CDTF">2024-09-12T12:25:43Z</dcterms:modified>
</cp:coreProperties>
</file>