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rthu\Documents\Fac\Master 1 BSG\Stage\barbus_expression\"/>
    </mc:Choice>
  </mc:AlternateContent>
  <xr:revisionPtr revIDLastSave="0" documentId="13_ncr:1_{BE33B710-6111-4B75-898B-C09D9FC3ECF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euil1" sheetId="2" r:id="rId2"/>
    <sheet name="Feuil2" sheetId="3" r:id="rId3"/>
    <sheet name="Feuil3" sheetId="4" r:id="rId4"/>
  </sheets>
  <definedNames>
    <definedName name="_xlnm._FilterDatabase" localSheetId="3" hidden="1">Feuil3!$A$1:$G$99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9" i="4" l="1"/>
  <c r="H124" i="4"/>
  <c r="J124" i="4"/>
  <c r="D124" i="4"/>
  <c r="H118" i="4"/>
  <c r="D128" i="4"/>
  <c r="D136" i="4"/>
  <c r="E124" i="4"/>
  <c r="E128" i="4"/>
  <c r="E136" i="4"/>
  <c r="F124" i="4"/>
  <c r="F128" i="4"/>
  <c r="F136" i="4"/>
  <c r="G124" i="4"/>
  <c r="G128" i="4"/>
  <c r="G136" i="4"/>
  <c r="H119" i="4"/>
  <c r="D137" i="4"/>
  <c r="E129" i="4"/>
  <c r="E137" i="4"/>
  <c r="F129" i="4"/>
  <c r="F137" i="4"/>
  <c r="G129" i="4"/>
  <c r="G137" i="4"/>
  <c r="H120" i="4"/>
  <c r="D130" i="4"/>
  <c r="D138" i="4"/>
  <c r="E130" i="4"/>
  <c r="E138" i="4"/>
  <c r="F130" i="4"/>
  <c r="F138" i="4"/>
  <c r="G130" i="4"/>
  <c r="G138" i="4"/>
  <c r="H121" i="4"/>
  <c r="D131" i="4"/>
  <c r="D139" i="4"/>
  <c r="E131" i="4"/>
  <c r="E139" i="4"/>
  <c r="F131" i="4"/>
  <c r="F139" i="4"/>
  <c r="G131" i="4"/>
  <c r="G139" i="4"/>
  <c r="H122" i="4"/>
  <c r="D132" i="4"/>
  <c r="D140" i="4"/>
  <c r="E132" i="4"/>
  <c r="E140" i="4"/>
  <c r="F132" i="4"/>
  <c r="F140" i="4"/>
  <c r="G132" i="4"/>
  <c r="G140" i="4"/>
  <c r="H123" i="4"/>
  <c r="D133" i="4"/>
  <c r="D141" i="4"/>
  <c r="E133" i="4"/>
  <c r="E141" i="4"/>
  <c r="F133" i="4"/>
  <c r="F141" i="4"/>
  <c r="G133" i="4"/>
  <c r="G141" i="4"/>
  <c r="H141" i="4"/>
  <c r="L39" i="1"/>
  <c r="N39" i="1"/>
  <c r="M39" i="1"/>
  <c r="L50" i="1"/>
  <c r="N50" i="1"/>
  <c r="P50" i="1"/>
  <c r="L37" i="1"/>
  <c r="N37" i="1"/>
  <c r="P37" i="1"/>
  <c r="L113" i="1"/>
  <c r="L112" i="1"/>
  <c r="L111" i="1"/>
  <c r="L109" i="1"/>
  <c r="L107" i="1"/>
  <c r="L106" i="1"/>
  <c r="L104" i="1"/>
  <c r="L103" i="1"/>
  <c r="L102" i="1"/>
  <c r="L101" i="1"/>
  <c r="L100" i="1"/>
  <c r="L99" i="1"/>
  <c r="L98" i="1"/>
  <c r="L96" i="1"/>
  <c r="L95" i="1"/>
  <c r="L94" i="1"/>
  <c r="L93" i="1"/>
  <c r="L92" i="1"/>
  <c r="L91" i="1"/>
  <c r="L90" i="1"/>
  <c r="L88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2" i="1"/>
  <c r="L71" i="1"/>
  <c r="L70" i="1"/>
  <c r="L69" i="1"/>
  <c r="L68" i="1"/>
  <c r="L67" i="1"/>
  <c r="L66" i="1"/>
  <c r="L63" i="1"/>
  <c r="L62" i="1"/>
  <c r="L61" i="1"/>
  <c r="L60" i="1"/>
  <c r="L59" i="1"/>
  <c r="L57" i="1"/>
  <c r="L56" i="1"/>
  <c r="L55" i="1"/>
  <c r="L54" i="1"/>
  <c r="L53" i="1"/>
  <c r="N106" i="1"/>
  <c r="P106" i="1"/>
  <c r="N113" i="1"/>
  <c r="M113" i="1"/>
  <c r="P113" i="1"/>
  <c r="Q113" i="1"/>
  <c r="N112" i="1"/>
  <c r="M112" i="1"/>
  <c r="P112" i="1"/>
  <c r="Q112" i="1"/>
  <c r="N111" i="1"/>
  <c r="M111" i="1"/>
  <c r="P111" i="1"/>
  <c r="Q111" i="1"/>
  <c r="N109" i="1"/>
  <c r="P109" i="1"/>
  <c r="N107" i="1"/>
  <c r="P107" i="1"/>
  <c r="N104" i="1"/>
  <c r="P104" i="1"/>
  <c r="N103" i="1"/>
  <c r="P103" i="1"/>
  <c r="N102" i="1"/>
  <c r="P102" i="1"/>
  <c r="N101" i="1"/>
  <c r="P101" i="1"/>
  <c r="N100" i="1"/>
  <c r="P100" i="1"/>
  <c r="N99" i="1"/>
  <c r="P99" i="1"/>
  <c r="N98" i="1"/>
  <c r="P98" i="1"/>
  <c r="N96" i="1"/>
  <c r="P96" i="1"/>
  <c r="N95" i="1"/>
  <c r="P95" i="1"/>
  <c r="N94" i="1"/>
  <c r="P94" i="1"/>
  <c r="N93" i="1"/>
  <c r="P93" i="1"/>
  <c r="N92" i="1"/>
  <c r="P92" i="1"/>
  <c r="N91" i="1"/>
  <c r="P91" i="1"/>
  <c r="N90" i="1"/>
  <c r="P90" i="1"/>
  <c r="N88" i="1"/>
  <c r="P88" i="1"/>
  <c r="N86" i="1"/>
  <c r="P86" i="1"/>
  <c r="N85" i="1"/>
  <c r="P85" i="1"/>
  <c r="N84" i="1"/>
  <c r="P84" i="1"/>
  <c r="N83" i="1"/>
  <c r="P83" i="1"/>
  <c r="N82" i="1"/>
  <c r="P82" i="1"/>
  <c r="N81" i="1"/>
  <c r="P81" i="1"/>
  <c r="N80" i="1"/>
  <c r="P80" i="1"/>
  <c r="N79" i="1"/>
  <c r="P79" i="1"/>
  <c r="N78" i="1"/>
  <c r="P78" i="1"/>
  <c r="N77" i="1"/>
  <c r="P77" i="1"/>
  <c r="N76" i="1"/>
  <c r="P76" i="1"/>
  <c r="N75" i="1"/>
  <c r="P75" i="1"/>
  <c r="N74" i="1"/>
  <c r="P74" i="1"/>
  <c r="N72" i="1"/>
  <c r="P72" i="1"/>
  <c r="N71" i="1"/>
  <c r="P71" i="1"/>
  <c r="N70" i="1"/>
  <c r="P70" i="1"/>
  <c r="N69" i="1"/>
  <c r="P69" i="1"/>
  <c r="N68" i="1"/>
  <c r="P68" i="1"/>
  <c r="N67" i="1"/>
  <c r="P67" i="1"/>
  <c r="N66" i="1"/>
  <c r="P66" i="1"/>
  <c r="N63" i="1"/>
  <c r="P63" i="1"/>
  <c r="N62" i="1"/>
  <c r="P62" i="1"/>
  <c r="N61" i="1"/>
  <c r="P61" i="1"/>
  <c r="N60" i="1"/>
  <c r="P60" i="1"/>
  <c r="N59" i="1"/>
  <c r="P59" i="1"/>
  <c r="N57" i="1"/>
  <c r="P57" i="1"/>
  <c r="N56" i="1"/>
  <c r="P56" i="1"/>
  <c r="N55" i="1"/>
  <c r="P55" i="1"/>
  <c r="N54" i="1"/>
  <c r="P54" i="1"/>
  <c r="N53" i="1"/>
  <c r="P53" i="1"/>
  <c r="L52" i="1"/>
  <c r="N52" i="1"/>
  <c r="P52" i="1"/>
  <c r="L51" i="1"/>
  <c r="N51" i="1"/>
  <c r="P51" i="1"/>
  <c r="L48" i="1"/>
  <c r="N48" i="1"/>
  <c r="P48" i="1"/>
  <c r="L47" i="1"/>
  <c r="N47" i="1"/>
  <c r="P47" i="1"/>
  <c r="L46" i="1"/>
  <c r="N46" i="1"/>
  <c r="P46" i="1"/>
  <c r="L45" i="1"/>
  <c r="N45" i="1"/>
  <c r="P45" i="1"/>
  <c r="L44" i="1"/>
  <c r="N44" i="1"/>
  <c r="P44" i="1"/>
  <c r="L43" i="1"/>
  <c r="N43" i="1"/>
  <c r="P43" i="1"/>
  <c r="L42" i="1"/>
  <c r="N42" i="1"/>
  <c r="P42" i="1"/>
  <c r="L41" i="1"/>
  <c r="N41" i="1"/>
  <c r="P41" i="1"/>
  <c r="P39" i="1"/>
  <c r="L36" i="1"/>
  <c r="N36" i="1"/>
  <c r="P36" i="1"/>
  <c r="L35" i="1"/>
  <c r="N35" i="1"/>
  <c r="P35" i="1"/>
  <c r="M48" i="1"/>
  <c r="M47" i="1"/>
  <c r="M46" i="1"/>
  <c r="M45" i="1"/>
  <c r="M44" i="1"/>
  <c r="M43" i="1"/>
  <c r="M42" i="1"/>
  <c r="M41" i="1"/>
  <c r="L21" i="1"/>
  <c r="N21" i="1"/>
  <c r="P21" i="1"/>
  <c r="L28" i="1"/>
  <c r="N28" i="1"/>
  <c r="M28" i="1"/>
  <c r="P28" i="1"/>
  <c r="Q28" i="1"/>
  <c r="M109" i="1"/>
  <c r="Q109" i="1"/>
  <c r="M107" i="1"/>
  <c r="Q107" i="1"/>
  <c r="M106" i="1"/>
  <c r="Q106" i="1"/>
  <c r="M104" i="1"/>
  <c r="Q104" i="1"/>
  <c r="M103" i="1"/>
  <c r="Q103" i="1"/>
  <c r="M102" i="1"/>
  <c r="Q102" i="1"/>
  <c r="M101" i="1"/>
  <c r="Q101" i="1"/>
  <c r="M100" i="1"/>
  <c r="Q100" i="1"/>
  <c r="M99" i="1"/>
  <c r="Q99" i="1"/>
  <c r="M98" i="1"/>
  <c r="Q98" i="1"/>
  <c r="M96" i="1"/>
  <c r="Q96" i="1"/>
  <c r="M95" i="1"/>
  <c r="Q95" i="1"/>
  <c r="M94" i="1"/>
  <c r="Q94" i="1"/>
  <c r="M93" i="1"/>
  <c r="Q93" i="1"/>
  <c r="M92" i="1"/>
  <c r="Q92" i="1"/>
  <c r="M91" i="1"/>
  <c r="Q91" i="1"/>
  <c r="M90" i="1"/>
  <c r="Q90" i="1"/>
  <c r="M88" i="1"/>
  <c r="Q88" i="1"/>
  <c r="M86" i="1"/>
  <c r="Q86" i="1"/>
  <c r="M85" i="1"/>
  <c r="Q85" i="1"/>
  <c r="M84" i="1"/>
  <c r="Q84" i="1"/>
  <c r="M83" i="1"/>
  <c r="Q83" i="1"/>
  <c r="M82" i="1"/>
  <c r="Q82" i="1"/>
  <c r="M81" i="1"/>
  <c r="Q81" i="1"/>
  <c r="M80" i="1"/>
  <c r="Q80" i="1"/>
  <c r="M79" i="1"/>
  <c r="Q79" i="1"/>
  <c r="M78" i="1"/>
  <c r="Q78" i="1"/>
  <c r="M77" i="1"/>
  <c r="Q77" i="1"/>
  <c r="M76" i="1"/>
  <c r="Q76" i="1"/>
  <c r="M75" i="1"/>
  <c r="Q75" i="1"/>
  <c r="M74" i="1"/>
  <c r="Q74" i="1"/>
  <c r="M72" i="1"/>
  <c r="Q72" i="1"/>
  <c r="M71" i="1"/>
  <c r="Q71" i="1"/>
  <c r="M70" i="1"/>
  <c r="Q70" i="1"/>
  <c r="M69" i="1"/>
  <c r="Q69" i="1"/>
  <c r="M68" i="1"/>
  <c r="Q68" i="1"/>
  <c r="M67" i="1"/>
  <c r="Q67" i="1"/>
  <c r="M66" i="1"/>
  <c r="Q66" i="1"/>
  <c r="M63" i="1"/>
  <c r="Q63" i="1"/>
  <c r="M62" i="1"/>
  <c r="Q62" i="1"/>
  <c r="M61" i="1"/>
  <c r="Q61" i="1"/>
  <c r="M60" i="1"/>
  <c r="Q60" i="1"/>
  <c r="M59" i="1"/>
  <c r="Q59" i="1"/>
  <c r="M57" i="1"/>
  <c r="Q57" i="1"/>
  <c r="M56" i="1"/>
  <c r="Q56" i="1"/>
  <c r="M55" i="1"/>
  <c r="Q55" i="1"/>
  <c r="M54" i="1"/>
  <c r="Q54" i="1"/>
  <c r="M53" i="1"/>
  <c r="Q53" i="1"/>
  <c r="M52" i="1"/>
  <c r="Q52" i="1"/>
  <c r="M51" i="1"/>
  <c r="Q51" i="1"/>
  <c r="M50" i="1"/>
  <c r="Q50" i="1"/>
  <c r="Q48" i="1"/>
  <c r="Q47" i="1"/>
  <c r="Q46" i="1"/>
  <c r="Q45" i="1"/>
  <c r="Q44" i="1"/>
  <c r="Q43" i="1"/>
  <c r="Q42" i="1"/>
  <c r="Q41" i="1"/>
  <c r="Q39" i="1"/>
  <c r="M37" i="1"/>
  <c r="Q37" i="1"/>
  <c r="M36" i="1"/>
  <c r="Q36" i="1"/>
  <c r="M35" i="1"/>
  <c r="Q35" i="1"/>
  <c r="L3" i="1"/>
  <c r="N3" i="1"/>
  <c r="M3" i="1"/>
  <c r="P3" i="1"/>
  <c r="Q3" i="1"/>
  <c r="L4" i="1"/>
  <c r="N4" i="1"/>
  <c r="M4" i="1"/>
  <c r="P4" i="1"/>
  <c r="Q4" i="1"/>
  <c r="L5" i="1"/>
  <c r="N5" i="1"/>
  <c r="M5" i="1"/>
  <c r="P5" i="1"/>
  <c r="Q5" i="1"/>
  <c r="L6" i="1"/>
  <c r="N6" i="1"/>
  <c r="M6" i="1"/>
  <c r="P6" i="1"/>
  <c r="Q6" i="1"/>
  <c r="L7" i="1"/>
  <c r="N7" i="1"/>
  <c r="M7" i="1"/>
  <c r="P7" i="1"/>
  <c r="Q7" i="1"/>
  <c r="L8" i="1"/>
  <c r="N8" i="1"/>
  <c r="M8" i="1"/>
  <c r="P8" i="1"/>
  <c r="Q8" i="1"/>
  <c r="L9" i="1"/>
  <c r="N9" i="1"/>
  <c r="M9" i="1"/>
  <c r="P9" i="1"/>
  <c r="Q9" i="1"/>
  <c r="L10" i="1"/>
  <c r="N10" i="1"/>
  <c r="M10" i="1"/>
  <c r="P10" i="1"/>
  <c r="Q10" i="1"/>
  <c r="L11" i="1"/>
  <c r="N11" i="1"/>
  <c r="M11" i="1"/>
  <c r="P11" i="1"/>
  <c r="Q11" i="1"/>
  <c r="L12" i="1"/>
  <c r="N12" i="1"/>
  <c r="M12" i="1"/>
  <c r="P12" i="1"/>
  <c r="Q12" i="1"/>
  <c r="L13" i="1"/>
  <c r="N13" i="1"/>
  <c r="M13" i="1"/>
  <c r="P13" i="1"/>
  <c r="Q13" i="1"/>
  <c r="L14" i="1"/>
  <c r="N14" i="1"/>
  <c r="M14" i="1"/>
  <c r="P14" i="1"/>
  <c r="Q14" i="1"/>
  <c r="L15" i="1"/>
  <c r="N15" i="1"/>
  <c r="M15" i="1"/>
  <c r="P15" i="1"/>
  <c r="Q15" i="1"/>
  <c r="L16" i="1"/>
  <c r="N16" i="1"/>
  <c r="M16" i="1"/>
  <c r="P16" i="1"/>
  <c r="Q16" i="1"/>
  <c r="L17" i="1"/>
  <c r="N17" i="1"/>
  <c r="M17" i="1"/>
  <c r="P17" i="1"/>
  <c r="Q17" i="1"/>
  <c r="L18" i="1"/>
  <c r="N18" i="1"/>
  <c r="M18" i="1"/>
  <c r="P18" i="1"/>
  <c r="Q18" i="1"/>
  <c r="L19" i="1"/>
  <c r="N19" i="1"/>
  <c r="M19" i="1"/>
  <c r="P19" i="1"/>
  <c r="Q19" i="1"/>
  <c r="L20" i="1"/>
  <c r="N20" i="1"/>
  <c r="M20" i="1"/>
  <c r="P20" i="1"/>
  <c r="Q20" i="1"/>
  <c r="M21" i="1"/>
  <c r="Q21" i="1"/>
  <c r="L22" i="1"/>
  <c r="N22" i="1"/>
  <c r="M22" i="1"/>
  <c r="P22" i="1"/>
  <c r="Q22" i="1"/>
  <c r="L23" i="1"/>
  <c r="N23" i="1"/>
  <c r="M23" i="1"/>
  <c r="P23" i="1"/>
  <c r="Q23" i="1"/>
  <c r="L24" i="1"/>
  <c r="N24" i="1"/>
  <c r="M24" i="1"/>
  <c r="P24" i="1"/>
  <c r="Q24" i="1"/>
  <c r="L25" i="1"/>
  <c r="N25" i="1"/>
  <c r="M25" i="1"/>
  <c r="P25" i="1"/>
  <c r="Q25" i="1"/>
  <c r="L26" i="1"/>
  <c r="N26" i="1"/>
  <c r="M26" i="1"/>
  <c r="P26" i="1"/>
  <c r="Q26" i="1"/>
  <c r="L27" i="1"/>
  <c r="N27" i="1"/>
  <c r="M27" i="1"/>
  <c r="P27" i="1"/>
  <c r="Q27" i="1"/>
  <c r="L29" i="1"/>
  <c r="N29" i="1"/>
  <c r="M29" i="1"/>
  <c r="P29" i="1"/>
  <c r="Q29" i="1"/>
  <c r="L30" i="1"/>
  <c r="N30" i="1"/>
  <c r="M30" i="1"/>
  <c r="P30" i="1"/>
  <c r="Q30" i="1"/>
  <c r="L31" i="1"/>
  <c r="N31" i="1"/>
  <c r="M31" i="1"/>
  <c r="P31" i="1"/>
  <c r="Q31" i="1"/>
  <c r="L32" i="1"/>
  <c r="N32" i="1"/>
  <c r="M32" i="1"/>
  <c r="P32" i="1"/>
  <c r="Q32" i="1"/>
  <c r="L33" i="1"/>
  <c r="N33" i="1"/>
  <c r="M33" i="1"/>
  <c r="P33" i="1"/>
  <c r="Q33" i="1"/>
  <c r="L2" i="1"/>
  <c r="N2" i="1"/>
  <c r="M2" i="1"/>
  <c r="P2" i="1"/>
  <c r="Q2" i="1"/>
  <c r="F2" i="3" a="1"/>
  <c r="F2" i="3"/>
  <c r="F3" i="3"/>
  <c r="F4" i="3"/>
  <c r="F5" i="3"/>
  <c r="F6" i="3"/>
  <c r="F7" i="3"/>
  <c r="F8" i="3"/>
  <c r="F9" i="3"/>
  <c r="G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G25" i="3"/>
  <c r="G28" i="3"/>
  <c r="O113" i="2"/>
  <c r="O112" i="2"/>
  <c r="O111" i="2"/>
  <c r="O109" i="2"/>
  <c r="O107" i="2"/>
  <c r="O106" i="2"/>
  <c r="O104" i="2"/>
  <c r="O103" i="2"/>
  <c r="O102" i="2"/>
  <c r="O101" i="2"/>
  <c r="O100" i="2"/>
  <c r="O99" i="2"/>
  <c r="O98" i="2"/>
  <c r="O96" i="2"/>
  <c r="O95" i="2"/>
  <c r="O94" i="2"/>
  <c r="O93" i="2"/>
  <c r="O92" i="2"/>
  <c r="O91" i="2"/>
  <c r="O90" i="2"/>
  <c r="O88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2" i="2"/>
  <c r="O71" i="2"/>
  <c r="O70" i="2"/>
  <c r="O69" i="2"/>
  <c r="O68" i="2"/>
  <c r="O67" i="2"/>
  <c r="O66" i="2"/>
  <c r="O63" i="2"/>
  <c r="O62" i="2"/>
  <c r="O61" i="2"/>
  <c r="O60" i="2"/>
  <c r="O59" i="2"/>
  <c r="O57" i="2"/>
  <c r="O56" i="2"/>
  <c r="O55" i="2"/>
  <c r="O54" i="2"/>
  <c r="O53" i="2"/>
  <c r="O52" i="2"/>
  <c r="O51" i="2"/>
  <c r="O50" i="2"/>
  <c r="O48" i="2"/>
  <c r="O47" i="2"/>
  <c r="O46" i="2"/>
  <c r="O45" i="2"/>
  <c r="O44" i="2"/>
  <c r="O43" i="2"/>
  <c r="O42" i="2"/>
  <c r="O41" i="2"/>
  <c r="O39" i="2"/>
  <c r="O37" i="2"/>
  <c r="O36" i="2"/>
  <c r="O35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M113" i="2"/>
  <c r="M112" i="2"/>
  <c r="M111" i="2"/>
  <c r="M109" i="2"/>
  <c r="M107" i="2"/>
  <c r="M106" i="2"/>
  <c r="M104" i="2"/>
  <c r="M103" i="2"/>
  <c r="M102" i="2"/>
  <c r="M101" i="2"/>
  <c r="M100" i="2"/>
  <c r="M99" i="2"/>
  <c r="M98" i="2"/>
  <c r="M96" i="2"/>
  <c r="M95" i="2"/>
  <c r="M94" i="2"/>
  <c r="M93" i="2"/>
  <c r="M92" i="2"/>
  <c r="M91" i="2"/>
  <c r="M90" i="2"/>
  <c r="M88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2" i="2"/>
  <c r="M71" i="2"/>
  <c r="M70" i="2"/>
  <c r="M69" i="2"/>
  <c r="M68" i="2"/>
  <c r="M67" i="2"/>
  <c r="M66" i="2"/>
  <c r="M63" i="2"/>
  <c r="M62" i="2"/>
  <c r="M61" i="2"/>
  <c r="M60" i="2"/>
  <c r="M59" i="2"/>
  <c r="M57" i="2"/>
  <c r="M56" i="2"/>
  <c r="M55" i="2"/>
  <c r="M54" i="2"/>
  <c r="M53" i="2"/>
  <c r="M52" i="2"/>
  <c r="M51" i="2"/>
  <c r="M50" i="2"/>
  <c r="M48" i="2"/>
  <c r="M47" i="2"/>
  <c r="M46" i="2"/>
  <c r="M45" i="2"/>
  <c r="M44" i="2"/>
  <c r="M43" i="2"/>
  <c r="M42" i="2"/>
  <c r="M41" i="2"/>
  <c r="M39" i="2"/>
  <c r="M37" i="2"/>
  <c r="M36" i="2"/>
  <c r="M35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K113" i="2"/>
  <c r="K112" i="2"/>
  <c r="K111" i="2"/>
  <c r="K109" i="2"/>
  <c r="K107" i="2"/>
  <c r="K106" i="2"/>
  <c r="K104" i="2"/>
  <c r="K103" i="2"/>
  <c r="K102" i="2"/>
  <c r="K101" i="2"/>
  <c r="K100" i="2"/>
  <c r="K99" i="2"/>
  <c r="K98" i="2"/>
  <c r="K96" i="2"/>
  <c r="K95" i="2"/>
  <c r="K94" i="2"/>
  <c r="K93" i="2"/>
  <c r="K92" i="2"/>
  <c r="K91" i="2"/>
  <c r="K90" i="2"/>
  <c r="K88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2" i="2"/>
  <c r="K71" i="2"/>
  <c r="K70" i="2"/>
  <c r="K69" i="2"/>
  <c r="K68" i="2"/>
  <c r="K67" i="2"/>
  <c r="K66" i="2"/>
  <c r="K63" i="2"/>
  <c r="K62" i="2"/>
  <c r="K61" i="2"/>
  <c r="K60" i="2"/>
  <c r="K59" i="2"/>
  <c r="K57" i="2"/>
  <c r="K56" i="2"/>
  <c r="K55" i="2"/>
  <c r="K54" i="2"/>
  <c r="K53" i="2"/>
  <c r="K52" i="2"/>
  <c r="K51" i="2"/>
  <c r="K50" i="2"/>
  <c r="K48" i="2"/>
  <c r="K47" i="2"/>
  <c r="K46" i="2"/>
  <c r="K45" i="2"/>
  <c r="K44" i="2"/>
  <c r="K43" i="2"/>
  <c r="K42" i="2"/>
  <c r="K41" i="2"/>
  <c r="K39" i="2"/>
  <c r="K37" i="2"/>
  <c r="K36" i="2"/>
  <c r="K35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113" i="2"/>
  <c r="I112" i="2"/>
  <c r="I111" i="2"/>
  <c r="I109" i="2"/>
  <c r="I107" i="2"/>
  <c r="I106" i="2"/>
  <c r="I104" i="2"/>
  <c r="I103" i="2"/>
  <c r="I102" i="2"/>
  <c r="I101" i="2"/>
  <c r="I100" i="2"/>
  <c r="I99" i="2"/>
  <c r="I98" i="2"/>
  <c r="I96" i="2"/>
  <c r="I95" i="2"/>
  <c r="I94" i="2"/>
  <c r="I93" i="2"/>
  <c r="I92" i="2"/>
  <c r="I91" i="2"/>
  <c r="I90" i="2"/>
  <c r="I88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2" i="2"/>
  <c r="I71" i="2"/>
  <c r="I70" i="2"/>
  <c r="I69" i="2"/>
  <c r="I68" i="2"/>
  <c r="I67" i="2"/>
  <c r="I66" i="2"/>
  <c r="I63" i="2"/>
  <c r="I62" i="2"/>
  <c r="I61" i="2"/>
  <c r="I60" i="2"/>
  <c r="I59" i="2"/>
  <c r="I57" i="2"/>
  <c r="I56" i="2"/>
  <c r="I55" i="2"/>
  <c r="I54" i="2"/>
  <c r="I53" i="2"/>
  <c r="I52" i="2"/>
  <c r="I51" i="2"/>
  <c r="I50" i="2"/>
  <c r="I48" i="2"/>
  <c r="I47" i="2"/>
  <c r="I46" i="2"/>
  <c r="I45" i="2"/>
  <c r="I44" i="2"/>
  <c r="I43" i="2"/>
  <c r="I42" i="2"/>
  <c r="I41" i="2"/>
  <c r="I39" i="2"/>
  <c r="I37" i="2"/>
  <c r="I36" i="2"/>
  <c r="I35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G113" i="2"/>
  <c r="G112" i="2"/>
  <c r="G111" i="2"/>
  <c r="G109" i="2"/>
  <c r="G107" i="2"/>
  <c r="G106" i="2"/>
  <c r="G104" i="2"/>
  <c r="G103" i="2"/>
  <c r="G102" i="2"/>
  <c r="G101" i="2"/>
  <c r="G100" i="2"/>
  <c r="G99" i="2"/>
  <c r="G98" i="2"/>
  <c r="G96" i="2"/>
  <c r="G95" i="2"/>
  <c r="G94" i="2"/>
  <c r="G93" i="2"/>
  <c r="G92" i="2"/>
  <c r="G91" i="2"/>
  <c r="G90" i="2"/>
  <c r="G88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2" i="2"/>
  <c r="G71" i="2"/>
  <c r="G70" i="2"/>
  <c r="G69" i="2"/>
  <c r="G68" i="2"/>
  <c r="G67" i="2"/>
  <c r="G66" i="2"/>
  <c r="G63" i="2"/>
  <c r="G62" i="2"/>
  <c r="G61" i="2"/>
  <c r="G60" i="2"/>
  <c r="G59" i="2"/>
  <c r="G57" i="2"/>
  <c r="G56" i="2"/>
  <c r="G55" i="2"/>
  <c r="G54" i="2"/>
  <c r="G53" i="2"/>
  <c r="G52" i="2"/>
  <c r="G51" i="2"/>
  <c r="G50" i="2"/>
  <c r="G48" i="2"/>
  <c r="G47" i="2"/>
  <c r="G46" i="2"/>
  <c r="G45" i="2"/>
  <c r="G44" i="2"/>
  <c r="G43" i="2"/>
  <c r="G42" i="2"/>
  <c r="G41" i="2"/>
  <c r="G39" i="2"/>
  <c r="G37" i="2"/>
  <c r="G36" i="2"/>
  <c r="G35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113" i="2"/>
  <c r="E112" i="2"/>
  <c r="E111" i="2"/>
  <c r="E109" i="2"/>
  <c r="E107" i="2"/>
  <c r="E106" i="2"/>
  <c r="E104" i="2"/>
  <c r="E103" i="2"/>
  <c r="E102" i="2"/>
  <c r="E101" i="2"/>
  <c r="E100" i="2"/>
  <c r="E99" i="2"/>
  <c r="E98" i="2"/>
  <c r="E96" i="2"/>
  <c r="E95" i="2"/>
  <c r="E94" i="2"/>
  <c r="E93" i="2"/>
  <c r="E92" i="2"/>
  <c r="E91" i="2"/>
  <c r="E90" i="2"/>
  <c r="E88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2" i="2"/>
  <c r="E71" i="2"/>
  <c r="E70" i="2"/>
  <c r="E69" i="2"/>
  <c r="E68" i="2"/>
  <c r="E67" i="2"/>
  <c r="E66" i="2"/>
  <c r="E63" i="2"/>
  <c r="E62" i="2"/>
  <c r="E61" i="2"/>
  <c r="E60" i="2"/>
  <c r="E59" i="2"/>
  <c r="E57" i="2"/>
  <c r="E56" i="2"/>
  <c r="E55" i="2"/>
  <c r="E54" i="2"/>
  <c r="E53" i="2"/>
  <c r="E52" i="2"/>
  <c r="E51" i="2"/>
  <c r="E50" i="2"/>
  <c r="E48" i="2"/>
  <c r="E47" i="2"/>
  <c r="E46" i="2"/>
  <c r="E45" i="2"/>
  <c r="E44" i="2"/>
  <c r="E43" i="2"/>
  <c r="E42" i="2"/>
  <c r="E41" i="2"/>
  <c r="E39" i="2"/>
  <c r="E37" i="2"/>
  <c r="E36" i="2"/>
  <c r="E35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C113" i="2"/>
  <c r="C112" i="2"/>
  <c r="C111" i="2"/>
  <c r="C109" i="2"/>
  <c r="C107" i="2"/>
  <c r="C106" i="2"/>
  <c r="C104" i="2"/>
  <c r="C103" i="2"/>
  <c r="C102" i="2"/>
  <c r="C101" i="2"/>
  <c r="C100" i="2"/>
  <c r="C99" i="2"/>
  <c r="C98" i="2"/>
  <c r="C96" i="2"/>
  <c r="C95" i="2"/>
  <c r="C94" i="2"/>
  <c r="C93" i="2"/>
  <c r="C92" i="2"/>
  <c r="C91" i="2"/>
  <c r="C90" i="2"/>
  <c r="C88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2" i="2"/>
  <c r="C71" i="2"/>
  <c r="C70" i="2"/>
  <c r="C69" i="2"/>
  <c r="C68" i="2"/>
  <c r="C67" i="2"/>
  <c r="C66" i="2"/>
  <c r="C63" i="2"/>
  <c r="C62" i="2"/>
  <c r="C61" i="2"/>
  <c r="C60" i="2"/>
  <c r="C59" i="2"/>
  <c r="C57" i="2"/>
  <c r="C56" i="2"/>
  <c r="C55" i="2"/>
  <c r="C54" i="2"/>
  <c r="C53" i="2"/>
  <c r="C52" i="2"/>
  <c r="C51" i="2"/>
  <c r="C50" i="2"/>
  <c r="C48" i="2"/>
  <c r="C47" i="2"/>
  <c r="C46" i="2"/>
  <c r="C45" i="2"/>
  <c r="C44" i="2"/>
  <c r="C43" i="2"/>
  <c r="C42" i="2"/>
  <c r="C41" i="2"/>
  <c r="C39" i="2"/>
  <c r="C37" i="2"/>
  <c r="C36" i="2"/>
  <c r="C35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R113" i="1"/>
  <c r="R112" i="1"/>
  <c r="R111" i="1"/>
  <c r="R109" i="1"/>
  <c r="R107" i="1"/>
  <c r="R106" i="1"/>
  <c r="R104" i="1"/>
  <c r="R103" i="1"/>
  <c r="R102" i="1"/>
  <c r="R101" i="1"/>
  <c r="R100" i="1"/>
  <c r="R99" i="1"/>
  <c r="R98" i="1"/>
  <c r="R96" i="1"/>
  <c r="R95" i="1"/>
  <c r="R94" i="1"/>
  <c r="R93" i="1"/>
  <c r="R92" i="1"/>
  <c r="R91" i="1"/>
  <c r="R90" i="1"/>
  <c r="R88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2" i="1"/>
  <c r="R71" i="1"/>
  <c r="R70" i="1"/>
  <c r="R69" i="1"/>
  <c r="R68" i="1"/>
  <c r="R67" i="1"/>
  <c r="R66" i="1"/>
  <c r="R63" i="1"/>
  <c r="R62" i="1"/>
  <c r="R61" i="1"/>
  <c r="R60" i="1"/>
  <c r="R59" i="1"/>
  <c r="R57" i="1"/>
  <c r="R56" i="1"/>
  <c r="R55" i="1"/>
  <c r="R54" i="1"/>
  <c r="R53" i="1"/>
  <c r="R52" i="1"/>
  <c r="R51" i="1"/>
  <c r="R50" i="1"/>
  <c r="R48" i="1"/>
  <c r="R47" i="1"/>
  <c r="R46" i="1"/>
  <c r="R45" i="1"/>
  <c r="R44" i="1"/>
  <c r="R43" i="1"/>
  <c r="R42" i="1"/>
  <c r="R41" i="1"/>
  <c r="R39" i="1"/>
  <c r="R37" i="1"/>
  <c r="R36" i="1"/>
  <c r="R3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" i="1"/>
  <c r="R2" i="1"/>
  <c r="U2" i="1"/>
  <c r="W2" i="1"/>
  <c r="J141" i="4"/>
</calcChain>
</file>

<file path=xl/sharedStrings.xml><?xml version="1.0" encoding="utf-8"?>
<sst xmlns="http://schemas.openxmlformats.org/spreadsheetml/2006/main" count="585" uniqueCount="144">
  <si>
    <t>complex</t>
  </si>
  <si>
    <t>gene</t>
  </si>
  <si>
    <t>pdistance</t>
  </si>
  <si>
    <t>Z</t>
  </si>
  <si>
    <t>complex 1</t>
  </si>
  <si>
    <t>ND1</t>
  </si>
  <si>
    <t>100</t>
  </si>
  <si>
    <t>ND2</t>
  </si>
  <si>
    <t>ND4</t>
  </si>
  <si>
    <t>ND5</t>
  </si>
  <si>
    <t>ndufa1</t>
  </si>
  <si>
    <t>ndufa10</t>
  </si>
  <si>
    <t>ndufa11</t>
  </si>
  <si>
    <t>ndufa12</t>
  </si>
  <si>
    <t>ndufa2</t>
  </si>
  <si>
    <t>ndufa3</t>
  </si>
  <si>
    <t>ndufa4a</t>
  </si>
  <si>
    <t>ndufa4b</t>
  </si>
  <si>
    <t>ndufa5</t>
  </si>
  <si>
    <t>ndufa6</t>
  </si>
  <si>
    <t>ndufa7</t>
  </si>
  <si>
    <t>ndufa8</t>
  </si>
  <si>
    <t>ndufa9a</t>
  </si>
  <si>
    <t>ndufab1b</t>
  </si>
  <si>
    <t>ndufb10</t>
  </si>
  <si>
    <t>ndufb2</t>
  </si>
  <si>
    <t>ndufb4</t>
  </si>
  <si>
    <t>ndufb6</t>
  </si>
  <si>
    <t>ndufb7</t>
  </si>
  <si>
    <t>ndufb8</t>
  </si>
  <si>
    <t>ndufc2</t>
  </si>
  <si>
    <t>ndufs1</t>
  </si>
  <si>
    <t>ndufs3</t>
  </si>
  <si>
    <t>ndufs6</t>
  </si>
  <si>
    <t>ndufs8a</t>
  </si>
  <si>
    <t>ndufv1</t>
  </si>
  <si>
    <t>ndufv2</t>
  </si>
  <si>
    <t>ndufv3</t>
  </si>
  <si>
    <t>complex 2</t>
  </si>
  <si>
    <t>sdha</t>
  </si>
  <si>
    <t>sdhb</t>
  </si>
  <si>
    <t>sdhc</t>
  </si>
  <si>
    <t>sdhda</t>
  </si>
  <si>
    <t>sdhdb</t>
  </si>
  <si>
    <t>complex 3</t>
  </si>
  <si>
    <t>CYTB</t>
  </si>
  <si>
    <t>uqcr10</t>
  </si>
  <si>
    <t>uqcrb</t>
  </si>
  <si>
    <t>uqcrc1</t>
  </si>
  <si>
    <t>uqcrc2a</t>
  </si>
  <si>
    <t>uqcrc2b</t>
  </si>
  <si>
    <t>uqcrfs1</t>
  </si>
  <si>
    <t>uqcrq</t>
  </si>
  <si>
    <t>complex 4</t>
  </si>
  <si>
    <t>COX1</t>
  </si>
  <si>
    <t>COX2</t>
  </si>
  <si>
    <t>COX3</t>
  </si>
  <si>
    <t>cox10</t>
  </si>
  <si>
    <t>cox11</t>
  </si>
  <si>
    <t>cox15</t>
  </si>
  <si>
    <t>cox17</t>
  </si>
  <si>
    <t>cox4i1</t>
  </si>
  <si>
    <t>cox4i1l</t>
  </si>
  <si>
    <t>cox4i2</t>
  </si>
  <si>
    <t>cox5aa</t>
  </si>
  <si>
    <t>cox5ab</t>
  </si>
  <si>
    <t>cox5ba</t>
  </si>
  <si>
    <t>cox6a1</t>
  </si>
  <si>
    <t>cox6a2</t>
  </si>
  <si>
    <t>cox6b1</t>
  </si>
  <si>
    <t>cox6b2</t>
  </si>
  <si>
    <t>cox6c</t>
  </si>
  <si>
    <t>cox7a2a</t>
  </si>
  <si>
    <t>cox7a2l</t>
  </si>
  <si>
    <t>cox7c</t>
  </si>
  <si>
    <t>cox8a</t>
  </si>
  <si>
    <t>si:dkey-85n7.8</t>
  </si>
  <si>
    <t>complex 5</t>
  </si>
  <si>
    <t>ATP6</t>
  </si>
  <si>
    <t>atp5f1b</t>
  </si>
  <si>
    <t>atp5f1c</t>
  </si>
  <si>
    <t>atp5f1d</t>
  </si>
  <si>
    <t>atp5fa1</t>
  </si>
  <si>
    <t>atp5l</t>
  </si>
  <si>
    <t>atp5mc1</t>
  </si>
  <si>
    <t>atp5mc3a</t>
  </si>
  <si>
    <t>atp5mea</t>
  </si>
  <si>
    <t>atp5mf</t>
  </si>
  <si>
    <t>atp5pb</t>
  </si>
  <si>
    <t>atp5pd</t>
  </si>
  <si>
    <t>atp5pf</t>
  </si>
  <si>
    <t>atp6ap1a</t>
  </si>
  <si>
    <t>atp6v0a1a</t>
  </si>
  <si>
    <t>atp6v0a1b</t>
  </si>
  <si>
    <t>atp6v0a2a</t>
  </si>
  <si>
    <t>atp6v0a2b</t>
  </si>
  <si>
    <t>atp6v0b</t>
  </si>
  <si>
    <t>atp6v0ca</t>
  </si>
  <si>
    <t>atp6v0d1</t>
  </si>
  <si>
    <t>atp6v1aa</t>
  </si>
  <si>
    <t>atp6v1ab</t>
  </si>
  <si>
    <t>atp6v1b2</t>
  </si>
  <si>
    <t>atp6v1ba</t>
  </si>
  <si>
    <t>atp6v1c1a</t>
  </si>
  <si>
    <t>atp6v1c1b</t>
  </si>
  <si>
    <t>atp6v1d</t>
  </si>
  <si>
    <t>atp6v1e1b</t>
  </si>
  <si>
    <t>atp6v1f</t>
  </si>
  <si>
    <t>atp6v1g1</t>
  </si>
  <si>
    <t>atpv0e2</t>
  </si>
  <si>
    <t>tcirg1a</t>
  </si>
  <si>
    <t>tcirg1b</t>
  </si>
  <si>
    <t>cytochrome c</t>
  </si>
  <si>
    <t>cycsb</t>
  </si>
  <si>
    <t>Pi-ADP interaction</t>
  </si>
  <si>
    <t>lhpp</t>
  </si>
  <si>
    <t>ppa1b</t>
  </si>
  <si>
    <t>ppa2</t>
  </si>
  <si>
    <t>hybride 1</t>
  </si>
  <si>
    <t>hybride 2</t>
  </si>
  <si>
    <t>hybride 3</t>
  </si>
  <si>
    <t>hybride 4</t>
  </si>
  <si>
    <t>hybride 5</t>
  </si>
  <si>
    <t>hybride 6</t>
  </si>
  <si>
    <t>hybride 7</t>
  </si>
  <si>
    <t>complexe</t>
  </si>
  <si>
    <t>h-index</t>
  </si>
  <si>
    <t>Complexe I</t>
  </si>
  <si>
    <t>Complexe II</t>
  </si>
  <si>
    <t>Complexe IV</t>
  </si>
  <si>
    <t>Complexe V</t>
  </si>
  <si>
    <t>Hindex theo</t>
  </si>
  <si>
    <t>Hindex obs</t>
  </si>
  <si>
    <t>neutre/nAll</t>
  </si>
  <si>
    <t>S-/nAll</t>
  </si>
  <si>
    <t>S-/All</t>
  </si>
  <si>
    <t>neutre/All</t>
  </si>
  <si>
    <t>Complexe III</t>
  </si>
  <si>
    <t xml:space="preserve">Pi-ADP </t>
  </si>
  <si>
    <t>cat1</t>
  </si>
  <si>
    <t>cat2</t>
  </si>
  <si>
    <t>cat3</t>
  </si>
  <si>
    <t>cat4</t>
  </si>
  <si>
    <t>neutralité - incompatibilité hybride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</si>
</sst>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5" fillId="0" borderId="0" xfId="0" applyFont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2" fillId="3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7" borderId="0" xfId="0" applyFont="1" applyFill="1"/>
    <xf numFmtId="0" fontId="0" fillId="0" borderId="0" xfId="0" applyFill="1"/>
    <xf numFmtId="0" fontId="0" fillId="16" borderId="0" xfId="0" applyFill="1"/>
    <xf numFmtId="0" fontId="0" fillId="17" borderId="0" xfId="0" applyFill="1"/>
    <xf numFmtId="0" fontId="6" fillId="0" borderId="0" xfId="0" applyFont="1" applyFill="1" applyAlignment="1">
      <alignment horizontal="center"/>
    </xf>
    <xf numFmtId="0" fontId="7" fillId="0" borderId="0" xfId="0" applyFont="1" applyFill="1"/>
  </cellXfs>
  <cellStyles count="1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Sheet1!$M$50:$M$72</c:f>
              <c:numCache>
                <c:formatCode>General</c:formatCode>
                <c:ptCount val="23"/>
                <c:pt idx="0">
                  <c:v>85.714285714285708</c:v>
                </c:pt>
                <c:pt idx="1">
                  <c:v>85.714285714285708</c:v>
                </c:pt>
                <c:pt idx="2">
                  <c:v>85.714285714285708</c:v>
                </c:pt>
                <c:pt idx="3">
                  <c:v>83.333333333333329</c:v>
                </c:pt>
                <c:pt idx="4">
                  <c:v>83.333333333333329</c:v>
                </c:pt>
                <c:pt idx="5">
                  <c:v>85.714285714285708</c:v>
                </c:pt>
                <c:pt idx="6">
                  <c:v>85.714285714285708</c:v>
                </c:pt>
                <c:pt idx="7">
                  <c:v>85.714285714285708</c:v>
                </c:pt>
                <c:pt idx="9">
                  <c:v>100</c:v>
                </c:pt>
                <c:pt idx="10">
                  <c:v>85.714285714285708</c:v>
                </c:pt>
                <c:pt idx="11">
                  <c:v>85.714285714285708</c:v>
                </c:pt>
                <c:pt idx="12">
                  <c:v>85.714285714285708</c:v>
                </c:pt>
                <c:pt idx="13">
                  <c:v>85.714285714285708</c:v>
                </c:pt>
                <c:pt idx="16">
                  <c:v>85.714285714285708</c:v>
                </c:pt>
                <c:pt idx="17">
                  <c:v>85.714285714285708</c:v>
                </c:pt>
                <c:pt idx="18">
                  <c:v>85.714285714285708</c:v>
                </c:pt>
                <c:pt idx="19">
                  <c:v>83.333333333333329</c:v>
                </c:pt>
                <c:pt idx="20">
                  <c:v>85.714285714285708</c:v>
                </c:pt>
                <c:pt idx="21">
                  <c:v>85.714285714285708</c:v>
                </c:pt>
                <c:pt idx="22">
                  <c:v>100</c:v>
                </c:pt>
              </c:numCache>
            </c:numRef>
          </c:xVal>
          <c:yVal>
            <c:numRef>
              <c:f>Sheet1!$T$50:$T$72</c:f>
              <c:numCache>
                <c:formatCode>General</c:formatCode>
                <c:ptCount val="23"/>
                <c:pt idx="0">
                  <c:v>-6.8897919999999999</c:v>
                </c:pt>
                <c:pt idx="1">
                  <c:v>-4.241911</c:v>
                </c:pt>
                <c:pt idx="2">
                  <c:v>-2.99464584</c:v>
                </c:pt>
                <c:pt idx="3">
                  <c:v>-1.40873636</c:v>
                </c:pt>
                <c:pt idx="4">
                  <c:v>-0.65552948</c:v>
                </c:pt>
                <c:pt idx="5">
                  <c:v>-0.84201999999999999</c:v>
                </c:pt>
                <c:pt idx="6">
                  <c:v>-0.97892047999999998</c:v>
                </c:pt>
                <c:pt idx="7">
                  <c:v>-0.92865622000000003</c:v>
                </c:pt>
                <c:pt idx="9">
                  <c:v>-0.10824739999999999</c:v>
                </c:pt>
                <c:pt idx="10">
                  <c:v>-1.53172895</c:v>
                </c:pt>
                <c:pt idx="11">
                  <c:v>-1.7507425400000001</c:v>
                </c:pt>
                <c:pt idx="12">
                  <c:v>-1.2887443000000001</c:v>
                </c:pt>
                <c:pt idx="13">
                  <c:v>-2.2179612</c:v>
                </c:pt>
                <c:pt idx="16">
                  <c:v>-0.43764027999999999</c:v>
                </c:pt>
                <c:pt idx="17">
                  <c:v>-1.2209822299999999</c:v>
                </c:pt>
                <c:pt idx="18">
                  <c:v>-0.56686265999999996</c:v>
                </c:pt>
                <c:pt idx="19">
                  <c:v>-1.53767505</c:v>
                </c:pt>
                <c:pt idx="20">
                  <c:v>-0.34327837</c:v>
                </c:pt>
                <c:pt idx="21">
                  <c:v>-2.0928200100000001</c:v>
                </c:pt>
                <c:pt idx="22">
                  <c:v>-0.35467639000000001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BC-446B-9E4A-892570E6A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482248"/>
        <c:axId val="1936635336"/>
      </c:scatterChart>
      <c:valAx>
        <c:axId val="193648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6635336"/>
        <c:crosses val="autoZero"/>
        <c:crossBetween val="midCat"/>
      </c:valAx>
      <c:valAx>
        <c:axId val="1936635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6482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Sheet1!$M$41:$M$48</c:f>
              <c:numCache>
                <c:formatCode>General</c:formatCode>
                <c:ptCount val="8"/>
                <c:pt idx="0">
                  <c:v>85.714285714285708</c:v>
                </c:pt>
                <c:pt idx="1">
                  <c:v>85.714285714285708</c:v>
                </c:pt>
                <c:pt idx="2">
                  <c:v>85.714285714285708</c:v>
                </c:pt>
                <c:pt idx="3">
                  <c:v>85.714285714285708</c:v>
                </c:pt>
                <c:pt idx="4">
                  <c:v>85.714285714285708</c:v>
                </c:pt>
                <c:pt idx="5">
                  <c:v>85.714285714285708</c:v>
                </c:pt>
                <c:pt idx="6">
                  <c:v>85.714285714285708</c:v>
                </c:pt>
                <c:pt idx="7">
                  <c:v>85.714285714285708</c:v>
                </c:pt>
              </c:numCache>
            </c:numRef>
          </c:xVal>
          <c:yVal>
            <c:numRef>
              <c:f>Sheet1!$T$41:$T$48</c:f>
              <c:numCache>
                <c:formatCode>General</c:formatCode>
                <c:ptCount val="8"/>
                <c:pt idx="0">
                  <c:v>-6.9927260000000002</c:v>
                </c:pt>
                <c:pt idx="1">
                  <c:v>-1.4227247300000001</c:v>
                </c:pt>
                <c:pt idx="2">
                  <c:v>6.2423640000000002E-2</c:v>
                </c:pt>
                <c:pt idx="3">
                  <c:v>-2.2818784999999999</c:v>
                </c:pt>
                <c:pt idx="4">
                  <c:v>-2.1968608199999999</c:v>
                </c:pt>
                <c:pt idx="5">
                  <c:v>-2.2656360800000002</c:v>
                </c:pt>
                <c:pt idx="6">
                  <c:v>-3.11420064</c:v>
                </c:pt>
                <c:pt idx="7">
                  <c:v>-0.14433605999999999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0F-4F56-B7AA-11779E570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708344"/>
        <c:axId val="1910345496"/>
      </c:scatterChart>
      <c:valAx>
        <c:axId val="1909708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0345496"/>
        <c:crosses val="autoZero"/>
        <c:crossBetween val="midCat"/>
      </c:valAx>
      <c:valAx>
        <c:axId val="191034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9708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Sheet1!$M$74:$M$107</c:f>
              <c:numCache>
                <c:formatCode>General</c:formatCode>
                <c:ptCount val="34"/>
                <c:pt idx="0">
                  <c:v>85.714285714285708</c:v>
                </c:pt>
                <c:pt idx="1">
                  <c:v>85.714285714285708</c:v>
                </c:pt>
                <c:pt idx="2">
                  <c:v>85.714285714285708</c:v>
                </c:pt>
                <c:pt idx="3">
                  <c:v>100</c:v>
                </c:pt>
                <c:pt idx="4">
                  <c:v>85.714285714285708</c:v>
                </c:pt>
                <c:pt idx="5">
                  <c:v>85.714285714285708</c:v>
                </c:pt>
                <c:pt idx="6">
                  <c:v>85.714285714285708</c:v>
                </c:pt>
                <c:pt idx="7">
                  <c:v>85.714285714285708</c:v>
                </c:pt>
                <c:pt idx="8">
                  <c:v>85.714285714285708</c:v>
                </c:pt>
                <c:pt idx="9">
                  <c:v>85.714285714285708</c:v>
                </c:pt>
                <c:pt idx="10">
                  <c:v>85.714285714285708</c:v>
                </c:pt>
                <c:pt idx="11">
                  <c:v>85.714285714285708</c:v>
                </c:pt>
                <c:pt idx="12">
                  <c:v>83.333333333333329</c:v>
                </c:pt>
                <c:pt idx="14">
                  <c:v>85.714285714285708</c:v>
                </c:pt>
                <c:pt idx="16">
                  <c:v>100</c:v>
                </c:pt>
                <c:pt idx="17">
                  <c:v>85.714285714285708</c:v>
                </c:pt>
                <c:pt idx="18">
                  <c:v>85.714285714285708</c:v>
                </c:pt>
                <c:pt idx="19">
                  <c:v>85.714285714285708</c:v>
                </c:pt>
                <c:pt idx="20">
                  <c:v>85.714285714285708</c:v>
                </c:pt>
                <c:pt idx="21">
                  <c:v>85.714285714285708</c:v>
                </c:pt>
                <c:pt idx="22">
                  <c:v>85.714285714285708</c:v>
                </c:pt>
                <c:pt idx="24">
                  <c:v>85.714285714285708</c:v>
                </c:pt>
                <c:pt idx="25">
                  <c:v>85.714285714285708</c:v>
                </c:pt>
                <c:pt idx="26">
                  <c:v>85.714285714285708</c:v>
                </c:pt>
                <c:pt idx="27">
                  <c:v>85.714285714285708</c:v>
                </c:pt>
                <c:pt idx="28">
                  <c:v>85.714285714285708</c:v>
                </c:pt>
                <c:pt idx="29">
                  <c:v>85.714285714285708</c:v>
                </c:pt>
                <c:pt idx="30">
                  <c:v>85.714285714285708</c:v>
                </c:pt>
                <c:pt idx="32">
                  <c:v>66.666666666666671</c:v>
                </c:pt>
                <c:pt idx="33">
                  <c:v>85.714285714285708</c:v>
                </c:pt>
              </c:numCache>
            </c:numRef>
          </c:xVal>
          <c:yVal>
            <c:numRef>
              <c:f>Sheet1!$T$74:$T$107</c:f>
              <c:numCache>
                <c:formatCode>General</c:formatCode>
                <c:ptCount val="34"/>
                <c:pt idx="0">
                  <c:v>-4.4350560000000003</c:v>
                </c:pt>
                <c:pt idx="1">
                  <c:v>-4.9042971299999998</c:v>
                </c:pt>
                <c:pt idx="2">
                  <c:v>-1.33427688</c:v>
                </c:pt>
                <c:pt idx="3">
                  <c:v>-0.26711890999999999</c:v>
                </c:pt>
                <c:pt idx="4">
                  <c:v>-3.4684110399999999</c:v>
                </c:pt>
                <c:pt idx="5">
                  <c:v>-0.65994635000000001</c:v>
                </c:pt>
                <c:pt idx="6">
                  <c:v>-1.2473544700000001</c:v>
                </c:pt>
                <c:pt idx="7">
                  <c:v>-1.32110935</c:v>
                </c:pt>
                <c:pt idx="8">
                  <c:v>-1.65139408</c:v>
                </c:pt>
                <c:pt idx="9">
                  <c:v>-0.30268163999999997</c:v>
                </c:pt>
                <c:pt idx="10">
                  <c:v>-0.85167479000000001</c:v>
                </c:pt>
                <c:pt idx="11">
                  <c:v>-0.57560204000000004</c:v>
                </c:pt>
                <c:pt idx="12">
                  <c:v>-1.64542506</c:v>
                </c:pt>
                <c:pt idx="14">
                  <c:v>-3.622525</c:v>
                </c:pt>
                <c:pt idx="16">
                  <c:v>-2.5614409999999999</c:v>
                </c:pt>
                <c:pt idx="17">
                  <c:v>-2.8788228400000002</c:v>
                </c:pt>
                <c:pt idx="18">
                  <c:v>-2.53552965</c:v>
                </c:pt>
                <c:pt idx="19">
                  <c:v>-0.73373537</c:v>
                </c:pt>
                <c:pt idx="20">
                  <c:v>-2.8707830599999999</c:v>
                </c:pt>
                <c:pt idx="21">
                  <c:v>-2.0556767300000001</c:v>
                </c:pt>
                <c:pt idx="22">
                  <c:v>-4.2269399999999999</c:v>
                </c:pt>
                <c:pt idx="24">
                  <c:v>-3.2670716999999998</c:v>
                </c:pt>
                <c:pt idx="25">
                  <c:v>-2.2960910000000001</c:v>
                </c:pt>
                <c:pt idx="26">
                  <c:v>-1.4711819100000001</c:v>
                </c:pt>
                <c:pt idx="27">
                  <c:v>-1.4936897</c:v>
                </c:pt>
                <c:pt idx="28">
                  <c:v>-1.8843268399999999</c:v>
                </c:pt>
                <c:pt idx="29">
                  <c:v>-1.23672212</c:v>
                </c:pt>
                <c:pt idx="30">
                  <c:v>-1.37186645</c:v>
                </c:pt>
                <c:pt idx="32">
                  <c:v>-1.258418</c:v>
                </c:pt>
                <c:pt idx="33">
                  <c:v>-2.6465290000000001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B-4AAA-AE3E-6260F9839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282648"/>
        <c:axId val="1926264360"/>
      </c:scatterChart>
      <c:valAx>
        <c:axId val="-201728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6264360"/>
        <c:crosses val="autoZero"/>
        <c:crossBetween val="midCat"/>
      </c:valAx>
      <c:valAx>
        <c:axId val="192626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7282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Sheet1!$M$2:$M$33</c:f>
              <c:numCache>
                <c:formatCode>General</c:formatCode>
                <c:ptCount val="32"/>
                <c:pt idx="0">
                  <c:v>85.714285714285708</c:v>
                </c:pt>
                <c:pt idx="1">
                  <c:v>85.714285714285708</c:v>
                </c:pt>
                <c:pt idx="2">
                  <c:v>85.714285714285708</c:v>
                </c:pt>
                <c:pt idx="3">
                  <c:v>85.714285714285708</c:v>
                </c:pt>
                <c:pt idx="4">
                  <c:v>85.714285714285708</c:v>
                </c:pt>
                <c:pt idx="5">
                  <c:v>85.714285714285708</c:v>
                </c:pt>
                <c:pt idx="6">
                  <c:v>100</c:v>
                </c:pt>
                <c:pt idx="7">
                  <c:v>100</c:v>
                </c:pt>
                <c:pt idx="8">
                  <c:v>85.714285714285708</c:v>
                </c:pt>
                <c:pt idx="9">
                  <c:v>100</c:v>
                </c:pt>
                <c:pt idx="10">
                  <c:v>85.714285714285708</c:v>
                </c:pt>
                <c:pt idx="11">
                  <c:v>85.714285714285708</c:v>
                </c:pt>
                <c:pt idx="12">
                  <c:v>85.714285714285708</c:v>
                </c:pt>
                <c:pt idx="13">
                  <c:v>100</c:v>
                </c:pt>
                <c:pt idx="14">
                  <c:v>50</c:v>
                </c:pt>
                <c:pt idx="15">
                  <c:v>85.714285714285708</c:v>
                </c:pt>
                <c:pt idx="16">
                  <c:v>85.714285714285708</c:v>
                </c:pt>
                <c:pt idx="17">
                  <c:v>85.714285714285708</c:v>
                </c:pt>
                <c:pt idx="18">
                  <c:v>85.714285714285708</c:v>
                </c:pt>
                <c:pt idx="19">
                  <c:v>80</c:v>
                </c:pt>
                <c:pt idx="20">
                  <c:v>85.714285714285708</c:v>
                </c:pt>
                <c:pt idx="21">
                  <c:v>85.714285714285708</c:v>
                </c:pt>
                <c:pt idx="22">
                  <c:v>85.714285714285708</c:v>
                </c:pt>
                <c:pt idx="23">
                  <c:v>83.333333333333329</c:v>
                </c:pt>
                <c:pt idx="24">
                  <c:v>83.333333333333329</c:v>
                </c:pt>
                <c:pt idx="25">
                  <c:v>85.714285714285708</c:v>
                </c:pt>
                <c:pt idx="26">
                  <c:v>85.714285714285708</c:v>
                </c:pt>
                <c:pt idx="27">
                  <c:v>85.714285714285708</c:v>
                </c:pt>
                <c:pt idx="28">
                  <c:v>85.714285714285708</c:v>
                </c:pt>
                <c:pt idx="29">
                  <c:v>85.714285714285708</c:v>
                </c:pt>
                <c:pt idx="30">
                  <c:v>85.714285714285708</c:v>
                </c:pt>
                <c:pt idx="31">
                  <c:v>85.714285714285708</c:v>
                </c:pt>
              </c:numCache>
            </c:numRef>
          </c:xVal>
          <c:yVal>
            <c:numRef>
              <c:f>Sheet1!$T$2:$T$33</c:f>
              <c:numCache>
                <c:formatCode>General</c:formatCode>
                <c:ptCount val="32"/>
                <c:pt idx="0">
                  <c:v>-9.1095439999999996</c:v>
                </c:pt>
                <c:pt idx="1">
                  <c:v>-3.47826061</c:v>
                </c:pt>
                <c:pt idx="2">
                  <c:v>-5.2505249999999997</c:v>
                </c:pt>
                <c:pt idx="3">
                  <c:v>-8.0882880000000004</c:v>
                </c:pt>
                <c:pt idx="4">
                  <c:v>1.1580432300000001</c:v>
                </c:pt>
                <c:pt idx="5">
                  <c:v>-3.7505330200000002</c:v>
                </c:pt>
                <c:pt idx="6">
                  <c:v>-1.93365981</c:v>
                </c:pt>
                <c:pt idx="7">
                  <c:v>-2.2318575300000001</c:v>
                </c:pt>
                <c:pt idx="8">
                  <c:v>-1.3378270299999999</c:v>
                </c:pt>
                <c:pt idx="9">
                  <c:v>1.0022970899999999</c:v>
                </c:pt>
                <c:pt idx="10">
                  <c:v>-1.6557322400000001</c:v>
                </c:pt>
                <c:pt idx="11">
                  <c:v>-1.8806262</c:v>
                </c:pt>
                <c:pt idx="12">
                  <c:v>-1.04711917</c:v>
                </c:pt>
                <c:pt idx="13">
                  <c:v>-0.94175741999999996</c:v>
                </c:pt>
                <c:pt idx="14">
                  <c:v>0.30676061999999998</c:v>
                </c:pt>
                <c:pt idx="15">
                  <c:v>-1.1853784700000001</c:v>
                </c:pt>
                <c:pt idx="16">
                  <c:v>-0.54585444999999999</c:v>
                </c:pt>
                <c:pt idx="17">
                  <c:v>-0.94712003</c:v>
                </c:pt>
                <c:pt idx="18">
                  <c:v>-2.3284320699999999</c:v>
                </c:pt>
                <c:pt idx="19">
                  <c:v>-1.18414277</c:v>
                </c:pt>
                <c:pt idx="20">
                  <c:v>-1.62223041</c:v>
                </c:pt>
                <c:pt idx="21">
                  <c:v>2.46919545</c:v>
                </c:pt>
                <c:pt idx="22">
                  <c:v>-2.5239064899999999</c:v>
                </c:pt>
                <c:pt idx="23">
                  <c:v>-0.94819947999999998</c:v>
                </c:pt>
                <c:pt idx="24">
                  <c:v>-0.37651815999999999</c:v>
                </c:pt>
                <c:pt idx="25">
                  <c:v>-4.1990699999999999</c:v>
                </c:pt>
                <c:pt idx="26">
                  <c:v>-2.1504994000000002</c:v>
                </c:pt>
                <c:pt idx="27">
                  <c:v>-1.2212348099999999</c:v>
                </c:pt>
                <c:pt idx="28">
                  <c:v>-2.18808157</c:v>
                </c:pt>
                <c:pt idx="29">
                  <c:v>-3.9899382000000001</c:v>
                </c:pt>
                <c:pt idx="30">
                  <c:v>-0.54089043000000003</c:v>
                </c:pt>
                <c:pt idx="31">
                  <c:v>0.19594639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4-4165-9B15-ADE3A23E6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567720"/>
        <c:axId val="1937063192"/>
      </c:scatterChart>
      <c:valAx>
        <c:axId val="193756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7063192"/>
        <c:crosses val="autoZero"/>
        <c:crossBetween val="midCat"/>
      </c:valAx>
      <c:valAx>
        <c:axId val="1937063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7567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Sheet1!$M$35:$M$39</c:f>
              <c:numCache>
                <c:formatCode>General</c:formatCode>
                <c:ptCount val="5"/>
                <c:pt idx="0">
                  <c:v>85.714285714285708</c:v>
                </c:pt>
                <c:pt idx="1">
                  <c:v>85.714285714285708</c:v>
                </c:pt>
                <c:pt idx="2">
                  <c:v>85.714285714285708</c:v>
                </c:pt>
                <c:pt idx="4">
                  <c:v>85.714285714285708</c:v>
                </c:pt>
              </c:numCache>
            </c:numRef>
          </c:xVal>
          <c:yVal>
            <c:numRef>
              <c:f>Sheet1!$T$35:$T$39</c:f>
              <c:numCache>
                <c:formatCode>General</c:formatCode>
                <c:ptCount val="5"/>
                <c:pt idx="0">
                  <c:v>-4.9721869999999999</c:v>
                </c:pt>
                <c:pt idx="1">
                  <c:v>-26.811682999999999</c:v>
                </c:pt>
                <c:pt idx="2">
                  <c:v>-0.34361356999999998</c:v>
                </c:pt>
                <c:pt idx="4">
                  <c:v>-0.52889485999999997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57-4B4C-B5D7-4052F456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0323336"/>
        <c:axId val="1926120632"/>
      </c:scatterChart>
      <c:valAx>
        <c:axId val="-2000323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6120632"/>
        <c:crosses val="autoZero"/>
        <c:crossBetween val="midCat"/>
      </c:valAx>
      <c:valAx>
        <c:axId val="1926120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00323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invertIfNegative val="0"/>
          <c:cat>
            <c:strRef>
              <c:f>Feuil1!$A$2:$A$113</c:f>
              <c:strCache>
                <c:ptCount val="112"/>
                <c:pt idx="0">
                  <c:v>ND1</c:v>
                </c:pt>
                <c:pt idx="1">
                  <c:v>ND2</c:v>
                </c:pt>
                <c:pt idx="2">
                  <c:v>ND4</c:v>
                </c:pt>
                <c:pt idx="3">
                  <c:v>ND5</c:v>
                </c:pt>
                <c:pt idx="4">
                  <c:v>ndufa1</c:v>
                </c:pt>
                <c:pt idx="5">
                  <c:v>ndufa10</c:v>
                </c:pt>
                <c:pt idx="6">
                  <c:v>ndufa11</c:v>
                </c:pt>
                <c:pt idx="7">
                  <c:v>ndufa12</c:v>
                </c:pt>
                <c:pt idx="8">
                  <c:v>ndufa2</c:v>
                </c:pt>
                <c:pt idx="9">
                  <c:v>ndufa3</c:v>
                </c:pt>
                <c:pt idx="10">
                  <c:v>ndufa4a</c:v>
                </c:pt>
                <c:pt idx="11">
                  <c:v>ndufa4b</c:v>
                </c:pt>
                <c:pt idx="12">
                  <c:v>ndufa5</c:v>
                </c:pt>
                <c:pt idx="13">
                  <c:v>ndufa6</c:v>
                </c:pt>
                <c:pt idx="14">
                  <c:v>ndufa7</c:v>
                </c:pt>
                <c:pt idx="15">
                  <c:v>ndufa8</c:v>
                </c:pt>
                <c:pt idx="16">
                  <c:v>ndufa9a</c:v>
                </c:pt>
                <c:pt idx="17">
                  <c:v>ndufab1b</c:v>
                </c:pt>
                <c:pt idx="18">
                  <c:v>ndufb10</c:v>
                </c:pt>
                <c:pt idx="19">
                  <c:v>ndufb2</c:v>
                </c:pt>
                <c:pt idx="20">
                  <c:v>ndufb4</c:v>
                </c:pt>
                <c:pt idx="21">
                  <c:v>ndufb6</c:v>
                </c:pt>
                <c:pt idx="22">
                  <c:v>ndufb7</c:v>
                </c:pt>
                <c:pt idx="23">
                  <c:v>ndufb8</c:v>
                </c:pt>
                <c:pt idx="24">
                  <c:v>ndufc2</c:v>
                </c:pt>
                <c:pt idx="25">
                  <c:v>ndufs1</c:v>
                </c:pt>
                <c:pt idx="26">
                  <c:v>ndufs3</c:v>
                </c:pt>
                <c:pt idx="27">
                  <c:v>ndufs6</c:v>
                </c:pt>
                <c:pt idx="28">
                  <c:v>ndufs8a</c:v>
                </c:pt>
                <c:pt idx="29">
                  <c:v>ndufv1</c:v>
                </c:pt>
                <c:pt idx="30">
                  <c:v>ndufv2</c:v>
                </c:pt>
                <c:pt idx="31">
                  <c:v>ndufv3</c:v>
                </c:pt>
                <c:pt idx="33">
                  <c:v>sdha</c:v>
                </c:pt>
                <c:pt idx="34">
                  <c:v>sdhb</c:v>
                </c:pt>
                <c:pt idx="35">
                  <c:v>sdhc</c:v>
                </c:pt>
                <c:pt idx="36">
                  <c:v>sdhda</c:v>
                </c:pt>
                <c:pt idx="37">
                  <c:v>sdhdb</c:v>
                </c:pt>
                <c:pt idx="39">
                  <c:v>CYTB</c:v>
                </c:pt>
                <c:pt idx="40">
                  <c:v>uqcr10</c:v>
                </c:pt>
                <c:pt idx="41">
                  <c:v>uqcrb</c:v>
                </c:pt>
                <c:pt idx="42">
                  <c:v>uqcrc1</c:v>
                </c:pt>
                <c:pt idx="43">
                  <c:v>uqcrc2a</c:v>
                </c:pt>
                <c:pt idx="44">
                  <c:v>uqcrc2b</c:v>
                </c:pt>
                <c:pt idx="45">
                  <c:v>uqcrfs1</c:v>
                </c:pt>
                <c:pt idx="46">
                  <c:v>uqcrq</c:v>
                </c:pt>
                <c:pt idx="48">
                  <c:v>COX1</c:v>
                </c:pt>
                <c:pt idx="49">
                  <c:v>COX2</c:v>
                </c:pt>
                <c:pt idx="50">
                  <c:v>COX3</c:v>
                </c:pt>
                <c:pt idx="51">
                  <c:v>cox10</c:v>
                </c:pt>
                <c:pt idx="52">
                  <c:v>cox11</c:v>
                </c:pt>
                <c:pt idx="53">
                  <c:v>cox15</c:v>
                </c:pt>
                <c:pt idx="54">
                  <c:v>cox17</c:v>
                </c:pt>
                <c:pt idx="55">
                  <c:v>cox4i1</c:v>
                </c:pt>
                <c:pt idx="56">
                  <c:v>cox4i1l</c:v>
                </c:pt>
                <c:pt idx="57">
                  <c:v>cox4i2</c:v>
                </c:pt>
                <c:pt idx="58">
                  <c:v>cox5aa</c:v>
                </c:pt>
                <c:pt idx="59">
                  <c:v>cox5ab</c:v>
                </c:pt>
                <c:pt idx="60">
                  <c:v>cox5ba</c:v>
                </c:pt>
                <c:pt idx="61">
                  <c:v>cox6a1</c:v>
                </c:pt>
                <c:pt idx="62">
                  <c:v>cox6a2</c:v>
                </c:pt>
                <c:pt idx="63">
                  <c:v>cox6b1</c:v>
                </c:pt>
                <c:pt idx="64">
                  <c:v>cox6b2</c:v>
                </c:pt>
                <c:pt idx="65">
                  <c:v>cox6c</c:v>
                </c:pt>
                <c:pt idx="66">
                  <c:v>cox7a2a</c:v>
                </c:pt>
                <c:pt idx="67">
                  <c:v>cox7a2l</c:v>
                </c:pt>
                <c:pt idx="68">
                  <c:v>cox7c</c:v>
                </c:pt>
                <c:pt idx="69">
                  <c:v>cox8a</c:v>
                </c:pt>
                <c:pt idx="70">
                  <c:v>si:dkey-85n7.8</c:v>
                </c:pt>
                <c:pt idx="72">
                  <c:v>ATP6</c:v>
                </c:pt>
                <c:pt idx="73">
                  <c:v>atp5f1b</c:v>
                </c:pt>
                <c:pt idx="74">
                  <c:v>atp5f1c</c:v>
                </c:pt>
                <c:pt idx="75">
                  <c:v>atp5f1d</c:v>
                </c:pt>
                <c:pt idx="76">
                  <c:v>atp5fa1</c:v>
                </c:pt>
                <c:pt idx="77">
                  <c:v>atp5l</c:v>
                </c:pt>
                <c:pt idx="78">
                  <c:v>atp5mc1</c:v>
                </c:pt>
                <c:pt idx="79">
                  <c:v>atp5mc3a</c:v>
                </c:pt>
                <c:pt idx="80">
                  <c:v>atp5mea</c:v>
                </c:pt>
                <c:pt idx="81">
                  <c:v>atp5mf</c:v>
                </c:pt>
                <c:pt idx="82">
                  <c:v>atp5pb</c:v>
                </c:pt>
                <c:pt idx="83">
                  <c:v>atp5pd</c:v>
                </c:pt>
                <c:pt idx="84">
                  <c:v>atp5pf</c:v>
                </c:pt>
                <c:pt idx="85">
                  <c:v>atp6ap1a</c:v>
                </c:pt>
                <c:pt idx="86">
                  <c:v>atp6v0a1a</c:v>
                </c:pt>
                <c:pt idx="87">
                  <c:v>atp6v0a1b</c:v>
                </c:pt>
                <c:pt idx="88">
                  <c:v>atp6v0a2a</c:v>
                </c:pt>
                <c:pt idx="89">
                  <c:v>atp6v0a2b</c:v>
                </c:pt>
                <c:pt idx="90">
                  <c:v>atp6v0b</c:v>
                </c:pt>
                <c:pt idx="91">
                  <c:v>atp6v0ca</c:v>
                </c:pt>
                <c:pt idx="92">
                  <c:v>atp6v0d1</c:v>
                </c:pt>
                <c:pt idx="93">
                  <c:v>atp6v1aa</c:v>
                </c:pt>
                <c:pt idx="94">
                  <c:v>atp6v1ab</c:v>
                </c:pt>
                <c:pt idx="95">
                  <c:v>atp6v1b2</c:v>
                </c:pt>
                <c:pt idx="96">
                  <c:v>atp6v1ba</c:v>
                </c:pt>
                <c:pt idx="97">
                  <c:v>atp6v1c1a</c:v>
                </c:pt>
                <c:pt idx="98">
                  <c:v>atp6v1c1b</c:v>
                </c:pt>
                <c:pt idx="99">
                  <c:v>atp6v1d</c:v>
                </c:pt>
                <c:pt idx="100">
                  <c:v>atp6v1e1b</c:v>
                </c:pt>
                <c:pt idx="101">
                  <c:v>atp6v1f</c:v>
                </c:pt>
                <c:pt idx="102">
                  <c:v>atp6v1g1</c:v>
                </c:pt>
                <c:pt idx="103">
                  <c:v>atpv0e2</c:v>
                </c:pt>
                <c:pt idx="104">
                  <c:v>tcirg1a</c:v>
                </c:pt>
                <c:pt idx="105">
                  <c:v>tcirg1b</c:v>
                </c:pt>
                <c:pt idx="107">
                  <c:v>cycsb</c:v>
                </c:pt>
                <c:pt idx="109">
                  <c:v>lhpp</c:v>
                </c:pt>
                <c:pt idx="110">
                  <c:v>ppa1b</c:v>
                </c:pt>
                <c:pt idx="111">
                  <c:v>ppa2</c:v>
                </c:pt>
              </c:strCache>
            </c:strRef>
          </c:cat>
          <c:val>
            <c:numRef>
              <c:f>Feuil1!$B$1:$B$113</c:f>
              <c:numCache>
                <c:formatCode>General</c:formatCode>
                <c:ptCount val="113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23.529411759999999</c:v>
                </c:pt>
                <c:pt idx="8">
                  <c:v>100</c:v>
                </c:pt>
                <c:pt idx="9">
                  <c:v>100</c:v>
                </c:pt>
                <c:pt idx="11">
                  <c:v>21.568627450000001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0</c:v>
                </c:pt>
                <c:pt idx="20">
                  <c:v>100</c:v>
                </c:pt>
                <c:pt idx="21">
                  <c:v>60</c:v>
                </c:pt>
                <c:pt idx="22">
                  <c:v>33.333333330000002</c:v>
                </c:pt>
                <c:pt idx="23">
                  <c:v>40</c:v>
                </c:pt>
                <c:pt idx="24">
                  <c:v>33.333333330000002</c:v>
                </c:pt>
                <c:pt idx="25">
                  <c:v>100</c:v>
                </c:pt>
                <c:pt idx="26">
                  <c:v>45</c:v>
                </c:pt>
                <c:pt idx="27">
                  <c:v>11.11111111</c:v>
                </c:pt>
                <c:pt idx="28">
                  <c:v>100</c:v>
                </c:pt>
                <c:pt idx="29">
                  <c:v>66.666666669999998</c:v>
                </c:pt>
                <c:pt idx="30">
                  <c:v>92.857142859999996</c:v>
                </c:pt>
                <c:pt idx="31">
                  <c:v>66.666666669999998</c:v>
                </c:pt>
                <c:pt idx="32">
                  <c:v>62.5</c:v>
                </c:pt>
                <c:pt idx="34">
                  <c:v>93.333333330000002</c:v>
                </c:pt>
                <c:pt idx="35">
                  <c:v>100</c:v>
                </c:pt>
                <c:pt idx="36">
                  <c:v>100</c:v>
                </c:pt>
                <c:pt idx="38">
                  <c:v>100</c:v>
                </c:pt>
                <c:pt idx="40">
                  <c:v>98.213058419999996</c:v>
                </c:pt>
                <c:pt idx="41">
                  <c:v>100</c:v>
                </c:pt>
                <c:pt idx="42">
                  <c:v>36.363636360000001</c:v>
                </c:pt>
                <c:pt idx="43">
                  <c:v>51.724137929999998</c:v>
                </c:pt>
                <c:pt idx="44">
                  <c:v>90</c:v>
                </c:pt>
                <c:pt idx="45">
                  <c:v>100</c:v>
                </c:pt>
                <c:pt idx="46">
                  <c:v>84.21052632</c:v>
                </c:pt>
                <c:pt idx="47">
                  <c:v>100</c:v>
                </c:pt>
                <c:pt idx="49">
                  <c:v>99.779583959999997</c:v>
                </c:pt>
                <c:pt idx="50">
                  <c:v>99.674149170000007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83.333333330000002</c:v>
                </c:pt>
                <c:pt idx="56">
                  <c:v>39.473684210000002</c:v>
                </c:pt>
                <c:pt idx="59">
                  <c:v>70</c:v>
                </c:pt>
                <c:pt idx="60">
                  <c:v>81.818181820000007</c:v>
                </c:pt>
                <c:pt idx="61">
                  <c:v>77.777777779999994</c:v>
                </c:pt>
                <c:pt idx="62">
                  <c:v>50</c:v>
                </c:pt>
                <c:pt idx="65">
                  <c:v>100</c:v>
                </c:pt>
                <c:pt idx="66">
                  <c:v>80</c:v>
                </c:pt>
                <c:pt idx="67">
                  <c:v>25</c:v>
                </c:pt>
                <c:pt idx="68">
                  <c:v>100</c:v>
                </c:pt>
                <c:pt idx="69">
                  <c:v>33.333333330000002</c:v>
                </c:pt>
                <c:pt idx="70">
                  <c:v>32</c:v>
                </c:pt>
                <c:pt idx="73">
                  <c:v>100</c:v>
                </c:pt>
                <c:pt idx="74">
                  <c:v>27.5</c:v>
                </c:pt>
                <c:pt idx="75">
                  <c:v>94.736842109999998</c:v>
                </c:pt>
                <c:pt idx="76">
                  <c:v>75</c:v>
                </c:pt>
                <c:pt idx="77">
                  <c:v>87.878787880000004</c:v>
                </c:pt>
                <c:pt idx="78">
                  <c:v>70</c:v>
                </c:pt>
                <c:pt idx="79">
                  <c:v>54.545454550000002</c:v>
                </c:pt>
                <c:pt idx="80">
                  <c:v>76</c:v>
                </c:pt>
                <c:pt idx="81">
                  <c:v>37.5</c:v>
                </c:pt>
                <c:pt idx="82">
                  <c:v>33.333333330000002</c:v>
                </c:pt>
                <c:pt idx="83">
                  <c:v>71.875</c:v>
                </c:pt>
                <c:pt idx="84">
                  <c:v>91.666666669999998</c:v>
                </c:pt>
                <c:pt idx="85">
                  <c:v>100</c:v>
                </c:pt>
                <c:pt idx="87">
                  <c:v>88.888888890000004</c:v>
                </c:pt>
                <c:pt idx="90">
                  <c:v>100</c:v>
                </c:pt>
                <c:pt idx="91">
                  <c:v>88.888888890000004</c:v>
                </c:pt>
                <c:pt idx="92">
                  <c:v>97.435897440000005</c:v>
                </c:pt>
                <c:pt idx="93">
                  <c:v>66.666666669999998</c:v>
                </c:pt>
                <c:pt idx="94">
                  <c:v>100</c:v>
                </c:pt>
                <c:pt idx="95">
                  <c:v>84.61538462</c:v>
                </c:pt>
                <c:pt idx="97">
                  <c:v>80.952380950000006</c:v>
                </c:pt>
                <c:pt idx="98">
                  <c:v>75</c:v>
                </c:pt>
                <c:pt idx="99">
                  <c:v>100</c:v>
                </c:pt>
                <c:pt idx="100">
                  <c:v>75</c:v>
                </c:pt>
                <c:pt idx="101">
                  <c:v>37.5</c:v>
                </c:pt>
                <c:pt idx="102">
                  <c:v>60</c:v>
                </c:pt>
                <c:pt idx="103">
                  <c:v>100</c:v>
                </c:pt>
                <c:pt idx="106">
                  <c:v>57.89473684</c:v>
                </c:pt>
                <c:pt idx="108">
                  <c:v>51.111111110000003</c:v>
                </c:pt>
                <c:pt idx="110">
                  <c:v>0</c:v>
                </c:pt>
                <c:pt idx="111">
                  <c:v>52.941176470000002</c:v>
                </c:pt>
                <c:pt idx="11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D-4A3B-8290-FD38ED0B53B5}"/>
            </c:ext>
          </c:extLst>
        </c:ser>
        <c:ser>
          <c:idx val="1"/>
          <c:order val="1"/>
          <c:invertIfNegative val="0"/>
          <c:cat>
            <c:strRef>
              <c:f>Feuil1!$A$2:$A$113</c:f>
              <c:strCache>
                <c:ptCount val="112"/>
                <c:pt idx="0">
                  <c:v>ND1</c:v>
                </c:pt>
                <c:pt idx="1">
                  <c:v>ND2</c:v>
                </c:pt>
                <c:pt idx="2">
                  <c:v>ND4</c:v>
                </c:pt>
                <c:pt idx="3">
                  <c:v>ND5</c:v>
                </c:pt>
                <c:pt idx="4">
                  <c:v>ndufa1</c:v>
                </c:pt>
                <c:pt idx="5">
                  <c:v>ndufa10</c:v>
                </c:pt>
                <c:pt idx="6">
                  <c:v>ndufa11</c:v>
                </c:pt>
                <c:pt idx="7">
                  <c:v>ndufa12</c:v>
                </c:pt>
                <c:pt idx="8">
                  <c:v>ndufa2</c:v>
                </c:pt>
                <c:pt idx="9">
                  <c:v>ndufa3</c:v>
                </c:pt>
                <c:pt idx="10">
                  <c:v>ndufa4a</c:v>
                </c:pt>
                <c:pt idx="11">
                  <c:v>ndufa4b</c:v>
                </c:pt>
                <c:pt idx="12">
                  <c:v>ndufa5</c:v>
                </c:pt>
                <c:pt idx="13">
                  <c:v>ndufa6</c:v>
                </c:pt>
                <c:pt idx="14">
                  <c:v>ndufa7</c:v>
                </c:pt>
                <c:pt idx="15">
                  <c:v>ndufa8</c:v>
                </c:pt>
                <c:pt idx="16">
                  <c:v>ndufa9a</c:v>
                </c:pt>
                <c:pt idx="17">
                  <c:v>ndufab1b</c:v>
                </c:pt>
                <c:pt idx="18">
                  <c:v>ndufb10</c:v>
                </c:pt>
                <c:pt idx="19">
                  <c:v>ndufb2</c:v>
                </c:pt>
                <c:pt idx="20">
                  <c:v>ndufb4</c:v>
                </c:pt>
                <c:pt idx="21">
                  <c:v>ndufb6</c:v>
                </c:pt>
                <c:pt idx="22">
                  <c:v>ndufb7</c:v>
                </c:pt>
                <c:pt idx="23">
                  <c:v>ndufb8</c:v>
                </c:pt>
                <c:pt idx="24">
                  <c:v>ndufc2</c:v>
                </c:pt>
                <c:pt idx="25">
                  <c:v>ndufs1</c:v>
                </c:pt>
                <c:pt idx="26">
                  <c:v>ndufs3</c:v>
                </c:pt>
                <c:pt idx="27">
                  <c:v>ndufs6</c:v>
                </c:pt>
                <c:pt idx="28">
                  <c:v>ndufs8a</c:v>
                </c:pt>
                <c:pt idx="29">
                  <c:v>ndufv1</c:v>
                </c:pt>
                <c:pt idx="30">
                  <c:v>ndufv2</c:v>
                </c:pt>
                <c:pt idx="31">
                  <c:v>ndufv3</c:v>
                </c:pt>
                <c:pt idx="33">
                  <c:v>sdha</c:v>
                </c:pt>
                <c:pt idx="34">
                  <c:v>sdhb</c:v>
                </c:pt>
                <c:pt idx="35">
                  <c:v>sdhc</c:v>
                </c:pt>
                <c:pt idx="36">
                  <c:v>sdhda</c:v>
                </c:pt>
                <c:pt idx="37">
                  <c:v>sdhdb</c:v>
                </c:pt>
                <c:pt idx="39">
                  <c:v>CYTB</c:v>
                </c:pt>
                <c:pt idx="40">
                  <c:v>uqcr10</c:v>
                </c:pt>
                <c:pt idx="41">
                  <c:v>uqcrb</c:v>
                </c:pt>
                <c:pt idx="42">
                  <c:v>uqcrc1</c:v>
                </c:pt>
                <c:pt idx="43">
                  <c:v>uqcrc2a</c:v>
                </c:pt>
                <c:pt idx="44">
                  <c:v>uqcrc2b</c:v>
                </c:pt>
                <c:pt idx="45">
                  <c:v>uqcrfs1</c:v>
                </c:pt>
                <c:pt idx="46">
                  <c:v>uqcrq</c:v>
                </c:pt>
                <c:pt idx="48">
                  <c:v>COX1</c:v>
                </c:pt>
                <c:pt idx="49">
                  <c:v>COX2</c:v>
                </c:pt>
                <c:pt idx="50">
                  <c:v>COX3</c:v>
                </c:pt>
                <c:pt idx="51">
                  <c:v>cox10</c:v>
                </c:pt>
                <c:pt idx="52">
                  <c:v>cox11</c:v>
                </c:pt>
                <c:pt idx="53">
                  <c:v>cox15</c:v>
                </c:pt>
                <c:pt idx="54">
                  <c:v>cox17</c:v>
                </c:pt>
                <c:pt idx="55">
                  <c:v>cox4i1</c:v>
                </c:pt>
                <c:pt idx="56">
                  <c:v>cox4i1l</c:v>
                </c:pt>
                <c:pt idx="57">
                  <c:v>cox4i2</c:v>
                </c:pt>
                <c:pt idx="58">
                  <c:v>cox5aa</c:v>
                </c:pt>
                <c:pt idx="59">
                  <c:v>cox5ab</c:v>
                </c:pt>
                <c:pt idx="60">
                  <c:v>cox5ba</c:v>
                </c:pt>
                <c:pt idx="61">
                  <c:v>cox6a1</c:v>
                </c:pt>
                <c:pt idx="62">
                  <c:v>cox6a2</c:v>
                </c:pt>
                <c:pt idx="63">
                  <c:v>cox6b1</c:v>
                </c:pt>
                <c:pt idx="64">
                  <c:v>cox6b2</c:v>
                </c:pt>
                <c:pt idx="65">
                  <c:v>cox6c</c:v>
                </c:pt>
                <c:pt idx="66">
                  <c:v>cox7a2a</c:v>
                </c:pt>
                <c:pt idx="67">
                  <c:v>cox7a2l</c:v>
                </c:pt>
                <c:pt idx="68">
                  <c:v>cox7c</c:v>
                </c:pt>
                <c:pt idx="69">
                  <c:v>cox8a</c:v>
                </c:pt>
                <c:pt idx="70">
                  <c:v>si:dkey-85n7.8</c:v>
                </c:pt>
                <c:pt idx="72">
                  <c:v>ATP6</c:v>
                </c:pt>
                <c:pt idx="73">
                  <c:v>atp5f1b</c:v>
                </c:pt>
                <c:pt idx="74">
                  <c:v>atp5f1c</c:v>
                </c:pt>
                <c:pt idx="75">
                  <c:v>atp5f1d</c:v>
                </c:pt>
                <c:pt idx="76">
                  <c:v>atp5fa1</c:v>
                </c:pt>
                <c:pt idx="77">
                  <c:v>atp5l</c:v>
                </c:pt>
                <c:pt idx="78">
                  <c:v>atp5mc1</c:v>
                </c:pt>
                <c:pt idx="79">
                  <c:v>atp5mc3a</c:v>
                </c:pt>
                <c:pt idx="80">
                  <c:v>atp5mea</c:v>
                </c:pt>
                <c:pt idx="81">
                  <c:v>atp5mf</c:v>
                </c:pt>
                <c:pt idx="82">
                  <c:v>atp5pb</c:v>
                </c:pt>
                <c:pt idx="83">
                  <c:v>atp5pd</c:v>
                </c:pt>
                <c:pt idx="84">
                  <c:v>atp5pf</c:v>
                </c:pt>
                <c:pt idx="85">
                  <c:v>atp6ap1a</c:v>
                </c:pt>
                <c:pt idx="86">
                  <c:v>atp6v0a1a</c:v>
                </c:pt>
                <c:pt idx="87">
                  <c:v>atp6v0a1b</c:v>
                </c:pt>
                <c:pt idx="88">
                  <c:v>atp6v0a2a</c:v>
                </c:pt>
                <c:pt idx="89">
                  <c:v>atp6v0a2b</c:v>
                </c:pt>
                <c:pt idx="90">
                  <c:v>atp6v0b</c:v>
                </c:pt>
                <c:pt idx="91">
                  <c:v>atp6v0ca</c:v>
                </c:pt>
                <c:pt idx="92">
                  <c:v>atp6v0d1</c:v>
                </c:pt>
                <c:pt idx="93">
                  <c:v>atp6v1aa</c:v>
                </c:pt>
                <c:pt idx="94">
                  <c:v>atp6v1ab</c:v>
                </c:pt>
                <c:pt idx="95">
                  <c:v>atp6v1b2</c:v>
                </c:pt>
                <c:pt idx="96">
                  <c:v>atp6v1ba</c:v>
                </c:pt>
                <c:pt idx="97">
                  <c:v>atp6v1c1a</c:v>
                </c:pt>
                <c:pt idx="98">
                  <c:v>atp6v1c1b</c:v>
                </c:pt>
                <c:pt idx="99">
                  <c:v>atp6v1d</c:v>
                </c:pt>
                <c:pt idx="100">
                  <c:v>atp6v1e1b</c:v>
                </c:pt>
                <c:pt idx="101">
                  <c:v>atp6v1f</c:v>
                </c:pt>
                <c:pt idx="102">
                  <c:v>atp6v1g1</c:v>
                </c:pt>
                <c:pt idx="103">
                  <c:v>atpv0e2</c:v>
                </c:pt>
                <c:pt idx="104">
                  <c:v>tcirg1a</c:v>
                </c:pt>
                <c:pt idx="105">
                  <c:v>tcirg1b</c:v>
                </c:pt>
                <c:pt idx="107">
                  <c:v>cycsb</c:v>
                </c:pt>
                <c:pt idx="109">
                  <c:v>lhpp</c:v>
                </c:pt>
                <c:pt idx="110">
                  <c:v>ppa1b</c:v>
                </c:pt>
                <c:pt idx="111">
                  <c:v>ppa2</c:v>
                </c:pt>
              </c:strCache>
            </c:strRef>
          </c:cat>
          <c:val>
            <c:numRef>
              <c:f>Feuil1!$C$1:$C$113</c:f>
              <c:numCache>
                <c:formatCode>General</c:formatCode>
                <c:ptCount val="1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76.470588239999998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78.431372549999992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40</c:v>
                </c:pt>
                <c:pt idx="22">
                  <c:v>66.666666669999998</c:v>
                </c:pt>
                <c:pt idx="23">
                  <c:v>60</c:v>
                </c:pt>
                <c:pt idx="24">
                  <c:v>66.666666669999998</c:v>
                </c:pt>
                <c:pt idx="25">
                  <c:v>0</c:v>
                </c:pt>
                <c:pt idx="26">
                  <c:v>55</c:v>
                </c:pt>
                <c:pt idx="27">
                  <c:v>88.888888890000004</c:v>
                </c:pt>
                <c:pt idx="28">
                  <c:v>0</c:v>
                </c:pt>
                <c:pt idx="29">
                  <c:v>33.333333330000002</c:v>
                </c:pt>
                <c:pt idx="30">
                  <c:v>7.1428571400000038</c:v>
                </c:pt>
                <c:pt idx="31">
                  <c:v>33.333333330000002</c:v>
                </c:pt>
                <c:pt idx="32">
                  <c:v>37.5</c:v>
                </c:pt>
                <c:pt idx="34">
                  <c:v>6.6666666699999979</c:v>
                </c:pt>
                <c:pt idx="35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1.7869415800000041</c:v>
                </c:pt>
                <c:pt idx="41">
                  <c:v>0</c:v>
                </c:pt>
                <c:pt idx="42">
                  <c:v>63.636363639999999</c:v>
                </c:pt>
                <c:pt idx="43">
                  <c:v>48.275862070000002</c:v>
                </c:pt>
                <c:pt idx="44">
                  <c:v>10</c:v>
                </c:pt>
                <c:pt idx="45">
                  <c:v>0</c:v>
                </c:pt>
                <c:pt idx="46">
                  <c:v>15.78947368</c:v>
                </c:pt>
                <c:pt idx="47">
                  <c:v>0</c:v>
                </c:pt>
                <c:pt idx="49">
                  <c:v>0.22041604000000348</c:v>
                </c:pt>
                <c:pt idx="50">
                  <c:v>0.32585082999999315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16.666666669999998</c:v>
                </c:pt>
                <c:pt idx="56">
                  <c:v>60.526315789999998</c:v>
                </c:pt>
                <c:pt idx="58">
                  <c:v>100</c:v>
                </c:pt>
                <c:pt idx="59">
                  <c:v>30</c:v>
                </c:pt>
                <c:pt idx="60">
                  <c:v>18.181818179999993</c:v>
                </c:pt>
                <c:pt idx="61">
                  <c:v>22.222222220000006</c:v>
                </c:pt>
                <c:pt idx="62">
                  <c:v>50</c:v>
                </c:pt>
                <c:pt idx="65">
                  <c:v>0</c:v>
                </c:pt>
                <c:pt idx="66">
                  <c:v>20</c:v>
                </c:pt>
                <c:pt idx="67">
                  <c:v>75</c:v>
                </c:pt>
                <c:pt idx="68">
                  <c:v>0</c:v>
                </c:pt>
                <c:pt idx="69">
                  <c:v>66.666666669999998</c:v>
                </c:pt>
                <c:pt idx="70">
                  <c:v>68</c:v>
                </c:pt>
                <c:pt idx="71">
                  <c:v>100</c:v>
                </c:pt>
                <c:pt idx="73">
                  <c:v>0</c:v>
                </c:pt>
                <c:pt idx="74">
                  <c:v>72.5</c:v>
                </c:pt>
                <c:pt idx="75">
                  <c:v>5.2631578900000022</c:v>
                </c:pt>
                <c:pt idx="76">
                  <c:v>25</c:v>
                </c:pt>
                <c:pt idx="77">
                  <c:v>12.121212119999996</c:v>
                </c:pt>
                <c:pt idx="78">
                  <c:v>30</c:v>
                </c:pt>
                <c:pt idx="79">
                  <c:v>45.454545449999998</c:v>
                </c:pt>
                <c:pt idx="80">
                  <c:v>24</c:v>
                </c:pt>
                <c:pt idx="81">
                  <c:v>62.5</c:v>
                </c:pt>
                <c:pt idx="82">
                  <c:v>66.666666669999998</c:v>
                </c:pt>
                <c:pt idx="83">
                  <c:v>28.125</c:v>
                </c:pt>
                <c:pt idx="84">
                  <c:v>8.3333333300000021</c:v>
                </c:pt>
                <c:pt idx="85">
                  <c:v>0</c:v>
                </c:pt>
                <c:pt idx="87">
                  <c:v>11.111111109999996</c:v>
                </c:pt>
                <c:pt idx="89">
                  <c:v>100</c:v>
                </c:pt>
                <c:pt idx="90">
                  <c:v>0</c:v>
                </c:pt>
                <c:pt idx="91">
                  <c:v>11.111111109999996</c:v>
                </c:pt>
                <c:pt idx="92">
                  <c:v>2.5641025599999949</c:v>
                </c:pt>
                <c:pt idx="93">
                  <c:v>33.333333330000002</c:v>
                </c:pt>
                <c:pt idx="94">
                  <c:v>0</c:v>
                </c:pt>
                <c:pt idx="95">
                  <c:v>15.38461538</c:v>
                </c:pt>
                <c:pt idx="97">
                  <c:v>19.047619049999994</c:v>
                </c:pt>
                <c:pt idx="98">
                  <c:v>25</c:v>
                </c:pt>
                <c:pt idx="99">
                  <c:v>0</c:v>
                </c:pt>
                <c:pt idx="100">
                  <c:v>25</c:v>
                </c:pt>
                <c:pt idx="101">
                  <c:v>62.5</c:v>
                </c:pt>
                <c:pt idx="102">
                  <c:v>40</c:v>
                </c:pt>
                <c:pt idx="103">
                  <c:v>0</c:v>
                </c:pt>
                <c:pt idx="105">
                  <c:v>100</c:v>
                </c:pt>
                <c:pt idx="106">
                  <c:v>42.10526316</c:v>
                </c:pt>
                <c:pt idx="108">
                  <c:v>48.888888889999997</c:v>
                </c:pt>
                <c:pt idx="110">
                  <c:v>100</c:v>
                </c:pt>
                <c:pt idx="111">
                  <c:v>47.058823529999998</c:v>
                </c:pt>
                <c:pt idx="1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D-4A3B-8290-FD38ED0B5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2616344"/>
        <c:axId val="1942617944"/>
      </c:barChart>
      <c:catAx>
        <c:axId val="1942616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42617944"/>
        <c:crosses val="autoZero"/>
        <c:auto val="1"/>
        <c:lblAlgn val="ctr"/>
        <c:lblOffset val="100"/>
        <c:noMultiLvlLbl val="0"/>
      </c:catAx>
      <c:valAx>
        <c:axId val="19426179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42616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invertIfNegative val="0"/>
          <c:cat>
            <c:strRef>
              <c:f>Feuil1!$A$2:$A$113</c:f>
              <c:strCache>
                <c:ptCount val="112"/>
                <c:pt idx="0">
                  <c:v>ND1</c:v>
                </c:pt>
                <c:pt idx="1">
                  <c:v>ND2</c:v>
                </c:pt>
                <c:pt idx="2">
                  <c:v>ND4</c:v>
                </c:pt>
                <c:pt idx="3">
                  <c:v>ND5</c:v>
                </c:pt>
                <c:pt idx="4">
                  <c:v>ndufa1</c:v>
                </c:pt>
                <c:pt idx="5">
                  <c:v>ndufa10</c:v>
                </c:pt>
                <c:pt idx="6">
                  <c:v>ndufa11</c:v>
                </c:pt>
                <c:pt idx="7">
                  <c:v>ndufa12</c:v>
                </c:pt>
                <c:pt idx="8">
                  <c:v>ndufa2</c:v>
                </c:pt>
                <c:pt idx="9">
                  <c:v>ndufa3</c:v>
                </c:pt>
                <c:pt idx="10">
                  <c:v>ndufa4a</c:v>
                </c:pt>
                <c:pt idx="11">
                  <c:v>ndufa4b</c:v>
                </c:pt>
                <c:pt idx="12">
                  <c:v>ndufa5</c:v>
                </c:pt>
                <c:pt idx="13">
                  <c:v>ndufa6</c:v>
                </c:pt>
                <c:pt idx="14">
                  <c:v>ndufa7</c:v>
                </c:pt>
                <c:pt idx="15">
                  <c:v>ndufa8</c:v>
                </c:pt>
                <c:pt idx="16">
                  <c:v>ndufa9a</c:v>
                </c:pt>
                <c:pt idx="17">
                  <c:v>ndufab1b</c:v>
                </c:pt>
                <c:pt idx="18">
                  <c:v>ndufb10</c:v>
                </c:pt>
                <c:pt idx="19">
                  <c:v>ndufb2</c:v>
                </c:pt>
                <c:pt idx="20">
                  <c:v>ndufb4</c:v>
                </c:pt>
                <c:pt idx="21">
                  <c:v>ndufb6</c:v>
                </c:pt>
                <c:pt idx="22">
                  <c:v>ndufb7</c:v>
                </c:pt>
                <c:pt idx="23">
                  <c:v>ndufb8</c:v>
                </c:pt>
                <c:pt idx="24">
                  <c:v>ndufc2</c:v>
                </c:pt>
                <c:pt idx="25">
                  <c:v>ndufs1</c:v>
                </c:pt>
                <c:pt idx="26">
                  <c:v>ndufs3</c:v>
                </c:pt>
                <c:pt idx="27">
                  <c:v>ndufs6</c:v>
                </c:pt>
                <c:pt idx="28">
                  <c:v>ndufs8a</c:v>
                </c:pt>
                <c:pt idx="29">
                  <c:v>ndufv1</c:v>
                </c:pt>
                <c:pt idx="30">
                  <c:v>ndufv2</c:v>
                </c:pt>
                <c:pt idx="31">
                  <c:v>ndufv3</c:v>
                </c:pt>
                <c:pt idx="33">
                  <c:v>sdha</c:v>
                </c:pt>
                <c:pt idx="34">
                  <c:v>sdhb</c:v>
                </c:pt>
                <c:pt idx="35">
                  <c:v>sdhc</c:v>
                </c:pt>
                <c:pt idx="36">
                  <c:v>sdhda</c:v>
                </c:pt>
                <c:pt idx="37">
                  <c:v>sdhdb</c:v>
                </c:pt>
                <c:pt idx="39">
                  <c:v>CYTB</c:v>
                </c:pt>
                <c:pt idx="40">
                  <c:v>uqcr10</c:v>
                </c:pt>
                <c:pt idx="41">
                  <c:v>uqcrb</c:v>
                </c:pt>
                <c:pt idx="42">
                  <c:v>uqcrc1</c:v>
                </c:pt>
                <c:pt idx="43">
                  <c:v>uqcrc2a</c:v>
                </c:pt>
                <c:pt idx="44">
                  <c:v>uqcrc2b</c:v>
                </c:pt>
                <c:pt idx="45">
                  <c:v>uqcrfs1</c:v>
                </c:pt>
                <c:pt idx="46">
                  <c:v>uqcrq</c:v>
                </c:pt>
                <c:pt idx="48">
                  <c:v>COX1</c:v>
                </c:pt>
                <c:pt idx="49">
                  <c:v>COX2</c:v>
                </c:pt>
                <c:pt idx="50">
                  <c:v>COX3</c:v>
                </c:pt>
                <c:pt idx="51">
                  <c:v>cox10</c:v>
                </c:pt>
                <c:pt idx="52">
                  <c:v>cox11</c:v>
                </c:pt>
                <c:pt idx="53">
                  <c:v>cox15</c:v>
                </c:pt>
                <c:pt idx="54">
                  <c:v>cox17</c:v>
                </c:pt>
                <c:pt idx="55">
                  <c:v>cox4i1</c:v>
                </c:pt>
                <c:pt idx="56">
                  <c:v>cox4i1l</c:v>
                </c:pt>
                <c:pt idx="57">
                  <c:v>cox4i2</c:v>
                </c:pt>
                <c:pt idx="58">
                  <c:v>cox5aa</c:v>
                </c:pt>
                <c:pt idx="59">
                  <c:v>cox5ab</c:v>
                </c:pt>
                <c:pt idx="60">
                  <c:v>cox5ba</c:v>
                </c:pt>
                <c:pt idx="61">
                  <c:v>cox6a1</c:v>
                </c:pt>
                <c:pt idx="62">
                  <c:v>cox6a2</c:v>
                </c:pt>
                <c:pt idx="63">
                  <c:v>cox6b1</c:v>
                </c:pt>
                <c:pt idx="64">
                  <c:v>cox6b2</c:v>
                </c:pt>
                <c:pt idx="65">
                  <c:v>cox6c</c:v>
                </c:pt>
                <c:pt idx="66">
                  <c:v>cox7a2a</c:v>
                </c:pt>
                <c:pt idx="67">
                  <c:v>cox7a2l</c:v>
                </c:pt>
                <c:pt idx="68">
                  <c:v>cox7c</c:v>
                </c:pt>
                <c:pt idx="69">
                  <c:v>cox8a</c:v>
                </c:pt>
                <c:pt idx="70">
                  <c:v>si:dkey-85n7.8</c:v>
                </c:pt>
                <c:pt idx="72">
                  <c:v>ATP6</c:v>
                </c:pt>
                <c:pt idx="73">
                  <c:v>atp5f1b</c:v>
                </c:pt>
                <c:pt idx="74">
                  <c:v>atp5f1c</c:v>
                </c:pt>
                <c:pt idx="75">
                  <c:v>atp5f1d</c:v>
                </c:pt>
                <c:pt idx="76">
                  <c:v>atp5fa1</c:v>
                </c:pt>
                <c:pt idx="77">
                  <c:v>atp5l</c:v>
                </c:pt>
                <c:pt idx="78">
                  <c:v>atp5mc1</c:v>
                </c:pt>
                <c:pt idx="79">
                  <c:v>atp5mc3a</c:v>
                </c:pt>
                <c:pt idx="80">
                  <c:v>atp5mea</c:v>
                </c:pt>
                <c:pt idx="81">
                  <c:v>atp5mf</c:v>
                </c:pt>
                <c:pt idx="82">
                  <c:v>atp5pb</c:v>
                </c:pt>
                <c:pt idx="83">
                  <c:v>atp5pd</c:v>
                </c:pt>
                <c:pt idx="84">
                  <c:v>atp5pf</c:v>
                </c:pt>
                <c:pt idx="85">
                  <c:v>atp6ap1a</c:v>
                </c:pt>
                <c:pt idx="86">
                  <c:v>atp6v0a1a</c:v>
                </c:pt>
                <c:pt idx="87">
                  <c:v>atp6v0a1b</c:v>
                </c:pt>
                <c:pt idx="88">
                  <c:v>atp6v0a2a</c:v>
                </c:pt>
                <c:pt idx="89">
                  <c:v>atp6v0a2b</c:v>
                </c:pt>
                <c:pt idx="90">
                  <c:v>atp6v0b</c:v>
                </c:pt>
                <c:pt idx="91">
                  <c:v>atp6v0ca</c:v>
                </c:pt>
                <c:pt idx="92">
                  <c:v>atp6v0d1</c:v>
                </c:pt>
                <c:pt idx="93">
                  <c:v>atp6v1aa</c:v>
                </c:pt>
                <c:pt idx="94">
                  <c:v>atp6v1ab</c:v>
                </c:pt>
                <c:pt idx="95">
                  <c:v>atp6v1b2</c:v>
                </c:pt>
                <c:pt idx="96">
                  <c:v>atp6v1ba</c:v>
                </c:pt>
                <c:pt idx="97">
                  <c:v>atp6v1c1a</c:v>
                </c:pt>
                <c:pt idx="98">
                  <c:v>atp6v1c1b</c:v>
                </c:pt>
                <c:pt idx="99">
                  <c:v>atp6v1d</c:v>
                </c:pt>
                <c:pt idx="100">
                  <c:v>atp6v1e1b</c:v>
                </c:pt>
                <c:pt idx="101">
                  <c:v>atp6v1f</c:v>
                </c:pt>
                <c:pt idx="102">
                  <c:v>atp6v1g1</c:v>
                </c:pt>
                <c:pt idx="103">
                  <c:v>atpv0e2</c:v>
                </c:pt>
                <c:pt idx="104">
                  <c:v>tcirg1a</c:v>
                </c:pt>
                <c:pt idx="105">
                  <c:v>tcirg1b</c:v>
                </c:pt>
                <c:pt idx="107">
                  <c:v>cycsb</c:v>
                </c:pt>
                <c:pt idx="109">
                  <c:v>lhpp</c:v>
                </c:pt>
                <c:pt idx="110">
                  <c:v>ppa1b</c:v>
                </c:pt>
                <c:pt idx="111">
                  <c:v>ppa2</c:v>
                </c:pt>
              </c:strCache>
            </c:strRef>
          </c:cat>
          <c:val>
            <c:numRef>
              <c:f>Feuil1!$D$1:$D$113</c:f>
              <c:numCache>
                <c:formatCode>General</c:formatCode>
                <c:ptCount val="113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37.5</c:v>
                </c:pt>
                <c:pt idx="7">
                  <c:v>100</c:v>
                </c:pt>
                <c:pt idx="9">
                  <c:v>66.666666669999998</c:v>
                </c:pt>
                <c:pt idx="10">
                  <c:v>100</c:v>
                </c:pt>
                <c:pt idx="11">
                  <c:v>32.432432429999999</c:v>
                </c:pt>
                <c:pt idx="12">
                  <c:v>100</c:v>
                </c:pt>
                <c:pt idx="13">
                  <c:v>100</c:v>
                </c:pt>
                <c:pt idx="16">
                  <c:v>66.666666669999998</c:v>
                </c:pt>
                <c:pt idx="17">
                  <c:v>100</c:v>
                </c:pt>
                <c:pt idx="18">
                  <c:v>87.5</c:v>
                </c:pt>
                <c:pt idx="19">
                  <c:v>9.0909090910000003</c:v>
                </c:pt>
                <c:pt idx="20">
                  <c:v>100</c:v>
                </c:pt>
                <c:pt idx="21">
                  <c:v>50</c:v>
                </c:pt>
                <c:pt idx="22">
                  <c:v>20</c:v>
                </c:pt>
                <c:pt idx="23">
                  <c:v>0</c:v>
                </c:pt>
                <c:pt idx="25">
                  <c:v>0</c:v>
                </c:pt>
                <c:pt idx="26">
                  <c:v>34.61538462</c:v>
                </c:pt>
                <c:pt idx="27">
                  <c:v>18.18181818</c:v>
                </c:pt>
                <c:pt idx="28">
                  <c:v>70</c:v>
                </c:pt>
                <c:pt idx="29">
                  <c:v>57.142857139999997</c:v>
                </c:pt>
                <c:pt idx="30">
                  <c:v>44.117647060000003</c:v>
                </c:pt>
                <c:pt idx="31">
                  <c:v>100</c:v>
                </c:pt>
                <c:pt idx="32">
                  <c:v>20</c:v>
                </c:pt>
                <c:pt idx="34">
                  <c:v>96.666666669999998</c:v>
                </c:pt>
                <c:pt idx="35">
                  <c:v>100</c:v>
                </c:pt>
                <c:pt idx="36">
                  <c:v>100</c:v>
                </c:pt>
                <c:pt idx="38">
                  <c:v>100</c:v>
                </c:pt>
                <c:pt idx="40">
                  <c:v>99.975710469999996</c:v>
                </c:pt>
                <c:pt idx="41">
                  <c:v>80</c:v>
                </c:pt>
                <c:pt idx="42">
                  <c:v>40</c:v>
                </c:pt>
                <c:pt idx="43">
                  <c:v>30</c:v>
                </c:pt>
                <c:pt idx="44">
                  <c:v>50</c:v>
                </c:pt>
                <c:pt idx="45">
                  <c:v>27.272727270000001</c:v>
                </c:pt>
                <c:pt idx="46">
                  <c:v>77.272727270000004</c:v>
                </c:pt>
                <c:pt idx="47">
                  <c:v>100</c:v>
                </c:pt>
                <c:pt idx="49">
                  <c:v>100</c:v>
                </c:pt>
                <c:pt idx="50">
                  <c:v>99.977246870000002</c:v>
                </c:pt>
                <c:pt idx="51">
                  <c:v>100</c:v>
                </c:pt>
                <c:pt idx="53">
                  <c:v>50</c:v>
                </c:pt>
                <c:pt idx="54">
                  <c:v>100</c:v>
                </c:pt>
                <c:pt idx="55">
                  <c:v>76</c:v>
                </c:pt>
                <c:pt idx="56">
                  <c:v>28.125</c:v>
                </c:pt>
                <c:pt idx="58">
                  <c:v>100</c:v>
                </c:pt>
                <c:pt idx="59">
                  <c:v>77.777777779999994</c:v>
                </c:pt>
                <c:pt idx="60">
                  <c:v>0</c:v>
                </c:pt>
                <c:pt idx="61">
                  <c:v>33.333333330000002</c:v>
                </c:pt>
                <c:pt idx="62">
                  <c:v>40</c:v>
                </c:pt>
                <c:pt idx="65">
                  <c:v>75.342465750000002</c:v>
                </c:pt>
                <c:pt idx="66">
                  <c:v>47.058823529999998</c:v>
                </c:pt>
                <c:pt idx="67">
                  <c:v>44.444444439999998</c:v>
                </c:pt>
                <c:pt idx="68">
                  <c:v>100</c:v>
                </c:pt>
                <c:pt idx="69">
                  <c:v>20</c:v>
                </c:pt>
                <c:pt idx="70">
                  <c:v>17.391304349999999</c:v>
                </c:pt>
                <c:pt idx="73">
                  <c:v>100</c:v>
                </c:pt>
                <c:pt idx="74">
                  <c:v>40</c:v>
                </c:pt>
                <c:pt idx="75">
                  <c:v>48.717948720000003</c:v>
                </c:pt>
                <c:pt idx="76">
                  <c:v>100</c:v>
                </c:pt>
                <c:pt idx="77">
                  <c:v>80</c:v>
                </c:pt>
                <c:pt idx="78">
                  <c:v>60</c:v>
                </c:pt>
                <c:pt idx="79">
                  <c:v>25</c:v>
                </c:pt>
                <c:pt idx="80">
                  <c:v>52.941176470000002</c:v>
                </c:pt>
                <c:pt idx="81">
                  <c:v>57.142857139999997</c:v>
                </c:pt>
                <c:pt idx="82">
                  <c:v>36.842105259999997</c:v>
                </c:pt>
                <c:pt idx="83">
                  <c:v>53.571428570000002</c:v>
                </c:pt>
                <c:pt idx="84">
                  <c:v>75.862068969999996</c:v>
                </c:pt>
                <c:pt idx="85">
                  <c:v>0</c:v>
                </c:pt>
                <c:pt idx="87">
                  <c:v>57.89473684</c:v>
                </c:pt>
                <c:pt idx="90">
                  <c:v>75</c:v>
                </c:pt>
                <c:pt idx="91">
                  <c:v>63.888888889999997</c:v>
                </c:pt>
                <c:pt idx="92">
                  <c:v>47.457627119999998</c:v>
                </c:pt>
                <c:pt idx="93">
                  <c:v>44.444444439999998</c:v>
                </c:pt>
                <c:pt idx="94">
                  <c:v>94.736842109999998</c:v>
                </c:pt>
                <c:pt idx="95">
                  <c:v>78.571428569999995</c:v>
                </c:pt>
                <c:pt idx="97">
                  <c:v>70.833333330000002</c:v>
                </c:pt>
                <c:pt idx="98">
                  <c:v>41.666666669999998</c:v>
                </c:pt>
                <c:pt idx="99">
                  <c:v>69.230769230000007</c:v>
                </c:pt>
                <c:pt idx="100">
                  <c:v>100</c:v>
                </c:pt>
                <c:pt idx="101">
                  <c:v>50</c:v>
                </c:pt>
                <c:pt idx="102">
                  <c:v>63.636363639999999</c:v>
                </c:pt>
                <c:pt idx="103">
                  <c:v>46.428571429999998</c:v>
                </c:pt>
                <c:pt idx="106">
                  <c:v>59.375</c:v>
                </c:pt>
                <c:pt idx="108">
                  <c:v>57.746478869999997</c:v>
                </c:pt>
                <c:pt idx="111">
                  <c:v>87.5</c:v>
                </c:pt>
                <c:pt idx="1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9-4738-A60E-C241C5E1E72B}"/>
            </c:ext>
          </c:extLst>
        </c:ser>
        <c:ser>
          <c:idx val="1"/>
          <c:order val="1"/>
          <c:invertIfNegative val="0"/>
          <c:cat>
            <c:strRef>
              <c:f>Feuil1!$A$2:$A$113</c:f>
              <c:strCache>
                <c:ptCount val="112"/>
                <c:pt idx="0">
                  <c:v>ND1</c:v>
                </c:pt>
                <c:pt idx="1">
                  <c:v>ND2</c:v>
                </c:pt>
                <c:pt idx="2">
                  <c:v>ND4</c:v>
                </c:pt>
                <c:pt idx="3">
                  <c:v>ND5</c:v>
                </c:pt>
                <c:pt idx="4">
                  <c:v>ndufa1</c:v>
                </c:pt>
                <c:pt idx="5">
                  <c:v>ndufa10</c:v>
                </c:pt>
                <c:pt idx="6">
                  <c:v>ndufa11</c:v>
                </c:pt>
                <c:pt idx="7">
                  <c:v>ndufa12</c:v>
                </c:pt>
                <c:pt idx="8">
                  <c:v>ndufa2</c:v>
                </c:pt>
                <c:pt idx="9">
                  <c:v>ndufa3</c:v>
                </c:pt>
                <c:pt idx="10">
                  <c:v>ndufa4a</c:v>
                </c:pt>
                <c:pt idx="11">
                  <c:v>ndufa4b</c:v>
                </c:pt>
                <c:pt idx="12">
                  <c:v>ndufa5</c:v>
                </c:pt>
                <c:pt idx="13">
                  <c:v>ndufa6</c:v>
                </c:pt>
                <c:pt idx="14">
                  <c:v>ndufa7</c:v>
                </c:pt>
                <c:pt idx="15">
                  <c:v>ndufa8</c:v>
                </c:pt>
                <c:pt idx="16">
                  <c:v>ndufa9a</c:v>
                </c:pt>
                <c:pt idx="17">
                  <c:v>ndufab1b</c:v>
                </c:pt>
                <c:pt idx="18">
                  <c:v>ndufb10</c:v>
                </c:pt>
                <c:pt idx="19">
                  <c:v>ndufb2</c:v>
                </c:pt>
                <c:pt idx="20">
                  <c:v>ndufb4</c:v>
                </c:pt>
                <c:pt idx="21">
                  <c:v>ndufb6</c:v>
                </c:pt>
                <c:pt idx="22">
                  <c:v>ndufb7</c:v>
                </c:pt>
                <c:pt idx="23">
                  <c:v>ndufb8</c:v>
                </c:pt>
                <c:pt idx="24">
                  <c:v>ndufc2</c:v>
                </c:pt>
                <c:pt idx="25">
                  <c:v>ndufs1</c:v>
                </c:pt>
                <c:pt idx="26">
                  <c:v>ndufs3</c:v>
                </c:pt>
                <c:pt idx="27">
                  <c:v>ndufs6</c:v>
                </c:pt>
                <c:pt idx="28">
                  <c:v>ndufs8a</c:v>
                </c:pt>
                <c:pt idx="29">
                  <c:v>ndufv1</c:v>
                </c:pt>
                <c:pt idx="30">
                  <c:v>ndufv2</c:v>
                </c:pt>
                <c:pt idx="31">
                  <c:v>ndufv3</c:v>
                </c:pt>
                <c:pt idx="33">
                  <c:v>sdha</c:v>
                </c:pt>
                <c:pt idx="34">
                  <c:v>sdhb</c:v>
                </c:pt>
                <c:pt idx="35">
                  <c:v>sdhc</c:v>
                </c:pt>
                <c:pt idx="36">
                  <c:v>sdhda</c:v>
                </c:pt>
                <c:pt idx="37">
                  <c:v>sdhdb</c:v>
                </c:pt>
                <c:pt idx="39">
                  <c:v>CYTB</c:v>
                </c:pt>
                <c:pt idx="40">
                  <c:v>uqcr10</c:v>
                </c:pt>
                <c:pt idx="41">
                  <c:v>uqcrb</c:v>
                </c:pt>
                <c:pt idx="42">
                  <c:v>uqcrc1</c:v>
                </c:pt>
                <c:pt idx="43">
                  <c:v>uqcrc2a</c:v>
                </c:pt>
                <c:pt idx="44">
                  <c:v>uqcrc2b</c:v>
                </c:pt>
                <c:pt idx="45">
                  <c:v>uqcrfs1</c:v>
                </c:pt>
                <c:pt idx="46">
                  <c:v>uqcrq</c:v>
                </c:pt>
                <c:pt idx="48">
                  <c:v>COX1</c:v>
                </c:pt>
                <c:pt idx="49">
                  <c:v>COX2</c:v>
                </c:pt>
                <c:pt idx="50">
                  <c:v>COX3</c:v>
                </c:pt>
                <c:pt idx="51">
                  <c:v>cox10</c:v>
                </c:pt>
                <c:pt idx="52">
                  <c:v>cox11</c:v>
                </c:pt>
                <c:pt idx="53">
                  <c:v>cox15</c:v>
                </c:pt>
                <c:pt idx="54">
                  <c:v>cox17</c:v>
                </c:pt>
                <c:pt idx="55">
                  <c:v>cox4i1</c:v>
                </c:pt>
                <c:pt idx="56">
                  <c:v>cox4i1l</c:v>
                </c:pt>
                <c:pt idx="57">
                  <c:v>cox4i2</c:v>
                </c:pt>
                <c:pt idx="58">
                  <c:v>cox5aa</c:v>
                </c:pt>
                <c:pt idx="59">
                  <c:v>cox5ab</c:v>
                </c:pt>
                <c:pt idx="60">
                  <c:v>cox5ba</c:v>
                </c:pt>
                <c:pt idx="61">
                  <c:v>cox6a1</c:v>
                </c:pt>
                <c:pt idx="62">
                  <c:v>cox6a2</c:v>
                </c:pt>
                <c:pt idx="63">
                  <c:v>cox6b1</c:v>
                </c:pt>
                <c:pt idx="64">
                  <c:v>cox6b2</c:v>
                </c:pt>
                <c:pt idx="65">
                  <c:v>cox6c</c:v>
                </c:pt>
                <c:pt idx="66">
                  <c:v>cox7a2a</c:v>
                </c:pt>
                <c:pt idx="67">
                  <c:v>cox7a2l</c:v>
                </c:pt>
                <c:pt idx="68">
                  <c:v>cox7c</c:v>
                </c:pt>
                <c:pt idx="69">
                  <c:v>cox8a</c:v>
                </c:pt>
                <c:pt idx="70">
                  <c:v>si:dkey-85n7.8</c:v>
                </c:pt>
                <c:pt idx="72">
                  <c:v>ATP6</c:v>
                </c:pt>
                <c:pt idx="73">
                  <c:v>atp5f1b</c:v>
                </c:pt>
                <c:pt idx="74">
                  <c:v>atp5f1c</c:v>
                </c:pt>
                <c:pt idx="75">
                  <c:v>atp5f1d</c:v>
                </c:pt>
                <c:pt idx="76">
                  <c:v>atp5fa1</c:v>
                </c:pt>
                <c:pt idx="77">
                  <c:v>atp5l</c:v>
                </c:pt>
                <c:pt idx="78">
                  <c:v>atp5mc1</c:v>
                </c:pt>
                <c:pt idx="79">
                  <c:v>atp5mc3a</c:v>
                </c:pt>
                <c:pt idx="80">
                  <c:v>atp5mea</c:v>
                </c:pt>
                <c:pt idx="81">
                  <c:v>atp5mf</c:v>
                </c:pt>
                <c:pt idx="82">
                  <c:v>atp5pb</c:v>
                </c:pt>
                <c:pt idx="83">
                  <c:v>atp5pd</c:v>
                </c:pt>
                <c:pt idx="84">
                  <c:v>atp5pf</c:v>
                </c:pt>
                <c:pt idx="85">
                  <c:v>atp6ap1a</c:v>
                </c:pt>
                <c:pt idx="86">
                  <c:v>atp6v0a1a</c:v>
                </c:pt>
                <c:pt idx="87">
                  <c:v>atp6v0a1b</c:v>
                </c:pt>
                <c:pt idx="88">
                  <c:v>atp6v0a2a</c:v>
                </c:pt>
                <c:pt idx="89">
                  <c:v>atp6v0a2b</c:v>
                </c:pt>
                <c:pt idx="90">
                  <c:v>atp6v0b</c:v>
                </c:pt>
                <c:pt idx="91">
                  <c:v>atp6v0ca</c:v>
                </c:pt>
                <c:pt idx="92">
                  <c:v>atp6v0d1</c:v>
                </c:pt>
                <c:pt idx="93">
                  <c:v>atp6v1aa</c:v>
                </c:pt>
                <c:pt idx="94">
                  <c:v>atp6v1ab</c:v>
                </c:pt>
                <c:pt idx="95">
                  <c:v>atp6v1b2</c:v>
                </c:pt>
                <c:pt idx="96">
                  <c:v>atp6v1ba</c:v>
                </c:pt>
                <c:pt idx="97">
                  <c:v>atp6v1c1a</c:v>
                </c:pt>
                <c:pt idx="98">
                  <c:v>atp6v1c1b</c:v>
                </c:pt>
                <c:pt idx="99">
                  <c:v>atp6v1d</c:v>
                </c:pt>
                <c:pt idx="100">
                  <c:v>atp6v1e1b</c:v>
                </c:pt>
                <c:pt idx="101">
                  <c:v>atp6v1f</c:v>
                </c:pt>
                <c:pt idx="102">
                  <c:v>atp6v1g1</c:v>
                </c:pt>
                <c:pt idx="103">
                  <c:v>atpv0e2</c:v>
                </c:pt>
                <c:pt idx="104">
                  <c:v>tcirg1a</c:v>
                </c:pt>
                <c:pt idx="105">
                  <c:v>tcirg1b</c:v>
                </c:pt>
                <c:pt idx="107">
                  <c:v>cycsb</c:v>
                </c:pt>
                <c:pt idx="109">
                  <c:v>lhpp</c:v>
                </c:pt>
                <c:pt idx="110">
                  <c:v>ppa1b</c:v>
                </c:pt>
                <c:pt idx="111">
                  <c:v>ppa2</c:v>
                </c:pt>
              </c:strCache>
            </c:strRef>
          </c:cat>
          <c:val>
            <c:numRef>
              <c:f>Feuil1!$E$1:$E$113</c:f>
              <c:numCache>
                <c:formatCode>General</c:formatCode>
                <c:ptCount val="1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62.5</c:v>
                </c:pt>
                <c:pt idx="7">
                  <c:v>0</c:v>
                </c:pt>
                <c:pt idx="8">
                  <c:v>100</c:v>
                </c:pt>
                <c:pt idx="9">
                  <c:v>33.333333330000002</c:v>
                </c:pt>
                <c:pt idx="10">
                  <c:v>0</c:v>
                </c:pt>
                <c:pt idx="11">
                  <c:v>67.567567569999994</c:v>
                </c:pt>
                <c:pt idx="12">
                  <c:v>0</c:v>
                </c:pt>
                <c:pt idx="13">
                  <c:v>0</c:v>
                </c:pt>
                <c:pt idx="14">
                  <c:v>100</c:v>
                </c:pt>
                <c:pt idx="15">
                  <c:v>100</c:v>
                </c:pt>
                <c:pt idx="16">
                  <c:v>33.333333330000002</c:v>
                </c:pt>
                <c:pt idx="17">
                  <c:v>0</c:v>
                </c:pt>
                <c:pt idx="18">
                  <c:v>12.5</c:v>
                </c:pt>
                <c:pt idx="19">
                  <c:v>90.909090909</c:v>
                </c:pt>
                <c:pt idx="20">
                  <c:v>0</c:v>
                </c:pt>
                <c:pt idx="21">
                  <c:v>50</c:v>
                </c:pt>
                <c:pt idx="22">
                  <c:v>80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65.38461538</c:v>
                </c:pt>
                <c:pt idx="27">
                  <c:v>81.818181820000007</c:v>
                </c:pt>
                <c:pt idx="28">
                  <c:v>30</c:v>
                </c:pt>
                <c:pt idx="29">
                  <c:v>42.857142860000003</c:v>
                </c:pt>
                <c:pt idx="30">
                  <c:v>55.882352939999997</c:v>
                </c:pt>
                <c:pt idx="31">
                  <c:v>0</c:v>
                </c:pt>
                <c:pt idx="32">
                  <c:v>80</c:v>
                </c:pt>
                <c:pt idx="34">
                  <c:v>3.3333333300000021</c:v>
                </c:pt>
                <c:pt idx="35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2.4289530000004333E-2</c:v>
                </c:pt>
                <c:pt idx="41">
                  <c:v>20</c:v>
                </c:pt>
                <c:pt idx="42">
                  <c:v>60</c:v>
                </c:pt>
                <c:pt idx="43">
                  <c:v>70</c:v>
                </c:pt>
                <c:pt idx="44">
                  <c:v>50</c:v>
                </c:pt>
                <c:pt idx="45">
                  <c:v>72.727272729999996</c:v>
                </c:pt>
                <c:pt idx="46">
                  <c:v>22.727272729999996</c:v>
                </c:pt>
                <c:pt idx="47">
                  <c:v>0</c:v>
                </c:pt>
                <c:pt idx="49">
                  <c:v>0</c:v>
                </c:pt>
                <c:pt idx="50">
                  <c:v>2.2753129999998123E-2</c:v>
                </c:pt>
                <c:pt idx="51">
                  <c:v>0</c:v>
                </c:pt>
                <c:pt idx="52">
                  <c:v>100</c:v>
                </c:pt>
                <c:pt idx="53">
                  <c:v>50</c:v>
                </c:pt>
                <c:pt idx="54">
                  <c:v>0</c:v>
                </c:pt>
                <c:pt idx="55">
                  <c:v>24</c:v>
                </c:pt>
                <c:pt idx="56">
                  <c:v>71.875</c:v>
                </c:pt>
                <c:pt idx="58">
                  <c:v>0</c:v>
                </c:pt>
                <c:pt idx="59">
                  <c:v>22.222222220000006</c:v>
                </c:pt>
                <c:pt idx="60">
                  <c:v>100</c:v>
                </c:pt>
                <c:pt idx="61">
                  <c:v>66.666666669999998</c:v>
                </c:pt>
                <c:pt idx="62">
                  <c:v>60</c:v>
                </c:pt>
                <c:pt idx="65">
                  <c:v>24.657534249999998</c:v>
                </c:pt>
                <c:pt idx="66">
                  <c:v>52.941176470000002</c:v>
                </c:pt>
                <c:pt idx="67">
                  <c:v>55.555555560000002</c:v>
                </c:pt>
                <c:pt idx="68">
                  <c:v>0</c:v>
                </c:pt>
                <c:pt idx="69">
                  <c:v>80</c:v>
                </c:pt>
                <c:pt idx="70">
                  <c:v>82.608695650000001</c:v>
                </c:pt>
                <c:pt idx="71">
                  <c:v>100</c:v>
                </c:pt>
                <c:pt idx="73">
                  <c:v>0</c:v>
                </c:pt>
                <c:pt idx="74">
                  <c:v>60</c:v>
                </c:pt>
                <c:pt idx="75">
                  <c:v>51.282051279999997</c:v>
                </c:pt>
                <c:pt idx="76">
                  <c:v>0</c:v>
                </c:pt>
                <c:pt idx="77">
                  <c:v>20</c:v>
                </c:pt>
                <c:pt idx="78">
                  <c:v>40</c:v>
                </c:pt>
                <c:pt idx="79">
                  <c:v>75</c:v>
                </c:pt>
                <c:pt idx="80">
                  <c:v>47.058823529999998</c:v>
                </c:pt>
                <c:pt idx="81">
                  <c:v>42.857142860000003</c:v>
                </c:pt>
                <c:pt idx="82">
                  <c:v>63.157894740000003</c:v>
                </c:pt>
                <c:pt idx="83">
                  <c:v>46.428571429999998</c:v>
                </c:pt>
                <c:pt idx="84">
                  <c:v>24.137931030000004</c:v>
                </c:pt>
                <c:pt idx="85">
                  <c:v>100</c:v>
                </c:pt>
                <c:pt idx="87">
                  <c:v>42.10526316</c:v>
                </c:pt>
                <c:pt idx="89">
                  <c:v>100</c:v>
                </c:pt>
                <c:pt idx="90">
                  <c:v>25</c:v>
                </c:pt>
                <c:pt idx="91">
                  <c:v>36.111111110000003</c:v>
                </c:pt>
                <c:pt idx="92">
                  <c:v>52.542372880000002</c:v>
                </c:pt>
                <c:pt idx="93">
                  <c:v>55.555555560000002</c:v>
                </c:pt>
                <c:pt idx="94">
                  <c:v>5.2631578900000022</c:v>
                </c:pt>
                <c:pt idx="95">
                  <c:v>21.428571430000005</c:v>
                </c:pt>
                <c:pt idx="97">
                  <c:v>29.166666669999998</c:v>
                </c:pt>
                <c:pt idx="98">
                  <c:v>58.333333330000002</c:v>
                </c:pt>
                <c:pt idx="99">
                  <c:v>30.769230769999993</c:v>
                </c:pt>
                <c:pt idx="100">
                  <c:v>0</c:v>
                </c:pt>
                <c:pt idx="101">
                  <c:v>50</c:v>
                </c:pt>
                <c:pt idx="102">
                  <c:v>36.363636360000001</c:v>
                </c:pt>
                <c:pt idx="103">
                  <c:v>53.571428570000002</c:v>
                </c:pt>
                <c:pt idx="105">
                  <c:v>100</c:v>
                </c:pt>
                <c:pt idx="106">
                  <c:v>40.625</c:v>
                </c:pt>
                <c:pt idx="108">
                  <c:v>42.253521130000003</c:v>
                </c:pt>
                <c:pt idx="110">
                  <c:v>100</c:v>
                </c:pt>
                <c:pt idx="111">
                  <c:v>12.5</c:v>
                </c:pt>
                <c:pt idx="1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9-4738-A60E-C241C5E1E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5850216"/>
        <c:axId val="-1991792744"/>
      </c:barChart>
      <c:catAx>
        <c:axId val="1925850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91792744"/>
        <c:crosses val="autoZero"/>
        <c:auto val="1"/>
        <c:lblAlgn val="ctr"/>
        <c:lblOffset val="100"/>
        <c:noMultiLvlLbl val="0"/>
      </c:catAx>
      <c:valAx>
        <c:axId val="-19917927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25850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invertIfNegative val="0"/>
          <c:cat>
            <c:strRef>
              <c:f>Feuil1!$A$2:$A$113</c:f>
              <c:strCache>
                <c:ptCount val="112"/>
                <c:pt idx="0">
                  <c:v>ND1</c:v>
                </c:pt>
                <c:pt idx="1">
                  <c:v>ND2</c:v>
                </c:pt>
                <c:pt idx="2">
                  <c:v>ND4</c:v>
                </c:pt>
                <c:pt idx="3">
                  <c:v>ND5</c:v>
                </c:pt>
                <c:pt idx="4">
                  <c:v>ndufa1</c:v>
                </c:pt>
                <c:pt idx="5">
                  <c:v>ndufa10</c:v>
                </c:pt>
                <c:pt idx="6">
                  <c:v>ndufa11</c:v>
                </c:pt>
                <c:pt idx="7">
                  <c:v>ndufa12</c:v>
                </c:pt>
                <c:pt idx="8">
                  <c:v>ndufa2</c:v>
                </c:pt>
                <c:pt idx="9">
                  <c:v>ndufa3</c:v>
                </c:pt>
                <c:pt idx="10">
                  <c:v>ndufa4a</c:v>
                </c:pt>
                <c:pt idx="11">
                  <c:v>ndufa4b</c:v>
                </c:pt>
                <c:pt idx="12">
                  <c:v>ndufa5</c:v>
                </c:pt>
                <c:pt idx="13">
                  <c:v>ndufa6</c:v>
                </c:pt>
                <c:pt idx="14">
                  <c:v>ndufa7</c:v>
                </c:pt>
                <c:pt idx="15">
                  <c:v>ndufa8</c:v>
                </c:pt>
                <c:pt idx="16">
                  <c:v>ndufa9a</c:v>
                </c:pt>
                <c:pt idx="17">
                  <c:v>ndufab1b</c:v>
                </c:pt>
                <c:pt idx="18">
                  <c:v>ndufb10</c:v>
                </c:pt>
                <c:pt idx="19">
                  <c:v>ndufb2</c:v>
                </c:pt>
                <c:pt idx="20">
                  <c:v>ndufb4</c:v>
                </c:pt>
                <c:pt idx="21">
                  <c:v>ndufb6</c:v>
                </c:pt>
                <c:pt idx="22">
                  <c:v>ndufb7</c:v>
                </c:pt>
                <c:pt idx="23">
                  <c:v>ndufb8</c:v>
                </c:pt>
                <c:pt idx="24">
                  <c:v>ndufc2</c:v>
                </c:pt>
                <c:pt idx="25">
                  <c:v>ndufs1</c:v>
                </c:pt>
                <c:pt idx="26">
                  <c:v>ndufs3</c:v>
                </c:pt>
                <c:pt idx="27">
                  <c:v>ndufs6</c:v>
                </c:pt>
                <c:pt idx="28">
                  <c:v>ndufs8a</c:v>
                </c:pt>
                <c:pt idx="29">
                  <c:v>ndufv1</c:v>
                </c:pt>
                <c:pt idx="30">
                  <c:v>ndufv2</c:v>
                </c:pt>
                <c:pt idx="31">
                  <c:v>ndufv3</c:v>
                </c:pt>
                <c:pt idx="33">
                  <c:v>sdha</c:v>
                </c:pt>
                <c:pt idx="34">
                  <c:v>sdhb</c:v>
                </c:pt>
                <c:pt idx="35">
                  <c:v>sdhc</c:v>
                </c:pt>
                <c:pt idx="36">
                  <c:v>sdhda</c:v>
                </c:pt>
                <c:pt idx="37">
                  <c:v>sdhdb</c:v>
                </c:pt>
                <c:pt idx="39">
                  <c:v>CYTB</c:v>
                </c:pt>
                <c:pt idx="40">
                  <c:v>uqcr10</c:v>
                </c:pt>
                <c:pt idx="41">
                  <c:v>uqcrb</c:v>
                </c:pt>
                <c:pt idx="42">
                  <c:v>uqcrc1</c:v>
                </c:pt>
                <c:pt idx="43">
                  <c:v>uqcrc2a</c:v>
                </c:pt>
                <c:pt idx="44">
                  <c:v>uqcrc2b</c:v>
                </c:pt>
                <c:pt idx="45">
                  <c:v>uqcrfs1</c:v>
                </c:pt>
                <c:pt idx="46">
                  <c:v>uqcrq</c:v>
                </c:pt>
                <c:pt idx="48">
                  <c:v>COX1</c:v>
                </c:pt>
                <c:pt idx="49">
                  <c:v>COX2</c:v>
                </c:pt>
                <c:pt idx="50">
                  <c:v>COX3</c:v>
                </c:pt>
                <c:pt idx="51">
                  <c:v>cox10</c:v>
                </c:pt>
                <c:pt idx="52">
                  <c:v>cox11</c:v>
                </c:pt>
                <c:pt idx="53">
                  <c:v>cox15</c:v>
                </c:pt>
                <c:pt idx="54">
                  <c:v>cox17</c:v>
                </c:pt>
                <c:pt idx="55">
                  <c:v>cox4i1</c:v>
                </c:pt>
                <c:pt idx="56">
                  <c:v>cox4i1l</c:v>
                </c:pt>
                <c:pt idx="57">
                  <c:v>cox4i2</c:v>
                </c:pt>
                <c:pt idx="58">
                  <c:v>cox5aa</c:v>
                </c:pt>
                <c:pt idx="59">
                  <c:v>cox5ab</c:v>
                </c:pt>
                <c:pt idx="60">
                  <c:v>cox5ba</c:v>
                </c:pt>
                <c:pt idx="61">
                  <c:v>cox6a1</c:v>
                </c:pt>
                <c:pt idx="62">
                  <c:v>cox6a2</c:v>
                </c:pt>
                <c:pt idx="63">
                  <c:v>cox6b1</c:v>
                </c:pt>
                <c:pt idx="64">
                  <c:v>cox6b2</c:v>
                </c:pt>
                <c:pt idx="65">
                  <c:v>cox6c</c:v>
                </c:pt>
                <c:pt idx="66">
                  <c:v>cox7a2a</c:v>
                </c:pt>
                <c:pt idx="67">
                  <c:v>cox7a2l</c:v>
                </c:pt>
                <c:pt idx="68">
                  <c:v>cox7c</c:v>
                </c:pt>
                <c:pt idx="69">
                  <c:v>cox8a</c:v>
                </c:pt>
                <c:pt idx="70">
                  <c:v>si:dkey-85n7.8</c:v>
                </c:pt>
                <c:pt idx="72">
                  <c:v>ATP6</c:v>
                </c:pt>
                <c:pt idx="73">
                  <c:v>atp5f1b</c:v>
                </c:pt>
                <c:pt idx="74">
                  <c:v>atp5f1c</c:v>
                </c:pt>
                <c:pt idx="75">
                  <c:v>atp5f1d</c:v>
                </c:pt>
                <c:pt idx="76">
                  <c:v>atp5fa1</c:v>
                </c:pt>
                <c:pt idx="77">
                  <c:v>atp5l</c:v>
                </c:pt>
                <c:pt idx="78">
                  <c:v>atp5mc1</c:v>
                </c:pt>
                <c:pt idx="79">
                  <c:v>atp5mc3a</c:v>
                </c:pt>
                <c:pt idx="80">
                  <c:v>atp5mea</c:v>
                </c:pt>
                <c:pt idx="81">
                  <c:v>atp5mf</c:v>
                </c:pt>
                <c:pt idx="82">
                  <c:v>atp5pb</c:v>
                </c:pt>
                <c:pt idx="83">
                  <c:v>atp5pd</c:v>
                </c:pt>
                <c:pt idx="84">
                  <c:v>atp5pf</c:v>
                </c:pt>
                <c:pt idx="85">
                  <c:v>atp6ap1a</c:v>
                </c:pt>
                <c:pt idx="86">
                  <c:v>atp6v0a1a</c:v>
                </c:pt>
                <c:pt idx="87">
                  <c:v>atp6v0a1b</c:v>
                </c:pt>
                <c:pt idx="88">
                  <c:v>atp6v0a2a</c:v>
                </c:pt>
                <c:pt idx="89">
                  <c:v>atp6v0a2b</c:v>
                </c:pt>
                <c:pt idx="90">
                  <c:v>atp6v0b</c:v>
                </c:pt>
                <c:pt idx="91">
                  <c:v>atp6v0ca</c:v>
                </c:pt>
                <c:pt idx="92">
                  <c:v>atp6v0d1</c:v>
                </c:pt>
                <c:pt idx="93">
                  <c:v>atp6v1aa</c:v>
                </c:pt>
                <c:pt idx="94">
                  <c:v>atp6v1ab</c:v>
                </c:pt>
                <c:pt idx="95">
                  <c:v>atp6v1b2</c:v>
                </c:pt>
                <c:pt idx="96">
                  <c:v>atp6v1ba</c:v>
                </c:pt>
                <c:pt idx="97">
                  <c:v>atp6v1c1a</c:v>
                </c:pt>
                <c:pt idx="98">
                  <c:v>atp6v1c1b</c:v>
                </c:pt>
                <c:pt idx="99">
                  <c:v>atp6v1d</c:v>
                </c:pt>
                <c:pt idx="100">
                  <c:v>atp6v1e1b</c:v>
                </c:pt>
                <c:pt idx="101">
                  <c:v>atp6v1f</c:v>
                </c:pt>
                <c:pt idx="102">
                  <c:v>atp6v1g1</c:v>
                </c:pt>
                <c:pt idx="103">
                  <c:v>atpv0e2</c:v>
                </c:pt>
                <c:pt idx="104">
                  <c:v>tcirg1a</c:v>
                </c:pt>
                <c:pt idx="105">
                  <c:v>tcirg1b</c:v>
                </c:pt>
                <c:pt idx="107">
                  <c:v>cycsb</c:v>
                </c:pt>
                <c:pt idx="109">
                  <c:v>lhpp</c:v>
                </c:pt>
                <c:pt idx="110">
                  <c:v>ppa1b</c:v>
                </c:pt>
                <c:pt idx="111">
                  <c:v>ppa2</c:v>
                </c:pt>
              </c:strCache>
            </c:strRef>
          </c:cat>
          <c:val>
            <c:numRef>
              <c:f>Feuil1!$F$1:$F$113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43.47826087</c:v>
                </c:pt>
                <c:pt idx="7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45.098039219999997</c:v>
                </c:pt>
                <c:pt idx="12">
                  <c:v>0</c:v>
                </c:pt>
                <c:pt idx="13">
                  <c:v>33.333333330000002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57.142857139999997</c:v>
                </c:pt>
                <c:pt idx="20">
                  <c:v>100</c:v>
                </c:pt>
                <c:pt idx="21">
                  <c:v>50</c:v>
                </c:pt>
                <c:pt idx="22">
                  <c:v>20</c:v>
                </c:pt>
                <c:pt idx="23">
                  <c:v>60</c:v>
                </c:pt>
                <c:pt idx="24">
                  <c:v>100</c:v>
                </c:pt>
                <c:pt idx="25">
                  <c:v>33.333333330000002</c:v>
                </c:pt>
                <c:pt idx="26">
                  <c:v>64.912280699999997</c:v>
                </c:pt>
                <c:pt idx="27">
                  <c:v>10</c:v>
                </c:pt>
                <c:pt idx="28">
                  <c:v>100</c:v>
                </c:pt>
                <c:pt idx="29">
                  <c:v>38.888888889999997</c:v>
                </c:pt>
                <c:pt idx="30">
                  <c:v>52.173913040000002</c:v>
                </c:pt>
                <c:pt idx="31">
                  <c:v>66.666666669999998</c:v>
                </c:pt>
                <c:pt idx="32">
                  <c:v>20</c:v>
                </c:pt>
                <c:pt idx="34">
                  <c:v>60.869565219999998</c:v>
                </c:pt>
                <c:pt idx="35">
                  <c:v>100</c:v>
                </c:pt>
                <c:pt idx="36">
                  <c:v>100</c:v>
                </c:pt>
                <c:pt idx="38">
                  <c:v>33.333333330000002</c:v>
                </c:pt>
                <c:pt idx="40">
                  <c:v>99.971039680000004</c:v>
                </c:pt>
                <c:pt idx="41">
                  <c:v>92.307692309999993</c:v>
                </c:pt>
                <c:pt idx="42">
                  <c:v>57.142857139999997</c:v>
                </c:pt>
                <c:pt idx="43">
                  <c:v>56.666666669999998</c:v>
                </c:pt>
                <c:pt idx="44">
                  <c:v>33.333333330000002</c:v>
                </c:pt>
                <c:pt idx="45">
                  <c:v>80</c:v>
                </c:pt>
                <c:pt idx="46">
                  <c:v>45.833333330000002</c:v>
                </c:pt>
                <c:pt idx="47">
                  <c:v>100</c:v>
                </c:pt>
                <c:pt idx="49">
                  <c:v>100</c:v>
                </c:pt>
                <c:pt idx="50">
                  <c:v>99.777942260000003</c:v>
                </c:pt>
                <c:pt idx="51">
                  <c:v>100</c:v>
                </c:pt>
                <c:pt idx="52">
                  <c:v>100</c:v>
                </c:pt>
                <c:pt idx="54">
                  <c:v>0</c:v>
                </c:pt>
                <c:pt idx="55">
                  <c:v>100</c:v>
                </c:pt>
                <c:pt idx="56">
                  <c:v>83.870967739999998</c:v>
                </c:pt>
                <c:pt idx="59">
                  <c:v>92.307692309999993</c:v>
                </c:pt>
                <c:pt idx="60">
                  <c:v>50</c:v>
                </c:pt>
                <c:pt idx="61">
                  <c:v>75</c:v>
                </c:pt>
                <c:pt idx="62">
                  <c:v>20</c:v>
                </c:pt>
                <c:pt idx="65">
                  <c:v>85.9375</c:v>
                </c:pt>
                <c:pt idx="66">
                  <c:v>59.25925926</c:v>
                </c:pt>
                <c:pt idx="67">
                  <c:v>75</c:v>
                </c:pt>
                <c:pt idx="68">
                  <c:v>0</c:v>
                </c:pt>
                <c:pt idx="69">
                  <c:v>0</c:v>
                </c:pt>
                <c:pt idx="70">
                  <c:v>20.833333329999999</c:v>
                </c:pt>
                <c:pt idx="71">
                  <c:v>100</c:v>
                </c:pt>
                <c:pt idx="73">
                  <c:v>100</c:v>
                </c:pt>
                <c:pt idx="74">
                  <c:v>22.222222219999999</c:v>
                </c:pt>
                <c:pt idx="75">
                  <c:v>80.851063830000001</c:v>
                </c:pt>
                <c:pt idx="76">
                  <c:v>80</c:v>
                </c:pt>
                <c:pt idx="77">
                  <c:v>91.228070180000003</c:v>
                </c:pt>
                <c:pt idx="78">
                  <c:v>88.888888890000004</c:v>
                </c:pt>
                <c:pt idx="79">
                  <c:v>43.75</c:v>
                </c:pt>
                <c:pt idx="80">
                  <c:v>67.647058819999998</c:v>
                </c:pt>
                <c:pt idx="81">
                  <c:v>33.333333330000002</c:v>
                </c:pt>
                <c:pt idx="82">
                  <c:v>50</c:v>
                </c:pt>
                <c:pt idx="83">
                  <c:v>38.095238100000003</c:v>
                </c:pt>
                <c:pt idx="84">
                  <c:v>97.368421049999995</c:v>
                </c:pt>
                <c:pt idx="85">
                  <c:v>90</c:v>
                </c:pt>
                <c:pt idx="87">
                  <c:v>100</c:v>
                </c:pt>
                <c:pt idx="90">
                  <c:v>40</c:v>
                </c:pt>
                <c:pt idx="91">
                  <c:v>72</c:v>
                </c:pt>
                <c:pt idx="92">
                  <c:v>100</c:v>
                </c:pt>
                <c:pt idx="93">
                  <c:v>61.53846154</c:v>
                </c:pt>
                <c:pt idx="94">
                  <c:v>61.111111110000003</c:v>
                </c:pt>
                <c:pt idx="95">
                  <c:v>67.647058819999998</c:v>
                </c:pt>
                <c:pt idx="96">
                  <c:v>100</c:v>
                </c:pt>
                <c:pt idx="97">
                  <c:v>88.372093019999994</c:v>
                </c:pt>
                <c:pt idx="98">
                  <c:v>58.333333330000002</c:v>
                </c:pt>
                <c:pt idx="99">
                  <c:v>90.47619048</c:v>
                </c:pt>
                <c:pt idx="100">
                  <c:v>100</c:v>
                </c:pt>
                <c:pt idx="101">
                  <c:v>0</c:v>
                </c:pt>
                <c:pt idx="102">
                  <c:v>22.222222219999999</c:v>
                </c:pt>
                <c:pt idx="103">
                  <c:v>100</c:v>
                </c:pt>
                <c:pt idx="106">
                  <c:v>68</c:v>
                </c:pt>
                <c:pt idx="108">
                  <c:v>61.842105259999997</c:v>
                </c:pt>
                <c:pt idx="110">
                  <c:v>100</c:v>
                </c:pt>
                <c:pt idx="111">
                  <c:v>51.515151520000003</c:v>
                </c:pt>
                <c:pt idx="1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F-4334-A1CB-9423BB49FBB8}"/>
            </c:ext>
          </c:extLst>
        </c:ser>
        <c:ser>
          <c:idx val="1"/>
          <c:order val="1"/>
          <c:invertIfNegative val="0"/>
          <c:cat>
            <c:strRef>
              <c:f>Feuil1!$A$2:$A$113</c:f>
              <c:strCache>
                <c:ptCount val="112"/>
                <c:pt idx="0">
                  <c:v>ND1</c:v>
                </c:pt>
                <c:pt idx="1">
                  <c:v>ND2</c:v>
                </c:pt>
                <c:pt idx="2">
                  <c:v>ND4</c:v>
                </c:pt>
                <c:pt idx="3">
                  <c:v>ND5</c:v>
                </c:pt>
                <c:pt idx="4">
                  <c:v>ndufa1</c:v>
                </c:pt>
                <c:pt idx="5">
                  <c:v>ndufa10</c:v>
                </c:pt>
                <c:pt idx="6">
                  <c:v>ndufa11</c:v>
                </c:pt>
                <c:pt idx="7">
                  <c:v>ndufa12</c:v>
                </c:pt>
                <c:pt idx="8">
                  <c:v>ndufa2</c:v>
                </c:pt>
                <c:pt idx="9">
                  <c:v>ndufa3</c:v>
                </c:pt>
                <c:pt idx="10">
                  <c:v>ndufa4a</c:v>
                </c:pt>
                <c:pt idx="11">
                  <c:v>ndufa4b</c:v>
                </c:pt>
                <c:pt idx="12">
                  <c:v>ndufa5</c:v>
                </c:pt>
                <c:pt idx="13">
                  <c:v>ndufa6</c:v>
                </c:pt>
                <c:pt idx="14">
                  <c:v>ndufa7</c:v>
                </c:pt>
                <c:pt idx="15">
                  <c:v>ndufa8</c:v>
                </c:pt>
                <c:pt idx="16">
                  <c:v>ndufa9a</c:v>
                </c:pt>
                <c:pt idx="17">
                  <c:v>ndufab1b</c:v>
                </c:pt>
                <c:pt idx="18">
                  <c:v>ndufb10</c:v>
                </c:pt>
                <c:pt idx="19">
                  <c:v>ndufb2</c:v>
                </c:pt>
                <c:pt idx="20">
                  <c:v>ndufb4</c:v>
                </c:pt>
                <c:pt idx="21">
                  <c:v>ndufb6</c:v>
                </c:pt>
                <c:pt idx="22">
                  <c:v>ndufb7</c:v>
                </c:pt>
                <c:pt idx="23">
                  <c:v>ndufb8</c:v>
                </c:pt>
                <c:pt idx="24">
                  <c:v>ndufc2</c:v>
                </c:pt>
                <c:pt idx="25">
                  <c:v>ndufs1</c:v>
                </c:pt>
                <c:pt idx="26">
                  <c:v>ndufs3</c:v>
                </c:pt>
                <c:pt idx="27">
                  <c:v>ndufs6</c:v>
                </c:pt>
                <c:pt idx="28">
                  <c:v>ndufs8a</c:v>
                </c:pt>
                <c:pt idx="29">
                  <c:v>ndufv1</c:v>
                </c:pt>
                <c:pt idx="30">
                  <c:v>ndufv2</c:v>
                </c:pt>
                <c:pt idx="31">
                  <c:v>ndufv3</c:v>
                </c:pt>
                <c:pt idx="33">
                  <c:v>sdha</c:v>
                </c:pt>
                <c:pt idx="34">
                  <c:v>sdhb</c:v>
                </c:pt>
                <c:pt idx="35">
                  <c:v>sdhc</c:v>
                </c:pt>
                <c:pt idx="36">
                  <c:v>sdhda</c:v>
                </c:pt>
                <c:pt idx="37">
                  <c:v>sdhdb</c:v>
                </c:pt>
                <c:pt idx="39">
                  <c:v>CYTB</c:v>
                </c:pt>
                <c:pt idx="40">
                  <c:v>uqcr10</c:v>
                </c:pt>
                <c:pt idx="41">
                  <c:v>uqcrb</c:v>
                </c:pt>
                <c:pt idx="42">
                  <c:v>uqcrc1</c:v>
                </c:pt>
                <c:pt idx="43">
                  <c:v>uqcrc2a</c:v>
                </c:pt>
                <c:pt idx="44">
                  <c:v>uqcrc2b</c:v>
                </c:pt>
                <c:pt idx="45">
                  <c:v>uqcrfs1</c:v>
                </c:pt>
                <c:pt idx="46">
                  <c:v>uqcrq</c:v>
                </c:pt>
                <c:pt idx="48">
                  <c:v>COX1</c:v>
                </c:pt>
                <c:pt idx="49">
                  <c:v>COX2</c:v>
                </c:pt>
                <c:pt idx="50">
                  <c:v>COX3</c:v>
                </c:pt>
                <c:pt idx="51">
                  <c:v>cox10</c:v>
                </c:pt>
                <c:pt idx="52">
                  <c:v>cox11</c:v>
                </c:pt>
                <c:pt idx="53">
                  <c:v>cox15</c:v>
                </c:pt>
                <c:pt idx="54">
                  <c:v>cox17</c:v>
                </c:pt>
                <c:pt idx="55">
                  <c:v>cox4i1</c:v>
                </c:pt>
                <c:pt idx="56">
                  <c:v>cox4i1l</c:v>
                </c:pt>
                <c:pt idx="57">
                  <c:v>cox4i2</c:v>
                </c:pt>
                <c:pt idx="58">
                  <c:v>cox5aa</c:v>
                </c:pt>
                <c:pt idx="59">
                  <c:v>cox5ab</c:v>
                </c:pt>
                <c:pt idx="60">
                  <c:v>cox5ba</c:v>
                </c:pt>
                <c:pt idx="61">
                  <c:v>cox6a1</c:v>
                </c:pt>
                <c:pt idx="62">
                  <c:v>cox6a2</c:v>
                </c:pt>
                <c:pt idx="63">
                  <c:v>cox6b1</c:v>
                </c:pt>
                <c:pt idx="64">
                  <c:v>cox6b2</c:v>
                </c:pt>
                <c:pt idx="65">
                  <c:v>cox6c</c:v>
                </c:pt>
                <c:pt idx="66">
                  <c:v>cox7a2a</c:v>
                </c:pt>
                <c:pt idx="67">
                  <c:v>cox7a2l</c:v>
                </c:pt>
                <c:pt idx="68">
                  <c:v>cox7c</c:v>
                </c:pt>
                <c:pt idx="69">
                  <c:v>cox8a</c:v>
                </c:pt>
                <c:pt idx="70">
                  <c:v>si:dkey-85n7.8</c:v>
                </c:pt>
                <c:pt idx="72">
                  <c:v>ATP6</c:v>
                </c:pt>
                <c:pt idx="73">
                  <c:v>atp5f1b</c:v>
                </c:pt>
                <c:pt idx="74">
                  <c:v>atp5f1c</c:v>
                </c:pt>
                <c:pt idx="75">
                  <c:v>atp5f1d</c:v>
                </c:pt>
                <c:pt idx="76">
                  <c:v>atp5fa1</c:v>
                </c:pt>
                <c:pt idx="77">
                  <c:v>atp5l</c:v>
                </c:pt>
                <c:pt idx="78">
                  <c:v>atp5mc1</c:v>
                </c:pt>
                <c:pt idx="79">
                  <c:v>atp5mc3a</c:v>
                </c:pt>
                <c:pt idx="80">
                  <c:v>atp5mea</c:v>
                </c:pt>
                <c:pt idx="81">
                  <c:v>atp5mf</c:v>
                </c:pt>
                <c:pt idx="82">
                  <c:v>atp5pb</c:v>
                </c:pt>
                <c:pt idx="83">
                  <c:v>atp5pd</c:v>
                </c:pt>
                <c:pt idx="84">
                  <c:v>atp5pf</c:v>
                </c:pt>
                <c:pt idx="85">
                  <c:v>atp6ap1a</c:v>
                </c:pt>
                <c:pt idx="86">
                  <c:v>atp6v0a1a</c:v>
                </c:pt>
                <c:pt idx="87">
                  <c:v>atp6v0a1b</c:v>
                </c:pt>
                <c:pt idx="88">
                  <c:v>atp6v0a2a</c:v>
                </c:pt>
                <c:pt idx="89">
                  <c:v>atp6v0a2b</c:v>
                </c:pt>
                <c:pt idx="90">
                  <c:v>atp6v0b</c:v>
                </c:pt>
                <c:pt idx="91">
                  <c:v>atp6v0ca</c:v>
                </c:pt>
                <c:pt idx="92">
                  <c:v>atp6v0d1</c:v>
                </c:pt>
                <c:pt idx="93">
                  <c:v>atp6v1aa</c:v>
                </c:pt>
                <c:pt idx="94">
                  <c:v>atp6v1ab</c:v>
                </c:pt>
                <c:pt idx="95">
                  <c:v>atp6v1b2</c:v>
                </c:pt>
                <c:pt idx="96">
                  <c:v>atp6v1ba</c:v>
                </c:pt>
                <c:pt idx="97">
                  <c:v>atp6v1c1a</c:v>
                </c:pt>
                <c:pt idx="98">
                  <c:v>atp6v1c1b</c:v>
                </c:pt>
                <c:pt idx="99">
                  <c:v>atp6v1d</c:v>
                </c:pt>
                <c:pt idx="100">
                  <c:v>atp6v1e1b</c:v>
                </c:pt>
                <c:pt idx="101">
                  <c:v>atp6v1f</c:v>
                </c:pt>
                <c:pt idx="102">
                  <c:v>atp6v1g1</c:v>
                </c:pt>
                <c:pt idx="103">
                  <c:v>atpv0e2</c:v>
                </c:pt>
                <c:pt idx="104">
                  <c:v>tcirg1a</c:v>
                </c:pt>
                <c:pt idx="105">
                  <c:v>tcirg1b</c:v>
                </c:pt>
                <c:pt idx="107">
                  <c:v>cycsb</c:v>
                </c:pt>
                <c:pt idx="109">
                  <c:v>lhpp</c:v>
                </c:pt>
                <c:pt idx="110">
                  <c:v>ppa1b</c:v>
                </c:pt>
                <c:pt idx="111">
                  <c:v>ppa2</c:v>
                </c:pt>
              </c:strCache>
            </c:strRef>
          </c:cat>
          <c:val>
            <c:numRef>
              <c:f>Feuil1!$G$1:$G$113</c:f>
              <c:numCache>
                <c:formatCode>General</c:formatCode>
                <c:ptCount val="1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56.52173913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54.901960780000003</c:v>
                </c:pt>
                <c:pt idx="12">
                  <c:v>100</c:v>
                </c:pt>
                <c:pt idx="13">
                  <c:v>66.666666669999998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42.857142860000003</c:v>
                </c:pt>
                <c:pt idx="20">
                  <c:v>0</c:v>
                </c:pt>
                <c:pt idx="21">
                  <c:v>50</c:v>
                </c:pt>
                <c:pt idx="22">
                  <c:v>80</c:v>
                </c:pt>
                <c:pt idx="23">
                  <c:v>40</c:v>
                </c:pt>
                <c:pt idx="24">
                  <c:v>0</c:v>
                </c:pt>
                <c:pt idx="25">
                  <c:v>66.666666669999998</c:v>
                </c:pt>
                <c:pt idx="26">
                  <c:v>35.087719300000003</c:v>
                </c:pt>
                <c:pt idx="27">
                  <c:v>90</c:v>
                </c:pt>
                <c:pt idx="28">
                  <c:v>0</c:v>
                </c:pt>
                <c:pt idx="29">
                  <c:v>61.111111110000003</c:v>
                </c:pt>
                <c:pt idx="30">
                  <c:v>47.826086959999998</c:v>
                </c:pt>
                <c:pt idx="31">
                  <c:v>33.333333330000002</c:v>
                </c:pt>
                <c:pt idx="32">
                  <c:v>80</c:v>
                </c:pt>
                <c:pt idx="34">
                  <c:v>39.130434780000002</c:v>
                </c:pt>
                <c:pt idx="35">
                  <c:v>0</c:v>
                </c:pt>
                <c:pt idx="36">
                  <c:v>0</c:v>
                </c:pt>
                <c:pt idx="38">
                  <c:v>66.666666669999998</c:v>
                </c:pt>
                <c:pt idx="40">
                  <c:v>2.8960319999995932E-2</c:v>
                </c:pt>
                <c:pt idx="41">
                  <c:v>7.6923076900000069</c:v>
                </c:pt>
                <c:pt idx="42">
                  <c:v>42.857142860000003</c:v>
                </c:pt>
                <c:pt idx="43">
                  <c:v>43.333333330000002</c:v>
                </c:pt>
                <c:pt idx="44">
                  <c:v>66.666666669999998</c:v>
                </c:pt>
                <c:pt idx="45">
                  <c:v>20</c:v>
                </c:pt>
                <c:pt idx="46">
                  <c:v>54.166666669999998</c:v>
                </c:pt>
                <c:pt idx="47">
                  <c:v>0</c:v>
                </c:pt>
                <c:pt idx="49">
                  <c:v>0</c:v>
                </c:pt>
                <c:pt idx="50">
                  <c:v>0.22205773999999678</c:v>
                </c:pt>
                <c:pt idx="51">
                  <c:v>0</c:v>
                </c:pt>
                <c:pt idx="52">
                  <c:v>0</c:v>
                </c:pt>
                <c:pt idx="53">
                  <c:v>100</c:v>
                </c:pt>
                <c:pt idx="54">
                  <c:v>100</c:v>
                </c:pt>
                <c:pt idx="55">
                  <c:v>0</c:v>
                </c:pt>
                <c:pt idx="56">
                  <c:v>16.129032260000002</c:v>
                </c:pt>
                <c:pt idx="58">
                  <c:v>100</c:v>
                </c:pt>
                <c:pt idx="59">
                  <c:v>7.6923076900000069</c:v>
                </c:pt>
                <c:pt idx="60">
                  <c:v>50</c:v>
                </c:pt>
                <c:pt idx="61">
                  <c:v>25</c:v>
                </c:pt>
                <c:pt idx="62">
                  <c:v>80</c:v>
                </c:pt>
                <c:pt idx="65">
                  <c:v>14.0625</c:v>
                </c:pt>
                <c:pt idx="66">
                  <c:v>40.74074074</c:v>
                </c:pt>
                <c:pt idx="67">
                  <c:v>25</c:v>
                </c:pt>
                <c:pt idx="68">
                  <c:v>100</c:v>
                </c:pt>
                <c:pt idx="69">
                  <c:v>100</c:v>
                </c:pt>
                <c:pt idx="70">
                  <c:v>79.166666669999998</c:v>
                </c:pt>
                <c:pt idx="71">
                  <c:v>0</c:v>
                </c:pt>
                <c:pt idx="73">
                  <c:v>0</c:v>
                </c:pt>
                <c:pt idx="74">
                  <c:v>77.777777780000008</c:v>
                </c:pt>
                <c:pt idx="75">
                  <c:v>19.148936169999999</c:v>
                </c:pt>
                <c:pt idx="76">
                  <c:v>20</c:v>
                </c:pt>
                <c:pt idx="77">
                  <c:v>8.7719298199999969</c:v>
                </c:pt>
                <c:pt idx="78">
                  <c:v>11.111111109999996</c:v>
                </c:pt>
                <c:pt idx="79">
                  <c:v>56.25</c:v>
                </c:pt>
                <c:pt idx="80">
                  <c:v>32.352941180000002</c:v>
                </c:pt>
                <c:pt idx="81">
                  <c:v>66.666666669999998</c:v>
                </c:pt>
                <c:pt idx="82">
                  <c:v>50</c:v>
                </c:pt>
                <c:pt idx="83">
                  <c:v>61.904761899999997</c:v>
                </c:pt>
                <c:pt idx="84">
                  <c:v>2.6315789500000051</c:v>
                </c:pt>
                <c:pt idx="85">
                  <c:v>10</c:v>
                </c:pt>
                <c:pt idx="87">
                  <c:v>0</c:v>
                </c:pt>
                <c:pt idx="89">
                  <c:v>100</c:v>
                </c:pt>
                <c:pt idx="90">
                  <c:v>60</c:v>
                </c:pt>
                <c:pt idx="91">
                  <c:v>28</c:v>
                </c:pt>
                <c:pt idx="92">
                  <c:v>0</c:v>
                </c:pt>
                <c:pt idx="93">
                  <c:v>38.46153846</c:v>
                </c:pt>
                <c:pt idx="94">
                  <c:v>38.888888889999997</c:v>
                </c:pt>
                <c:pt idx="95">
                  <c:v>32.352941180000002</c:v>
                </c:pt>
                <c:pt idx="97">
                  <c:v>11.627906980000006</c:v>
                </c:pt>
                <c:pt idx="98">
                  <c:v>41.666666669999998</c:v>
                </c:pt>
                <c:pt idx="99">
                  <c:v>9.5238095200000004</c:v>
                </c:pt>
                <c:pt idx="100">
                  <c:v>0</c:v>
                </c:pt>
                <c:pt idx="101">
                  <c:v>100</c:v>
                </c:pt>
                <c:pt idx="102">
                  <c:v>77.777777780000008</c:v>
                </c:pt>
                <c:pt idx="103">
                  <c:v>0</c:v>
                </c:pt>
                <c:pt idx="105">
                  <c:v>100</c:v>
                </c:pt>
                <c:pt idx="106">
                  <c:v>32</c:v>
                </c:pt>
                <c:pt idx="108">
                  <c:v>38.157894740000003</c:v>
                </c:pt>
                <c:pt idx="110">
                  <c:v>0</c:v>
                </c:pt>
                <c:pt idx="111">
                  <c:v>48.484848479999997</c:v>
                </c:pt>
                <c:pt idx="1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F-4334-A1CB-9423BB49F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3544216"/>
        <c:axId val="1927867432"/>
      </c:barChart>
      <c:catAx>
        <c:axId val="1923544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7867432"/>
        <c:crosses val="autoZero"/>
        <c:auto val="1"/>
        <c:lblAlgn val="ctr"/>
        <c:lblOffset val="100"/>
        <c:noMultiLvlLbl val="0"/>
      </c:catAx>
      <c:valAx>
        <c:axId val="19278674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23544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invertIfNegative val="0"/>
          <c:cat>
            <c:strRef>
              <c:f>Feuil1!$A$2:$A$113</c:f>
              <c:strCache>
                <c:ptCount val="112"/>
                <c:pt idx="0">
                  <c:v>ND1</c:v>
                </c:pt>
                <c:pt idx="1">
                  <c:v>ND2</c:v>
                </c:pt>
                <c:pt idx="2">
                  <c:v>ND4</c:v>
                </c:pt>
                <c:pt idx="3">
                  <c:v>ND5</c:v>
                </c:pt>
                <c:pt idx="4">
                  <c:v>ndufa1</c:v>
                </c:pt>
                <c:pt idx="5">
                  <c:v>ndufa10</c:v>
                </c:pt>
                <c:pt idx="6">
                  <c:v>ndufa11</c:v>
                </c:pt>
                <c:pt idx="7">
                  <c:v>ndufa12</c:v>
                </c:pt>
                <c:pt idx="8">
                  <c:v>ndufa2</c:v>
                </c:pt>
                <c:pt idx="9">
                  <c:v>ndufa3</c:v>
                </c:pt>
                <c:pt idx="10">
                  <c:v>ndufa4a</c:v>
                </c:pt>
                <c:pt idx="11">
                  <c:v>ndufa4b</c:v>
                </c:pt>
                <c:pt idx="12">
                  <c:v>ndufa5</c:v>
                </c:pt>
                <c:pt idx="13">
                  <c:v>ndufa6</c:v>
                </c:pt>
                <c:pt idx="14">
                  <c:v>ndufa7</c:v>
                </c:pt>
                <c:pt idx="15">
                  <c:v>ndufa8</c:v>
                </c:pt>
                <c:pt idx="16">
                  <c:v>ndufa9a</c:v>
                </c:pt>
                <c:pt idx="17">
                  <c:v>ndufab1b</c:v>
                </c:pt>
                <c:pt idx="18">
                  <c:v>ndufb10</c:v>
                </c:pt>
                <c:pt idx="19">
                  <c:v>ndufb2</c:v>
                </c:pt>
                <c:pt idx="20">
                  <c:v>ndufb4</c:v>
                </c:pt>
                <c:pt idx="21">
                  <c:v>ndufb6</c:v>
                </c:pt>
                <c:pt idx="22">
                  <c:v>ndufb7</c:v>
                </c:pt>
                <c:pt idx="23">
                  <c:v>ndufb8</c:v>
                </c:pt>
                <c:pt idx="24">
                  <c:v>ndufc2</c:v>
                </c:pt>
                <c:pt idx="25">
                  <c:v>ndufs1</c:v>
                </c:pt>
                <c:pt idx="26">
                  <c:v>ndufs3</c:v>
                </c:pt>
                <c:pt idx="27">
                  <c:v>ndufs6</c:v>
                </c:pt>
                <c:pt idx="28">
                  <c:v>ndufs8a</c:v>
                </c:pt>
                <c:pt idx="29">
                  <c:v>ndufv1</c:v>
                </c:pt>
                <c:pt idx="30">
                  <c:v>ndufv2</c:v>
                </c:pt>
                <c:pt idx="31">
                  <c:v>ndufv3</c:v>
                </c:pt>
                <c:pt idx="33">
                  <c:v>sdha</c:v>
                </c:pt>
                <c:pt idx="34">
                  <c:v>sdhb</c:v>
                </c:pt>
                <c:pt idx="35">
                  <c:v>sdhc</c:v>
                </c:pt>
                <c:pt idx="36">
                  <c:v>sdhda</c:v>
                </c:pt>
                <c:pt idx="37">
                  <c:v>sdhdb</c:v>
                </c:pt>
                <c:pt idx="39">
                  <c:v>CYTB</c:v>
                </c:pt>
                <c:pt idx="40">
                  <c:v>uqcr10</c:v>
                </c:pt>
                <c:pt idx="41">
                  <c:v>uqcrb</c:v>
                </c:pt>
                <c:pt idx="42">
                  <c:v>uqcrc1</c:v>
                </c:pt>
                <c:pt idx="43">
                  <c:v>uqcrc2a</c:v>
                </c:pt>
                <c:pt idx="44">
                  <c:v>uqcrc2b</c:v>
                </c:pt>
                <c:pt idx="45">
                  <c:v>uqcrfs1</c:v>
                </c:pt>
                <c:pt idx="46">
                  <c:v>uqcrq</c:v>
                </c:pt>
                <c:pt idx="48">
                  <c:v>COX1</c:v>
                </c:pt>
                <c:pt idx="49">
                  <c:v>COX2</c:v>
                </c:pt>
                <c:pt idx="50">
                  <c:v>COX3</c:v>
                </c:pt>
                <c:pt idx="51">
                  <c:v>cox10</c:v>
                </c:pt>
                <c:pt idx="52">
                  <c:v>cox11</c:v>
                </c:pt>
                <c:pt idx="53">
                  <c:v>cox15</c:v>
                </c:pt>
                <c:pt idx="54">
                  <c:v>cox17</c:v>
                </c:pt>
                <c:pt idx="55">
                  <c:v>cox4i1</c:v>
                </c:pt>
                <c:pt idx="56">
                  <c:v>cox4i1l</c:v>
                </c:pt>
                <c:pt idx="57">
                  <c:v>cox4i2</c:v>
                </c:pt>
                <c:pt idx="58">
                  <c:v>cox5aa</c:v>
                </c:pt>
                <c:pt idx="59">
                  <c:v>cox5ab</c:v>
                </c:pt>
                <c:pt idx="60">
                  <c:v>cox5ba</c:v>
                </c:pt>
                <c:pt idx="61">
                  <c:v>cox6a1</c:v>
                </c:pt>
                <c:pt idx="62">
                  <c:v>cox6a2</c:v>
                </c:pt>
                <c:pt idx="63">
                  <c:v>cox6b1</c:v>
                </c:pt>
                <c:pt idx="64">
                  <c:v>cox6b2</c:v>
                </c:pt>
                <c:pt idx="65">
                  <c:v>cox6c</c:v>
                </c:pt>
                <c:pt idx="66">
                  <c:v>cox7a2a</c:v>
                </c:pt>
                <c:pt idx="67">
                  <c:v>cox7a2l</c:v>
                </c:pt>
                <c:pt idx="68">
                  <c:v>cox7c</c:v>
                </c:pt>
                <c:pt idx="69">
                  <c:v>cox8a</c:v>
                </c:pt>
                <c:pt idx="70">
                  <c:v>si:dkey-85n7.8</c:v>
                </c:pt>
                <c:pt idx="72">
                  <c:v>ATP6</c:v>
                </c:pt>
                <c:pt idx="73">
                  <c:v>atp5f1b</c:v>
                </c:pt>
                <c:pt idx="74">
                  <c:v>atp5f1c</c:v>
                </c:pt>
                <c:pt idx="75">
                  <c:v>atp5f1d</c:v>
                </c:pt>
                <c:pt idx="76">
                  <c:v>atp5fa1</c:v>
                </c:pt>
                <c:pt idx="77">
                  <c:v>atp5l</c:v>
                </c:pt>
                <c:pt idx="78">
                  <c:v>atp5mc1</c:v>
                </c:pt>
                <c:pt idx="79">
                  <c:v>atp5mc3a</c:v>
                </c:pt>
                <c:pt idx="80">
                  <c:v>atp5mea</c:v>
                </c:pt>
                <c:pt idx="81">
                  <c:v>atp5mf</c:v>
                </c:pt>
                <c:pt idx="82">
                  <c:v>atp5pb</c:v>
                </c:pt>
                <c:pt idx="83">
                  <c:v>atp5pd</c:v>
                </c:pt>
                <c:pt idx="84">
                  <c:v>atp5pf</c:v>
                </c:pt>
                <c:pt idx="85">
                  <c:v>atp6ap1a</c:v>
                </c:pt>
                <c:pt idx="86">
                  <c:v>atp6v0a1a</c:v>
                </c:pt>
                <c:pt idx="87">
                  <c:v>atp6v0a1b</c:v>
                </c:pt>
                <c:pt idx="88">
                  <c:v>atp6v0a2a</c:v>
                </c:pt>
                <c:pt idx="89">
                  <c:v>atp6v0a2b</c:v>
                </c:pt>
                <c:pt idx="90">
                  <c:v>atp6v0b</c:v>
                </c:pt>
                <c:pt idx="91">
                  <c:v>atp6v0ca</c:v>
                </c:pt>
                <c:pt idx="92">
                  <c:v>atp6v0d1</c:v>
                </c:pt>
                <c:pt idx="93">
                  <c:v>atp6v1aa</c:v>
                </c:pt>
                <c:pt idx="94">
                  <c:v>atp6v1ab</c:v>
                </c:pt>
                <c:pt idx="95">
                  <c:v>atp6v1b2</c:v>
                </c:pt>
                <c:pt idx="96">
                  <c:v>atp6v1ba</c:v>
                </c:pt>
                <c:pt idx="97">
                  <c:v>atp6v1c1a</c:v>
                </c:pt>
                <c:pt idx="98">
                  <c:v>atp6v1c1b</c:v>
                </c:pt>
                <c:pt idx="99">
                  <c:v>atp6v1d</c:v>
                </c:pt>
                <c:pt idx="100">
                  <c:v>atp6v1e1b</c:v>
                </c:pt>
                <c:pt idx="101">
                  <c:v>atp6v1f</c:v>
                </c:pt>
                <c:pt idx="102">
                  <c:v>atp6v1g1</c:v>
                </c:pt>
                <c:pt idx="103">
                  <c:v>atpv0e2</c:v>
                </c:pt>
                <c:pt idx="104">
                  <c:v>tcirg1a</c:v>
                </c:pt>
                <c:pt idx="105">
                  <c:v>tcirg1b</c:v>
                </c:pt>
                <c:pt idx="107">
                  <c:v>cycsb</c:v>
                </c:pt>
                <c:pt idx="109">
                  <c:v>lhpp</c:v>
                </c:pt>
                <c:pt idx="110">
                  <c:v>ppa1b</c:v>
                </c:pt>
                <c:pt idx="111">
                  <c:v>ppa2</c:v>
                </c:pt>
              </c:strCache>
            </c:strRef>
          </c:cat>
          <c:val>
            <c:numRef>
              <c:f>Feuil1!$H$1:$H$113</c:f>
              <c:numCache>
                <c:formatCode>General</c:formatCode>
                <c:ptCount val="113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75</c:v>
                </c:pt>
                <c:pt idx="6">
                  <c:v>23.809523810000002</c:v>
                </c:pt>
                <c:pt idx="7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34.21052632</c:v>
                </c:pt>
                <c:pt idx="12">
                  <c:v>100</c:v>
                </c:pt>
                <c:pt idx="13">
                  <c:v>100</c:v>
                </c:pt>
                <c:pt idx="16">
                  <c:v>0</c:v>
                </c:pt>
                <c:pt idx="17">
                  <c:v>100</c:v>
                </c:pt>
                <c:pt idx="18">
                  <c:v>66.666666669999998</c:v>
                </c:pt>
                <c:pt idx="19">
                  <c:v>23.07692308</c:v>
                </c:pt>
                <c:pt idx="20">
                  <c:v>100</c:v>
                </c:pt>
                <c:pt idx="21">
                  <c:v>0</c:v>
                </c:pt>
                <c:pt idx="22">
                  <c:v>40</c:v>
                </c:pt>
                <c:pt idx="23">
                  <c:v>100</c:v>
                </c:pt>
                <c:pt idx="24">
                  <c:v>100</c:v>
                </c:pt>
                <c:pt idx="25">
                  <c:v>0</c:v>
                </c:pt>
                <c:pt idx="26">
                  <c:v>32</c:v>
                </c:pt>
                <c:pt idx="27">
                  <c:v>10</c:v>
                </c:pt>
                <c:pt idx="28">
                  <c:v>100</c:v>
                </c:pt>
                <c:pt idx="29">
                  <c:v>14.28571429</c:v>
                </c:pt>
                <c:pt idx="30">
                  <c:v>92</c:v>
                </c:pt>
                <c:pt idx="31">
                  <c:v>0</c:v>
                </c:pt>
                <c:pt idx="32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8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20</c:v>
                </c:pt>
                <c:pt idx="43">
                  <c:v>34.146341460000002</c:v>
                </c:pt>
                <c:pt idx="44">
                  <c:v>42.857142860000003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9">
                  <c:v>100</c:v>
                </c:pt>
                <c:pt idx="50">
                  <c:v>99.858517259999999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28.301886790000001</c:v>
                </c:pt>
                <c:pt idx="59">
                  <c:v>75</c:v>
                </c:pt>
                <c:pt idx="60">
                  <c:v>42.857142860000003</c:v>
                </c:pt>
                <c:pt idx="61">
                  <c:v>66.666666669999998</c:v>
                </c:pt>
                <c:pt idx="62">
                  <c:v>40</c:v>
                </c:pt>
                <c:pt idx="64">
                  <c:v>100</c:v>
                </c:pt>
                <c:pt idx="65">
                  <c:v>70.666666669999998</c:v>
                </c:pt>
                <c:pt idx="66">
                  <c:v>68</c:v>
                </c:pt>
                <c:pt idx="67">
                  <c:v>44.444444439999998</c:v>
                </c:pt>
                <c:pt idx="68">
                  <c:v>100</c:v>
                </c:pt>
                <c:pt idx="69">
                  <c:v>33.333333330000002</c:v>
                </c:pt>
                <c:pt idx="70">
                  <c:v>7.407407407</c:v>
                </c:pt>
                <c:pt idx="71">
                  <c:v>100</c:v>
                </c:pt>
                <c:pt idx="73">
                  <c:v>100</c:v>
                </c:pt>
                <c:pt idx="74">
                  <c:v>47.368421050000002</c:v>
                </c:pt>
                <c:pt idx="75">
                  <c:v>81.25</c:v>
                </c:pt>
                <c:pt idx="77">
                  <c:v>74.074074069999995</c:v>
                </c:pt>
                <c:pt idx="78">
                  <c:v>100</c:v>
                </c:pt>
                <c:pt idx="79">
                  <c:v>66.666666669999998</c:v>
                </c:pt>
                <c:pt idx="80">
                  <c:v>87.096774190000005</c:v>
                </c:pt>
                <c:pt idx="81">
                  <c:v>20</c:v>
                </c:pt>
                <c:pt idx="82">
                  <c:v>20</c:v>
                </c:pt>
                <c:pt idx="83">
                  <c:v>28.125</c:v>
                </c:pt>
                <c:pt idx="84">
                  <c:v>91.304347829999998</c:v>
                </c:pt>
                <c:pt idx="85">
                  <c:v>100</c:v>
                </c:pt>
                <c:pt idx="87">
                  <c:v>100</c:v>
                </c:pt>
                <c:pt idx="89">
                  <c:v>0</c:v>
                </c:pt>
                <c:pt idx="90">
                  <c:v>66.666666669999998</c:v>
                </c:pt>
                <c:pt idx="91">
                  <c:v>83.333333330000002</c:v>
                </c:pt>
                <c:pt idx="92">
                  <c:v>100</c:v>
                </c:pt>
                <c:pt idx="93">
                  <c:v>42.857142860000003</c:v>
                </c:pt>
                <c:pt idx="94">
                  <c:v>88.888888890000004</c:v>
                </c:pt>
                <c:pt idx="95">
                  <c:v>73.333333330000002</c:v>
                </c:pt>
                <c:pt idx="97">
                  <c:v>80.487804879999999</c:v>
                </c:pt>
                <c:pt idx="98">
                  <c:v>72.727272729999996</c:v>
                </c:pt>
                <c:pt idx="99">
                  <c:v>100</c:v>
                </c:pt>
                <c:pt idx="100">
                  <c:v>100</c:v>
                </c:pt>
                <c:pt idx="101">
                  <c:v>25</c:v>
                </c:pt>
                <c:pt idx="102">
                  <c:v>77.777777779999994</c:v>
                </c:pt>
                <c:pt idx="103">
                  <c:v>92.592592589999995</c:v>
                </c:pt>
                <c:pt idx="106">
                  <c:v>65.38461538</c:v>
                </c:pt>
                <c:pt idx="108">
                  <c:v>31.147540979999999</c:v>
                </c:pt>
                <c:pt idx="111">
                  <c:v>30</c:v>
                </c:pt>
                <c:pt idx="11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6-4446-A40A-CB64B25C68FD}"/>
            </c:ext>
          </c:extLst>
        </c:ser>
        <c:ser>
          <c:idx val="1"/>
          <c:order val="1"/>
          <c:invertIfNegative val="0"/>
          <c:cat>
            <c:strRef>
              <c:f>Feuil1!$A$2:$A$113</c:f>
              <c:strCache>
                <c:ptCount val="112"/>
                <c:pt idx="0">
                  <c:v>ND1</c:v>
                </c:pt>
                <c:pt idx="1">
                  <c:v>ND2</c:v>
                </c:pt>
                <c:pt idx="2">
                  <c:v>ND4</c:v>
                </c:pt>
                <c:pt idx="3">
                  <c:v>ND5</c:v>
                </c:pt>
                <c:pt idx="4">
                  <c:v>ndufa1</c:v>
                </c:pt>
                <c:pt idx="5">
                  <c:v>ndufa10</c:v>
                </c:pt>
                <c:pt idx="6">
                  <c:v>ndufa11</c:v>
                </c:pt>
                <c:pt idx="7">
                  <c:v>ndufa12</c:v>
                </c:pt>
                <c:pt idx="8">
                  <c:v>ndufa2</c:v>
                </c:pt>
                <c:pt idx="9">
                  <c:v>ndufa3</c:v>
                </c:pt>
                <c:pt idx="10">
                  <c:v>ndufa4a</c:v>
                </c:pt>
                <c:pt idx="11">
                  <c:v>ndufa4b</c:v>
                </c:pt>
                <c:pt idx="12">
                  <c:v>ndufa5</c:v>
                </c:pt>
                <c:pt idx="13">
                  <c:v>ndufa6</c:v>
                </c:pt>
                <c:pt idx="14">
                  <c:v>ndufa7</c:v>
                </c:pt>
                <c:pt idx="15">
                  <c:v>ndufa8</c:v>
                </c:pt>
                <c:pt idx="16">
                  <c:v>ndufa9a</c:v>
                </c:pt>
                <c:pt idx="17">
                  <c:v>ndufab1b</c:v>
                </c:pt>
                <c:pt idx="18">
                  <c:v>ndufb10</c:v>
                </c:pt>
                <c:pt idx="19">
                  <c:v>ndufb2</c:v>
                </c:pt>
                <c:pt idx="20">
                  <c:v>ndufb4</c:v>
                </c:pt>
                <c:pt idx="21">
                  <c:v>ndufb6</c:v>
                </c:pt>
                <c:pt idx="22">
                  <c:v>ndufb7</c:v>
                </c:pt>
                <c:pt idx="23">
                  <c:v>ndufb8</c:v>
                </c:pt>
                <c:pt idx="24">
                  <c:v>ndufc2</c:v>
                </c:pt>
                <c:pt idx="25">
                  <c:v>ndufs1</c:v>
                </c:pt>
                <c:pt idx="26">
                  <c:v>ndufs3</c:v>
                </c:pt>
                <c:pt idx="27">
                  <c:v>ndufs6</c:v>
                </c:pt>
                <c:pt idx="28">
                  <c:v>ndufs8a</c:v>
                </c:pt>
                <c:pt idx="29">
                  <c:v>ndufv1</c:v>
                </c:pt>
                <c:pt idx="30">
                  <c:v>ndufv2</c:v>
                </c:pt>
                <c:pt idx="31">
                  <c:v>ndufv3</c:v>
                </c:pt>
                <c:pt idx="33">
                  <c:v>sdha</c:v>
                </c:pt>
                <c:pt idx="34">
                  <c:v>sdhb</c:v>
                </c:pt>
                <c:pt idx="35">
                  <c:v>sdhc</c:v>
                </c:pt>
                <c:pt idx="36">
                  <c:v>sdhda</c:v>
                </c:pt>
                <c:pt idx="37">
                  <c:v>sdhdb</c:v>
                </c:pt>
                <c:pt idx="39">
                  <c:v>CYTB</c:v>
                </c:pt>
                <c:pt idx="40">
                  <c:v>uqcr10</c:v>
                </c:pt>
                <c:pt idx="41">
                  <c:v>uqcrb</c:v>
                </c:pt>
                <c:pt idx="42">
                  <c:v>uqcrc1</c:v>
                </c:pt>
                <c:pt idx="43">
                  <c:v>uqcrc2a</c:v>
                </c:pt>
                <c:pt idx="44">
                  <c:v>uqcrc2b</c:v>
                </c:pt>
                <c:pt idx="45">
                  <c:v>uqcrfs1</c:v>
                </c:pt>
                <c:pt idx="46">
                  <c:v>uqcrq</c:v>
                </c:pt>
                <c:pt idx="48">
                  <c:v>COX1</c:v>
                </c:pt>
                <c:pt idx="49">
                  <c:v>COX2</c:v>
                </c:pt>
                <c:pt idx="50">
                  <c:v>COX3</c:v>
                </c:pt>
                <c:pt idx="51">
                  <c:v>cox10</c:v>
                </c:pt>
                <c:pt idx="52">
                  <c:v>cox11</c:v>
                </c:pt>
                <c:pt idx="53">
                  <c:v>cox15</c:v>
                </c:pt>
                <c:pt idx="54">
                  <c:v>cox17</c:v>
                </c:pt>
                <c:pt idx="55">
                  <c:v>cox4i1</c:v>
                </c:pt>
                <c:pt idx="56">
                  <c:v>cox4i1l</c:v>
                </c:pt>
                <c:pt idx="57">
                  <c:v>cox4i2</c:v>
                </c:pt>
                <c:pt idx="58">
                  <c:v>cox5aa</c:v>
                </c:pt>
                <c:pt idx="59">
                  <c:v>cox5ab</c:v>
                </c:pt>
                <c:pt idx="60">
                  <c:v>cox5ba</c:v>
                </c:pt>
                <c:pt idx="61">
                  <c:v>cox6a1</c:v>
                </c:pt>
                <c:pt idx="62">
                  <c:v>cox6a2</c:v>
                </c:pt>
                <c:pt idx="63">
                  <c:v>cox6b1</c:v>
                </c:pt>
                <c:pt idx="64">
                  <c:v>cox6b2</c:v>
                </c:pt>
                <c:pt idx="65">
                  <c:v>cox6c</c:v>
                </c:pt>
                <c:pt idx="66">
                  <c:v>cox7a2a</c:v>
                </c:pt>
                <c:pt idx="67">
                  <c:v>cox7a2l</c:v>
                </c:pt>
                <c:pt idx="68">
                  <c:v>cox7c</c:v>
                </c:pt>
                <c:pt idx="69">
                  <c:v>cox8a</c:v>
                </c:pt>
                <c:pt idx="70">
                  <c:v>si:dkey-85n7.8</c:v>
                </c:pt>
                <c:pt idx="72">
                  <c:v>ATP6</c:v>
                </c:pt>
                <c:pt idx="73">
                  <c:v>atp5f1b</c:v>
                </c:pt>
                <c:pt idx="74">
                  <c:v>atp5f1c</c:v>
                </c:pt>
                <c:pt idx="75">
                  <c:v>atp5f1d</c:v>
                </c:pt>
                <c:pt idx="76">
                  <c:v>atp5fa1</c:v>
                </c:pt>
                <c:pt idx="77">
                  <c:v>atp5l</c:v>
                </c:pt>
                <c:pt idx="78">
                  <c:v>atp5mc1</c:v>
                </c:pt>
                <c:pt idx="79">
                  <c:v>atp5mc3a</c:v>
                </c:pt>
                <c:pt idx="80">
                  <c:v>atp5mea</c:v>
                </c:pt>
                <c:pt idx="81">
                  <c:v>atp5mf</c:v>
                </c:pt>
                <c:pt idx="82">
                  <c:v>atp5pb</c:v>
                </c:pt>
                <c:pt idx="83">
                  <c:v>atp5pd</c:v>
                </c:pt>
                <c:pt idx="84">
                  <c:v>atp5pf</c:v>
                </c:pt>
                <c:pt idx="85">
                  <c:v>atp6ap1a</c:v>
                </c:pt>
                <c:pt idx="86">
                  <c:v>atp6v0a1a</c:v>
                </c:pt>
                <c:pt idx="87">
                  <c:v>atp6v0a1b</c:v>
                </c:pt>
                <c:pt idx="88">
                  <c:v>atp6v0a2a</c:v>
                </c:pt>
                <c:pt idx="89">
                  <c:v>atp6v0a2b</c:v>
                </c:pt>
                <c:pt idx="90">
                  <c:v>atp6v0b</c:v>
                </c:pt>
                <c:pt idx="91">
                  <c:v>atp6v0ca</c:v>
                </c:pt>
                <c:pt idx="92">
                  <c:v>atp6v0d1</c:v>
                </c:pt>
                <c:pt idx="93">
                  <c:v>atp6v1aa</c:v>
                </c:pt>
                <c:pt idx="94">
                  <c:v>atp6v1ab</c:v>
                </c:pt>
                <c:pt idx="95">
                  <c:v>atp6v1b2</c:v>
                </c:pt>
                <c:pt idx="96">
                  <c:v>atp6v1ba</c:v>
                </c:pt>
                <c:pt idx="97">
                  <c:v>atp6v1c1a</c:v>
                </c:pt>
                <c:pt idx="98">
                  <c:v>atp6v1c1b</c:v>
                </c:pt>
                <c:pt idx="99">
                  <c:v>atp6v1d</c:v>
                </c:pt>
                <c:pt idx="100">
                  <c:v>atp6v1e1b</c:v>
                </c:pt>
                <c:pt idx="101">
                  <c:v>atp6v1f</c:v>
                </c:pt>
                <c:pt idx="102">
                  <c:v>atp6v1g1</c:v>
                </c:pt>
                <c:pt idx="103">
                  <c:v>atpv0e2</c:v>
                </c:pt>
                <c:pt idx="104">
                  <c:v>tcirg1a</c:v>
                </c:pt>
                <c:pt idx="105">
                  <c:v>tcirg1b</c:v>
                </c:pt>
                <c:pt idx="107">
                  <c:v>cycsb</c:v>
                </c:pt>
                <c:pt idx="109">
                  <c:v>lhpp</c:v>
                </c:pt>
                <c:pt idx="110">
                  <c:v>ppa1b</c:v>
                </c:pt>
                <c:pt idx="111">
                  <c:v>ppa2</c:v>
                </c:pt>
              </c:strCache>
            </c:strRef>
          </c:cat>
          <c:val>
            <c:numRef>
              <c:f>Feuil1!$I$1:$I$113</c:f>
              <c:numCache>
                <c:formatCode>General</c:formatCode>
                <c:ptCount val="1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</c:v>
                </c:pt>
                <c:pt idx="6">
                  <c:v>76.190476189999998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65.78947368</c:v>
                </c:pt>
                <c:pt idx="12">
                  <c:v>0</c:v>
                </c:pt>
                <c:pt idx="13">
                  <c:v>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0</c:v>
                </c:pt>
                <c:pt idx="18">
                  <c:v>33.333333330000002</c:v>
                </c:pt>
                <c:pt idx="19">
                  <c:v>76.92307692</c:v>
                </c:pt>
                <c:pt idx="20">
                  <c:v>0</c:v>
                </c:pt>
                <c:pt idx="21">
                  <c:v>100</c:v>
                </c:pt>
                <c:pt idx="22">
                  <c:v>60</c:v>
                </c:pt>
                <c:pt idx="23">
                  <c:v>0</c:v>
                </c:pt>
                <c:pt idx="24">
                  <c:v>0</c:v>
                </c:pt>
                <c:pt idx="25">
                  <c:v>100</c:v>
                </c:pt>
                <c:pt idx="26">
                  <c:v>68</c:v>
                </c:pt>
                <c:pt idx="27">
                  <c:v>90</c:v>
                </c:pt>
                <c:pt idx="28">
                  <c:v>0</c:v>
                </c:pt>
                <c:pt idx="29">
                  <c:v>85.714285709999999</c:v>
                </c:pt>
                <c:pt idx="30">
                  <c:v>8</c:v>
                </c:pt>
                <c:pt idx="31">
                  <c:v>100</c:v>
                </c:pt>
                <c:pt idx="32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80</c:v>
                </c:pt>
                <c:pt idx="43">
                  <c:v>65.853658539999998</c:v>
                </c:pt>
                <c:pt idx="44">
                  <c:v>57.142857139999997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9">
                  <c:v>0</c:v>
                </c:pt>
                <c:pt idx="50">
                  <c:v>0.14148274000000072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71.698113210000002</c:v>
                </c:pt>
                <c:pt idx="58">
                  <c:v>100</c:v>
                </c:pt>
                <c:pt idx="59">
                  <c:v>25</c:v>
                </c:pt>
                <c:pt idx="60">
                  <c:v>57.142857139999997</c:v>
                </c:pt>
                <c:pt idx="61">
                  <c:v>33.333333330000002</c:v>
                </c:pt>
                <c:pt idx="62">
                  <c:v>60</c:v>
                </c:pt>
                <c:pt idx="65">
                  <c:v>29.333333330000002</c:v>
                </c:pt>
                <c:pt idx="66">
                  <c:v>32</c:v>
                </c:pt>
                <c:pt idx="67">
                  <c:v>55.555555560000002</c:v>
                </c:pt>
                <c:pt idx="68">
                  <c:v>0</c:v>
                </c:pt>
                <c:pt idx="69">
                  <c:v>66.666666669999998</c:v>
                </c:pt>
                <c:pt idx="70">
                  <c:v>92.592592593000006</c:v>
                </c:pt>
                <c:pt idx="71">
                  <c:v>0</c:v>
                </c:pt>
                <c:pt idx="73">
                  <c:v>0</c:v>
                </c:pt>
                <c:pt idx="74">
                  <c:v>52.631578949999998</c:v>
                </c:pt>
                <c:pt idx="75">
                  <c:v>18.75</c:v>
                </c:pt>
                <c:pt idx="76">
                  <c:v>100</c:v>
                </c:pt>
                <c:pt idx="77">
                  <c:v>25.925925930000005</c:v>
                </c:pt>
                <c:pt idx="78">
                  <c:v>0</c:v>
                </c:pt>
                <c:pt idx="79">
                  <c:v>33.333333330000002</c:v>
                </c:pt>
                <c:pt idx="80">
                  <c:v>12.903225809999995</c:v>
                </c:pt>
                <c:pt idx="81">
                  <c:v>80</c:v>
                </c:pt>
                <c:pt idx="82">
                  <c:v>80</c:v>
                </c:pt>
                <c:pt idx="83">
                  <c:v>71.875</c:v>
                </c:pt>
                <c:pt idx="84">
                  <c:v>8.6956521700000025</c:v>
                </c:pt>
                <c:pt idx="85">
                  <c:v>0</c:v>
                </c:pt>
                <c:pt idx="87">
                  <c:v>0</c:v>
                </c:pt>
                <c:pt idx="89">
                  <c:v>100</c:v>
                </c:pt>
                <c:pt idx="90">
                  <c:v>33.333333330000002</c:v>
                </c:pt>
                <c:pt idx="91">
                  <c:v>16.666666669999998</c:v>
                </c:pt>
                <c:pt idx="92">
                  <c:v>0</c:v>
                </c:pt>
                <c:pt idx="93">
                  <c:v>57.142857139999997</c:v>
                </c:pt>
                <c:pt idx="94">
                  <c:v>11.111111109999996</c:v>
                </c:pt>
                <c:pt idx="95">
                  <c:v>26.666666669999998</c:v>
                </c:pt>
                <c:pt idx="97">
                  <c:v>19.512195120000001</c:v>
                </c:pt>
                <c:pt idx="98">
                  <c:v>27.272727270000004</c:v>
                </c:pt>
                <c:pt idx="99">
                  <c:v>0</c:v>
                </c:pt>
                <c:pt idx="100">
                  <c:v>0</c:v>
                </c:pt>
                <c:pt idx="101">
                  <c:v>75</c:v>
                </c:pt>
                <c:pt idx="102">
                  <c:v>22.222222220000006</c:v>
                </c:pt>
                <c:pt idx="103">
                  <c:v>7.4074074100000047</c:v>
                </c:pt>
                <c:pt idx="105">
                  <c:v>100</c:v>
                </c:pt>
                <c:pt idx="106">
                  <c:v>34.61538462</c:v>
                </c:pt>
                <c:pt idx="108">
                  <c:v>68.852459019999998</c:v>
                </c:pt>
                <c:pt idx="110">
                  <c:v>100</c:v>
                </c:pt>
                <c:pt idx="111">
                  <c:v>70</c:v>
                </c:pt>
                <c:pt idx="11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D6-4446-A40A-CB64B25C6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2496296"/>
        <c:axId val="1912256856"/>
      </c:barChart>
      <c:catAx>
        <c:axId val="191249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2256856"/>
        <c:crosses val="autoZero"/>
        <c:auto val="1"/>
        <c:lblAlgn val="ctr"/>
        <c:lblOffset val="100"/>
        <c:noMultiLvlLbl val="0"/>
      </c:catAx>
      <c:valAx>
        <c:axId val="19122568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12496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Feuil3!$D$1</c:f>
              <c:strCache>
                <c:ptCount val="1"/>
                <c:pt idx="0">
                  <c:v>S-/All</c:v>
                </c:pt>
              </c:strCache>
            </c:strRef>
          </c:tx>
          <c:spPr>
            <a:ln w="47625">
              <a:noFill/>
            </a:ln>
          </c:spPr>
          <c:xVal>
            <c:numRef>
              <c:f>Feuil3!$C$2:$C$99</c:f>
              <c:numCache>
                <c:formatCode>General</c:formatCode>
                <c:ptCount val="98"/>
                <c:pt idx="0">
                  <c:v>-0.5</c:v>
                </c:pt>
                <c:pt idx="1">
                  <c:v>-0.25</c:v>
                </c:pt>
                <c:pt idx="2">
                  <c:v>-0.14102564103333334</c:v>
                </c:pt>
                <c:pt idx="3">
                  <c:v>-4.8076923000000001E-2</c:v>
                </c:pt>
                <c:pt idx="4">
                  <c:v>-3.7114846E-2</c:v>
                </c:pt>
                <c:pt idx="5">
                  <c:v>-3.7707389999999999E-3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1.02451E-4</c:v>
                </c:pt>
                <c:pt idx="17">
                  <c:v>2.1872300000000001E-4</c:v>
                </c:pt>
                <c:pt idx="18">
                  <c:v>1.3416299999999999E-3</c:v>
                </c:pt>
                <c:pt idx="19">
                  <c:v>2.909703E-3</c:v>
                </c:pt>
                <c:pt idx="20">
                  <c:v>1.4487178999999999E-2</c:v>
                </c:pt>
                <c:pt idx="21">
                  <c:v>5.4093556000000001E-2</c:v>
                </c:pt>
                <c:pt idx="22">
                  <c:v>6.0893656999999997E-2</c:v>
                </c:pt>
                <c:pt idx="23">
                  <c:v>8.2070707000000007E-2</c:v>
                </c:pt>
                <c:pt idx="24">
                  <c:v>8.333333334999983E-2</c:v>
                </c:pt>
                <c:pt idx="25">
                  <c:v>9.7222221999999997E-2</c:v>
                </c:pt>
                <c:pt idx="26">
                  <c:v>0.104166667</c:v>
                </c:pt>
                <c:pt idx="27">
                  <c:v>0.1125</c:v>
                </c:pt>
                <c:pt idx="28">
                  <c:v>0.113186813</c:v>
                </c:pt>
                <c:pt idx="29">
                  <c:v>0.125</c:v>
                </c:pt>
                <c:pt idx="30">
                  <c:v>0.12500777800000001</c:v>
                </c:pt>
                <c:pt idx="31">
                  <c:v>0.133098992</c:v>
                </c:pt>
                <c:pt idx="32">
                  <c:v>0.133333333</c:v>
                </c:pt>
                <c:pt idx="33">
                  <c:v>0.133333333</c:v>
                </c:pt>
                <c:pt idx="34">
                  <c:v>0.14753234100000001</c:v>
                </c:pt>
                <c:pt idx="35">
                  <c:v>0.150252525</c:v>
                </c:pt>
                <c:pt idx="36">
                  <c:v>0.15331196599999999</c:v>
                </c:pt>
                <c:pt idx="37">
                  <c:v>0.16244188700000001</c:v>
                </c:pt>
                <c:pt idx="38">
                  <c:v>0.16525720699999999</c:v>
                </c:pt>
                <c:pt idx="39">
                  <c:v>0.184217726</c:v>
                </c:pt>
                <c:pt idx="40">
                  <c:v>0.19767973899999999</c:v>
                </c:pt>
                <c:pt idx="41">
                  <c:v>0.198667074</c:v>
                </c:pt>
                <c:pt idx="42">
                  <c:v>0.2</c:v>
                </c:pt>
                <c:pt idx="43">
                  <c:v>0.2</c:v>
                </c:pt>
                <c:pt idx="44">
                  <c:v>0.201156052</c:v>
                </c:pt>
                <c:pt idx="45">
                  <c:v>0.22410523099999999</c:v>
                </c:pt>
                <c:pt idx="46">
                  <c:v>0.22597402599999999</c:v>
                </c:pt>
                <c:pt idx="47">
                  <c:v>0.22909212700000001</c:v>
                </c:pt>
                <c:pt idx="48">
                  <c:v>0.23120844800000001</c:v>
                </c:pt>
                <c:pt idx="49">
                  <c:v>0.243530523</c:v>
                </c:pt>
                <c:pt idx="50">
                  <c:v>0.24444444400000001</c:v>
                </c:pt>
                <c:pt idx="51">
                  <c:v>0.26111111100000001</c:v>
                </c:pt>
                <c:pt idx="52">
                  <c:v>0.27222222200000001</c:v>
                </c:pt>
                <c:pt idx="53">
                  <c:v>0.27777777799999998</c:v>
                </c:pt>
                <c:pt idx="54">
                  <c:v>0.28666666699999999</c:v>
                </c:pt>
                <c:pt idx="55">
                  <c:v>0.30185185199999998</c:v>
                </c:pt>
                <c:pt idx="56">
                  <c:v>0.30350609699999997</c:v>
                </c:pt>
                <c:pt idx="57">
                  <c:v>0.30565544500000003</c:v>
                </c:pt>
                <c:pt idx="58">
                  <c:v>0.31217856199999999</c:v>
                </c:pt>
                <c:pt idx="59">
                  <c:v>0.31806588000000002</c:v>
                </c:pt>
                <c:pt idx="60">
                  <c:v>0.34722222200000002</c:v>
                </c:pt>
                <c:pt idx="61">
                  <c:v>0.35</c:v>
                </c:pt>
                <c:pt idx="62">
                  <c:v>0.35993867200000002</c:v>
                </c:pt>
                <c:pt idx="63">
                  <c:v>0.36346335499999999</c:v>
                </c:pt>
                <c:pt idx="64">
                  <c:v>0.37354497399999997</c:v>
                </c:pt>
                <c:pt idx="65">
                  <c:v>0.37989123299999999</c:v>
                </c:pt>
                <c:pt idx="66">
                  <c:v>0.38955905200000002</c:v>
                </c:pt>
                <c:pt idx="67">
                  <c:v>0.39205793799999999</c:v>
                </c:pt>
                <c:pt idx="68">
                  <c:v>0.40277777799999998</c:v>
                </c:pt>
                <c:pt idx="69">
                  <c:v>0.41703280300000001</c:v>
                </c:pt>
                <c:pt idx="70">
                  <c:v>0.42407407400000002</c:v>
                </c:pt>
                <c:pt idx="71">
                  <c:v>0.44025234000000002</c:v>
                </c:pt>
                <c:pt idx="72">
                  <c:v>0.480885642</c:v>
                </c:pt>
                <c:pt idx="73">
                  <c:v>0.5</c:v>
                </c:pt>
                <c:pt idx="74">
                  <c:v>0.5</c:v>
                </c:pt>
                <c:pt idx="75">
                  <c:v>0.51329365100000002</c:v>
                </c:pt>
                <c:pt idx="76">
                  <c:v>0.52281144800000001</c:v>
                </c:pt>
                <c:pt idx="77">
                  <c:v>0.52306687299999999</c:v>
                </c:pt>
                <c:pt idx="78">
                  <c:v>0.52309153100000005</c:v>
                </c:pt>
                <c:pt idx="79">
                  <c:v>0.54422979299999996</c:v>
                </c:pt>
                <c:pt idx="80">
                  <c:v>0.56169312199999999</c:v>
                </c:pt>
                <c:pt idx="81">
                  <c:v>0.56496410200000002</c:v>
                </c:pt>
                <c:pt idx="82">
                  <c:v>0.57222222199999995</c:v>
                </c:pt>
                <c:pt idx="83">
                  <c:v>0.57777777799999996</c:v>
                </c:pt>
                <c:pt idx="84">
                  <c:v>0.57974104599999998</c:v>
                </c:pt>
                <c:pt idx="85">
                  <c:v>0.58631216900000005</c:v>
                </c:pt>
                <c:pt idx="86">
                  <c:v>0.6</c:v>
                </c:pt>
                <c:pt idx="87">
                  <c:v>0.64083139099999997</c:v>
                </c:pt>
                <c:pt idx="88">
                  <c:v>0.65331890299999995</c:v>
                </c:pt>
                <c:pt idx="89">
                  <c:v>0.65912917699999996</c:v>
                </c:pt>
                <c:pt idx="90">
                  <c:v>0.66666666699999999</c:v>
                </c:pt>
                <c:pt idx="91">
                  <c:v>0.67342555100000001</c:v>
                </c:pt>
                <c:pt idx="92">
                  <c:v>0.67467948700000002</c:v>
                </c:pt>
                <c:pt idx="93">
                  <c:v>0.692072511</c:v>
                </c:pt>
                <c:pt idx="94">
                  <c:v>0.693333333</c:v>
                </c:pt>
                <c:pt idx="95">
                  <c:v>0.78412698400000003</c:v>
                </c:pt>
                <c:pt idx="96">
                  <c:v>0.82596477599999996</c:v>
                </c:pt>
                <c:pt idx="97">
                  <c:v>0.85305924600000005</c:v>
                </c:pt>
              </c:numCache>
            </c:numRef>
          </c:xVal>
          <c:yVal>
            <c:numRef>
              <c:f>Feuil3!$D$2:$D$99</c:f>
              <c:numCache>
                <c:formatCode>General</c:formatCode>
                <c:ptCount val="98"/>
                <c:pt idx="21">
                  <c:v>-3.4684110399999999</c:v>
                </c:pt>
                <c:pt idx="22">
                  <c:v>-4.9721869999999999</c:v>
                </c:pt>
                <c:pt idx="34">
                  <c:v>-3.622525</c:v>
                </c:pt>
                <c:pt idx="39">
                  <c:v>-3.11420064</c:v>
                </c:pt>
                <c:pt idx="46">
                  <c:v>-2.2656360800000002</c:v>
                </c:pt>
                <c:pt idx="47">
                  <c:v>-2.0556767300000001</c:v>
                </c:pt>
                <c:pt idx="48">
                  <c:v>-2.53552965</c:v>
                </c:pt>
                <c:pt idx="49">
                  <c:v>-3.2670716999999998</c:v>
                </c:pt>
                <c:pt idx="51">
                  <c:v>-2.8788228400000002</c:v>
                </c:pt>
                <c:pt idx="56">
                  <c:v>-4.2269399999999999</c:v>
                </c:pt>
                <c:pt idx="57">
                  <c:v>-2.6465290000000001</c:v>
                </c:pt>
                <c:pt idx="58">
                  <c:v>-2.8707830599999999</c:v>
                </c:pt>
                <c:pt idx="61">
                  <c:v>-2.7197268100000001</c:v>
                </c:pt>
                <c:pt idx="62">
                  <c:v>-2.2960910000000001</c:v>
                </c:pt>
                <c:pt idx="63">
                  <c:v>-3.9899382000000001</c:v>
                </c:pt>
                <c:pt idx="65">
                  <c:v>-2.8623763000000002</c:v>
                </c:pt>
                <c:pt idx="68">
                  <c:v>-2.5239064899999999</c:v>
                </c:pt>
                <c:pt idx="71">
                  <c:v>-2.1968608199999999</c:v>
                </c:pt>
                <c:pt idx="77">
                  <c:v>-4.1990699999999999</c:v>
                </c:pt>
                <c:pt idx="79">
                  <c:v>-3.7505330200000002</c:v>
                </c:pt>
                <c:pt idx="80">
                  <c:v>-2.18808157</c:v>
                </c:pt>
                <c:pt idx="83">
                  <c:v>-2.2179612</c:v>
                </c:pt>
                <c:pt idx="84">
                  <c:v>-2.2818784999999999</c:v>
                </c:pt>
                <c:pt idx="87">
                  <c:v>-2.3284320699999999</c:v>
                </c:pt>
                <c:pt idx="89">
                  <c:v>-4.9042971299999998</c:v>
                </c:pt>
                <c:pt idx="90">
                  <c:v>-2.2318575300000001</c:v>
                </c:pt>
                <c:pt idx="96">
                  <c:v>-2.1504994000000002</c:v>
                </c:pt>
                <c:pt idx="97">
                  <c:v>-2.0928200100000001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EE-4FBD-8E8C-2F84C9742DD2}"/>
            </c:ext>
          </c:extLst>
        </c:ser>
        <c:ser>
          <c:idx val="1"/>
          <c:order val="1"/>
          <c:tx>
            <c:strRef>
              <c:f>Feuil3!$E$1</c:f>
              <c:strCache>
                <c:ptCount val="1"/>
                <c:pt idx="0">
                  <c:v>S-/nAll</c:v>
                </c:pt>
              </c:strCache>
            </c:strRef>
          </c:tx>
          <c:spPr>
            <a:ln w="47625">
              <a:noFill/>
            </a:ln>
          </c:spPr>
          <c:xVal>
            <c:numRef>
              <c:f>Feuil3!$C$2:$C$99</c:f>
              <c:numCache>
                <c:formatCode>General</c:formatCode>
                <c:ptCount val="98"/>
                <c:pt idx="0">
                  <c:v>-0.5</c:v>
                </c:pt>
                <c:pt idx="1">
                  <c:v>-0.25</c:v>
                </c:pt>
                <c:pt idx="2">
                  <c:v>-0.14102564103333334</c:v>
                </c:pt>
                <c:pt idx="3">
                  <c:v>-4.8076923000000001E-2</c:v>
                </c:pt>
                <c:pt idx="4">
                  <c:v>-3.7114846E-2</c:v>
                </c:pt>
                <c:pt idx="5">
                  <c:v>-3.7707389999999999E-3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1.02451E-4</c:v>
                </c:pt>
                <c:pt idx="17">
                  <c:v>2.1872300000000001E-4</c:v>
                </c:pt>
                <c:pt idx="18">
                  <c:v>1.3416299999999999E-3</c:v>
                </c:pt>
                <c:pt idx="19">
                  <c:v>2.909703E-3</c:v>
                </c:pt>
                <c:pt idx="20">
                  <c:v>1.4487178999999999E-2</c:v>
                </c:pt>
                <c:pt idx="21">
                  <c:v>5.4093556000000001E-2</c:v>
                </c:pt>
                <c:pt idx="22">
                  <c:v>6.0893656999999997E-2</c:v>
                </c:pt>
                <c:pt idx="23">
                  <c:v>8.2070707000000007E-2</c:v>
                </c:pt>
                <c:pt idx="24">
                  <c:v>8.333333334999983E-2</c:v>
                </c:pt>
                <c:pt idx="25">
                  <c:v>9.7222221999999997E-2</c:v>
                </c:pt>
                <c:pt idx="26">
                  <c:v>0.104166667</c:v>
                </c:pt>
                <c:pt idx="27">
                  <c:v>0.1125</c:v>
                </c:pt>
                <c:pt idx="28">
                  <c:v>0.113186813</c:v>
                </c:pt>
                <c:pt idx="29">
                  <c:v>0.125</c:v>
                </c:pt>
                <c:pt idx="30">
                  <c:v>0.12500777800000001</c:v>
                </c:pt>
                <c:pt idx="31">
                  <c:v>0.133098992</c:v>
                </c:pt>
                <c:pt idx="32">
                  <c:v>0.133333333</c:v>
                </c:pt>
                <c:pt idx="33">
                  <c:v>0.133333333</c:v>
                </c:pt>
                <c:pt idx="34">
                  <c:v>0.14753234100000001</c:v>
                </c:pt>
                <c:pt idx="35">
                  <c:v>0.150252525</c:v>
                </c:pt>
                <c:pt idx="36">
                  <c:v>0.15331196599999999</c:v>
                </c:pt>
                <c:pt idx="37">
                  <c:v>0.16244188700000001</c:v>
                </c:pt>
                <c:pt idx="38">
                  <c:v>0.16525720699999999</c:v>
                </c:pt>
                <c:pt idx="39">
                  <c:v>0.184217726</c:v>
                </c:pt>
                <c:pt idx="40">
                  <c:v>0.19767973899999999</c:v>
                </c:pt>
                <c:pt idx="41">
                  <c:v>0.198667074</c:v>
                </c:pt>
                <c:pt idx="42">
                  <c:v>0.2</c:v>
                </c:pt>
                <c:pt idx="43">
                  <c:v>0.2</c:v>
                </c:pt>
                <c:pt idx="44">
                  <c:v>0.201156052</c:v>
                </c:pt>
                <c:pt idx="45">
                  <c:v>0.22410523099999999</c:v>
                </c:pt>
                <c:pt idx="46">
                  <c:v>0.22597402599999999</c:v>
                </c:pt>
                <c:pt idx="47">
                  <c:v>0.22909212700000001</c:v>
                </c:pt>
                <c:pt idx="48">
                  <c:v>0.23120844800000001</c:v>
                </c:pt>
                <c:pt idx="49">
                  <c:v>0.243530523</c:v>
                </c:pt>
                <c:pt idx="50">
                  <c:v>0.24444444400000001</c:v>
                </c:pt>
                <c:pt idx="51">
                  <c:v>0.26111111100000001</c:v>
                </c:pt>
                <c:pt idx="52">
                  <c:v>0.27222222200000001</c:v>
                </c:pt>
                <c:pt idx="53">
                  <c:v>0.27777777799999998</c:v>
                </c:pt>
                <c:pt idx="54">
                  <c:v>0.28666666699999999</c:v>
                </c:pt>
                <c:pt idx="55">
                  <c:v>0.30185185199999998</c:v>
                </c:pt>
                <c:pt idx="56">
                  <c:v>0.30350609699999997</c:v>
                </c:pt>
                <c:pt idx="57">
                  <c:v>0.30565544500000003</c:v>
                </c:pt>
                <c:pt idx="58">
                  <c:v>0.31217856199999999</c:v>
                </c:pt>
                <c:pt idx="59">
                  <c:v>0.31806588000000002</c:v>
                </c:pt>
                <c:pt idx="60">
                  <c:v>0.34722222200000002</c:v>
                </c:pt>
                <c:pt idx="61">
                  <c:v>0.35</c:v>
                </c:pt>
                <c:pt idx="62">
                  <c:v>0.35993867200000002</c:v>
                </c:pt>
                <c:pt idx="63">
                  <c:v>0.36346335499999999</c:v>
                </c:pt>
                <c:pt idx="64">
                  <c:v>0.37354497399999997</c:v>
                </c:pt>
                <c:pt idx="65">
                  <c:v>0.37989123299999999</c:v>
                </c:pt>
                <c:pt idx="66">
                  <c:v>0.38955905200000002</c:v>
                </c:pt>
                <c:pt idx="67">
                  <c:v>0.39205793799999999</c:v>
                </c:pt>
                <c:pt idx="68">
                  <c:v>0.40277777799999998</c:v>
                </c:pt>
                <c:pt idx="69">
                  <c:v>0.41703280300000001</c:v>
                </c:pt>
                <c:pt idx="70">
                  <c:v>0.42407407400000002</c:v>
                </c:pt>
                <c:pt idx="71">
                  <c:v>0.44025234000000002</c:v>
                </c:pt>
                <c:pt idx="72">
                  <c:v>0.480885642</c:v>
                </c:pt>
                <c:pt idx="73">
                  <c:v>0.5</c:v>
                </c:pt>
                <c:pt idx="74">
                  <c:v>0.5</c:v>
                </c:pt>
                <c:pt idx="75">
                  <c:v>0.51329365100000002</c:v>
                </c:pt>
                <c:pt idx="76">
                  <c:v>0.52281144800000001</c:v>
                </c:pt>
                <c:pt idx="77">
                  <c:v>0.52306687299999999</c:v>
                </c:pt>
                <c:pt idx="78">
                  <c:v>0.52309153100000005</c:v>
                </c:pt>
                <c:pt idx="79">
                  <c:v>0.54422979299999996</c:v>
                </c:pt>
                <c:pt idx="80">
                  <c:v>0.56169312199999999</c:v>
                </c:pt>
                <c:pt idx="81">
                  <c:v>0.56496410200000002</c:v>
                </c:pt>
                <c:pt idx="82">
                  <c:v>0.57222222199999995</c:v>
                </c:pt>
                <c:pt idx="83">
                  <c:v>0.57777777799999996</c:v>
                </c:pt>
                <c:pt idx="84">
                  <c:v>0.57974104599999998</c:v>
                </c:pt>
                <c:pt idx="85">
                  <c:v>0.58631216900000005</c:v>
                </c:pt>
                <c:pt idx="86">
                  <c:v>0.6</c:v>
                </c:pt>
                <c:pt idx="87">
                  <c:v>0.64083139099999997</c:v>
                </c:pt>
                <c:pt idx="88">
                  <c:v>0.65331890299999995</c:v>
                </c:pt>
                <c:pt idx="89">
                  <c:v>0.65912917699999996</c:v>
                </c:pt>
                <c:pt idx="90">
                  <c:v>0.66666666699999999</c:v>
                </c:pt>
                <c:pt idx="91">
                  <c:v>0.67342555100000001</c:v>
                </c:pt>
                <c:pt idx="92">
                  <c:v>0.67467948700000002</c:v>
                </c:pt>
                <c:pt idx="93">
                  <c:v>0.692072511</c:v>
                </c:pt>
                <c:pt idx="94">
                  <c:v>0.693333333</c:v>
                </c:pt>
                <c:pt idx="95">
                  <c:v>0.78412698400000003</c:v>
                </c:pt>
                <c:pt idx="96">
                  <c:v>0.82596477599999996</c:v>
                </c:pt>
                <c:pt idx="97">
                  <c:v>0.85305924600000005</c:v>
                </c:pt>
              </c:numCache>
            </c:numRef>
          </c:xVal>
          <c:yVal>
            <c:numRef>
              <c:f>Feuil3!$E$2:$E$99</c:f>
              <c:numCache>
                <c:formatCode>General</c:formatCode>
                <c:ptCount val="98"/>
                <c:pt idx="2">
                  <c:v>-26.811682999999999</c:v>
                </c:pt>
                <c:pt idx="3">
                  <c:v>-8.0882880000000004</c:v>
                </c:pt>
                <c:pt idx="6">
                  <c:v>-2.5614409999999999</c:v>
                </c:pt>
                <c:pt idx="7">
                  <c:v>-2.99464584</c:v>
                </c:pt>
                <c:pt idx="9">
                  <c:v>-9.1095439999999996</c:v>
                </c:pt>
                <c:pt idx="10">
                  <c:v>-4.4350560000000003</c:v>
                </c:pt>
                <c:pt idx="14">
                  <c:v>-3.47826061</c:v>
                </c:pt>
                <c:pt idx="16">
                  <c:v>-6.8897919999999999</c:v>
                </c:pt>
                <c:pt idx="17">
                  <c:v>-5.2505249999999997</c:v>
                </c:pt>
                <c:pt idx="18">
                  <c:v>-4.241911</c:v>
                </c:pt>
                <c:pt idx="19">
                  <c:v>-6.9927260000000002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EE-4FBD-8E8C-2F84C9742DD2}"/>
            </c:ext>
          </c:extLst>
        </c:ser>
        <c:ser>
          <c:idx val="2"/>
          <c:order val="2"/>
          <c:tx>
            <c:strRef>
              <c:f>Feuil3!$F$1</c:f>
              <c:strCache>
                <c:ptCount val="1"/>
                <c:pt idx="0">
                  <c:v>neutre/All</c:v>
                </c:pt>
              </c:strCache>
            </c:strRef>
          </c:tx>
          <c:spPr>
            <a:ln w="47625">
              <a:noFill/>
            </a:ln>
          </c:spPr>
          <c:xVal>
            <c:numRef>
              <c:f>Feuil3!$C$2:$C$99</c:f>
              <c:numCache>
                <c:formatCode>General</c:formatCode>
                <c:ptCount val="98"/>
                <c:pt idx="0">
                  <c:v>-0.5</c:v>
                </c:pt>
                <c:pt idx="1">
                  <c:v>-0.25</c:v>
                </c:pt>
                <c:pt idx="2">
                  <c:v>-0.14102564103333334</c:v>
                </c:pt>
                <c:pt idx="3">
                  <c:v>-4.8076923000000001E-2</c:v>
                </c:pt>
                <c:pt idx="4">
                  <c:v>-3.7114846E-2</c:v>
                </c:pt>
                <c:pt idx="5">
                  <c:v>-3.7707389999999999E-3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1.02451E-4</c:v>
                </c:pt>
                <c:pt idx="17">
                  <c:v>2.1872300000000001E-4</c:v>
                </c:pt>
                <c:pt idx="18">
                  <c:v>1.3416299999999999E-3</c:v>
                </c:pt>
                <c:pt idx="19">
                  <c:v>2.909703E-3</c:v>
                </c:pt>
                <c:pt idx="20">
                  <c:v>1.4487178999999999E-2</c:v>
                </c:pt>
                <c:pt idx="21">
                  <c:v>5.4093556000000001E-2</c:v>
                </c:pt>
                <c:pt idx="22">
                  <c:v>6.0893656999999997E-2</c:v>
                </c:pt>
                <c:pt idx="23">
                  <c:v>8.2070707000000007E-2</c:v>
                </c:pt>
                <c:pt idx="24">
                  <c:v>8.333333334999983E-2</c:v>
                </c:pt>
                <c:pt idx="25">
                  <c:v>9.7222221999999997E-2</c:v>
                </c:pt>
                <c:pt idx="26">
                  <c:v>0.104166667</c:v>
                </c:pt>
                <c:pt idx="27">
                  <c:v>0.1125</c:v>
                </c:pt>
                <c:pt idx="28">
                  <c:v>0.113186813</c:v>
                </c:pt>
                <c:pt idx="29">
                  <c:v>0.125</c:v>
                </c:pt>
                <c:pt idx="30">
                  <c:v>0.12500777800000001</c:v>
                </c:pt>
                <c:pt idx="31">
                  <c:v>0.133098992</c:v>
                </c:pt>
                <c:pt idx="32">
                  <c:v>0.133333333</c:v>
                </c:pt>
                <c:pt idx="33">
                  <c:v>0.133333333</c:v>
                </c:pt>
                <c:pt idx="34">
                  <c:v>0.14753234100000001</c:v>
                </c:pt>
                <c:pt idx="35">
                  <c:v>0.150252525</c:v>
                </c:pt>
                <c:pt idx="36">
                  <c:v>0.15331196599999999</c:v>
                </c:pt>
                <c:pt idx="37">
                  <c:v>0.16244188700000001</c:v>
                </c:pt>
                <c:pt idx="38">
                  <c:v>0.16525720699999999</c:v>
                </c:pt>
                <c:pt idx="39">
                  <c:v>0.184217726</c:v>
                </c:pt>
                <c:pt idx="40">
                  <c:v>0.19767973899999999</c:v>
                </c:pt>
                <c:pt idx="41">
                  <c:v>0.198667074</c:v>
                </c:pt>
                <c:pt idx="42">
                  <c:v>0.2</c:v>
                </c:pt>
                <c:pt idx="43">
                  <c:v>0.2</c:v>
                </c:pt>
                <c:pt idx="44">
                  <c:v>0.201156052</c:v>
                </c:pt>
                <c:pt idx="45">
                  <c:v>0.22410523099999999</c:v>
                </c:pt>
                <c:pt idx="46">
                  <c:v>0.22597402599999999</c:v>
                </c:pt>
                <c:pt idx="47">
                  <c:v>0.22909212700000001</c:v>
                </c:pt>
                <c:pt idx="48">
                  <c:v>0.23120844800000001</c:v>
                </c:pt>
                <c:pt idx="49">
                  <c:v>0.243530523</c:v>
                </c:pt>
                <c:pt idx="50">
                  <c:v>0.24444444400000001</c:v>
                </c:pt>
                <c:pt idx="51">
                  <c:v>0.26111111100000001</c:v>
                </c:pt>
                <c:pt idx="52">
                  <c:v>0.27222222200000001</c:v>
                </c:pt>
                <c:pt idx="53">
                  <c:v>0.27777777799999998</c:v>
                </c:pt>
                <c:pt idx="54">
                  <c:v>0.28666666699999999</c:v>
                </c:pt>
                <c:pt idx="55">
                  <c:v>0.30185185199999998</c:v>
                </c:pt>
                <c:pt idx="56">
                  <c:v>0.30350609699999997</c:v>
                </c:pt>
                <c:pt idx="57">
                  <c:v>0.30565544500000003</c:v>
                </c:pt>
                <c:pt idx="58">
                  <c:v>0.31217856199999999</c:v>
                </c:pt>
                <c:pt idx="59">
                  <c:v>0.31806588000000002</c:v>
                </c:pt>
                <c:pt idx="60">
                  <c:v>0.34722222200000002</c:v>
                </c:pt>
                <c:pt idx="61">
                  <c:v>0.35</c:v>
                </c:pt>
                <c:pt idx="62">
                  <c:v>0.35993867200000002</c:v>
                </c:pt>
                <c:pt idx="63">
                  <c:v>0.36346335499999999</c:v>
                </c:pt>
                <c:pt idx="64">
                  <c:v>0.37354497399999997</c:v>
                </c:pt>
                <c:pt idx="65">
                  <c:v>0.37989123299999999</c:v>
                </c:pt>
                <c:pt idx="66">
                  <c:v>0.38955905200000002</c:v>
                </c:pt>
                <c:pt idx="67">
                  <c:v>0.39205793799999999</c:v>
                </c:pt>
                <c:pt idx="68">
                  <c:v>0.40277777799999998</c:v>
                </c:pt>
                <c:pt idx="69">
                  <c:v>0.41703280300000001</c:v>
                </c:pt>
                <c:pt idx="70">
                  <c:v>0.42407407400000002</c:v>
                </c:pt>
                <c:pt idx="71">
                  <c:v>0.44025234000000002</c:v>
                </c:pt>
                <c:pt idx="72">
                  <c:v>0.480885642</c:v>
                </c:pt>
                <c:pt idx="73">
                  <c:v>0.5</c:v>
                </c:pt>
                <c:pt idx="74">
                  <c:v>0.5</c:v>
                </c:pt>
                <c:pt idx="75">
                  <c:v>0.51329365100000002</c:v>
                </c:pt>
                <c:pt idx="76">
                  <c:v>0.52281144800000001</c:v>
                </c:pt>
                <c:pt idx="77">
                  <c:v>0.52306687299999999</c:v>
                </c:pt>
                <c:pt idx="78">
                  <c:v>0.52309153100000005</c:v>
                </c:pt>
                <c:pt idx="79">
                  <c:v>0.54422979299999996</c:v>
                </c:pt>
                <c:pt idx="80">
                  <c:v>0.56169312199999999</c:v>
                </c:pt>
                <c:pt idx="81">
                  <c:v>0.56496410200000002</c:v>
                </c:pt>
                <c:pt idx="82">
                  <c:v>0.57222222199999995</c:v>
                </c:pt>
                <c:pt idx="83">
                  <c:v>0.57777777799999996</c:v>
                </c:pt>
                <c:pt idx="84">
                  <c:v>0.57974104599999998</c:v>
                </c:pt>
                <c:pt idx="85">
                  <c:v>0.58631216900000005</c:v>
                </c:pt>
                <c:pt idx="86">
                  <c:v>0.6</c:v>
                </c:pt>
                <c:pt idx="87">
                  <c:v>0.64083139099999997</c:v>
                </c:pt>
                <c:pt idx="88">
                  <c:v>0.65331890299999995</c:v>
                </c:pt>
                <c:pt idx="89">
                  <c:v>0.65912917699999996</c:v>
                </c:pt>
                <c:pt idx="90">
                  <c:v>0.66666666699999999</c:v>
                </c:pt>
                <c:pt idx="91">
                  <c:v>0.67342555100000001</c:v>
                </c:pt>
                <c:pt idx="92">
                  <c:v>0.67467948700000002</c:v>
                </c:pt>
                <c:pt idx="93">
                  <c:v>0.692072511</c:v>
                </c:pt>
                <c:pt idx="94">
                  <c:v>0.693333333</c:v>
                </c:pt>
                <c:pt idx="95">
                  <c:v>0.78412698400000003</c:v>
                </c:pt>
                <c:pt idx="96">
                  <c:v>0.82596477599999996</c:v>
                </c:pt>
                <c:pt idx="97">
                  <c:v>0.85305924600000005</c:v>
                </c:pt>
              </c:numCache>
            </c:numRef>
          </c:xVal>
          <c:yVal>
            <c:numRef>
              <c:f>Feuil3!$F$2:$F$99</c:f>
              <c:numCache>
                <c:formatCode>General</c:formatCode>
                <c:ptCount val="98"/>
                <c:pt idx="23">
                  <c:v>-1.4936897</c:v>
                </c:pt>
                <c:pt idx="24">
                  <c:v>-0.52889485999999997</c:v>
                </c:pt>
                <c:pt idx="25">
                  <c:v>-1.3378270299999999</c:v>
                </c:pt>
                <c:pt idx="26">
                  <c:v>-0.54585444999999999</c:v>
                </c:pt>
                <c:pt idx="27">
                  <c:v>-0.26711890999999999</c:v>
                </c:pt>
                <c:pt idx="28">
                  <c:v>-1.2212348099999999</c:v>
                </c:pt>
                <c:pt idx="29">
                  <c:v>-1.8806262</c:v>
                </c:pt>
                <c:pt idx="30">
                  <c:v>-0.57560204000000004</c:v>
                </c:pt>
                <c:pt idx="31">
                  <c:v>-0.73373537</c:v>
                </c:pt>
                <c:pt idx="32">
                  <c:v>-0.94819947999999998</c:v>
                </c:pt>
                <c:pt idx="33">
                  <c:v>-1.40873636</c:v>
                </c:pt>
                <c:pt idx="35">
                  <c:v>1.1580432300000001</c:v>
                </c:pt>
                <c:pt idx="36">
                  <c:v>-0.94712003</c:v>
                </c:pt>
                <c:pt idx="37">
                  <c:v>-0.43764027999999999</c:v>
                </c:pt>
                <c:pt idx="38">
                  <c:v>-1.4711819100000001</c:v>
                </c:pt>
                <c:pt idx="40">
                  <c:v>-0.97892047999999998</c:v>
                </c:pt>
                <c:pt idx="41">
                  <c:v>-1.53172895</c:v>
                </c:pt>
                <c:pt idx="42">
                  <c:v>-1.53767505</c:v>
                </c:pt>
                <c:pt idx="43">
                  <c:v>-0.65552948</c:v>
                </c:pt>
                <c:pt idx="44">
                  <c:v>-1.37186645</c:v>
                </c:pt>
                <c:pt idx="45">
                  <c:v>-1.32110935</c:v>
                </c:pt>
                <c:pt idx="50">
                  <c:v>-0.84201999999999999</c:v>
                </c:pt>
                <c:pt idx="52">
                  <c:v>-1.1853784700000001</c:v>
                </c:pt>
                <c:pt idx="53">
                  <c:v>-1.04711917</c:v>
                </c:pt>
                <c:pt idx="54">
                  <c:v>-1.64542506</c:v>
                </c:pt>
                <c:pt idx="55">
                  <c:v>-0.65994635000000001</c:v>
                </c:pt>
                <c:pt idx="59">
                  <c:v>-1.33427688</c:v>
                </c:pt>
                <c:pt idx="60">
                  <c:v>-1.2887443000000001</c:v>
                </c:pt>
                <c:pt idx="64">
                  <c:v>-1.62223041</c:v>
                </c:pt>
                <c:pt idx="66">
                  <c:v>-1.23672212</c:v>
                </c:pt>
                <c:pt idx="67">
                  <c:v>-1.2209822299999999</c:v>
                </c:pt>
                <c:pt idx="69">
                  <c:v>-1.54890002</c:v>
                </c:pt>
                <c:pt idx="70">
                  <c:v>-0.54089043000000003</c:v>
                </c:pt>
                <c:pt idx="72">
                  <c:v>-1.2473544700000001</c:v>
                </c:pt>
                <c:pt idx="73">
                  <c:v>0.30676061999999998</c:v>
                </c:pt>
                <c:pt idx="74">
                  <c:v>-0.47340578</c:v>
                </c:pt>
                <c:pt idx="75">
                  <c:v>-1.65139408</c:v>
                </c:pt>
                <c:pt idx="76">
                  <c:v>-0.56686265999999996</c:v>
                </c:pt>
                <c:pt idx="78">
                  <c:v>-0.85167479000000001</c:v>
                </c:pt>
                <c:pt idx="81">
                  <c:v>-0.92865622000000003</c:v>
                </c:pt>
                <c:pt idx="82">
                  <c:v>0.19594639</c:v>
                </c:pt>
                <c:pt idx="85">
                  <c:v>-1.6557322400000001</c:v>
                </c:pt>
                <c:pt idx="86">
                  <c:v>2.46919545</c:v>
                </c:pt>
                <c:pt idx="88">
                  <c:v>-1.7507425400000001</c:v>
                </c:pt>
                <c:pt idx="91">
                  <c:v>-0.30268163999999997</c:v>
                </c:pt>
                <c:pt idx="92">
                  <c:v>-1.8843268399999999</c:v>
                </c:pt>
                <c:pt idx="93">
                  <c:v>6.2423640000000002E-2</c:v>
                </c:pt>
                <c:pt idx="94">
                  <c:v>-0.37651815999999999</c:v>
                </c:pt>
                <c:pt idx="95">
                  <c:v>-0.34327837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EE-4FBD-8E8C-2F84C9742DD2}"/>
            </c:ext>
          </c:extLst>
        </c:ser>
        <c:ser>
          <c:idx val="3"/>
          <c:order val="3"/>
          <c:tx>
            <c:strRef>
              <c:f>Feuil3!$G$1</c:f>
              <c:strCache>
                <c:ptCount val="1"/>
                <c:pt idx="0">
                  <c:v>neutre/nAll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9"/>
          </c:marker>
          <c:xVal>
            <c:numRef>
              <c:f>Feuil3!$C$2:$C$99</c:f>
              <c:numCache>
                <c:formatCode>General</c:formatCode>
                <c:ptCount val="98"/>
                <c:pt idx="0">
                  <c:v>-0.5</c:v>
                </c:pt>
                <c:pt idx="1">
                  <c:v>-0.25</c:v>
                </c:pt>
                <c:pt idx="2">
                  <c:v>-0.14102564103333334</c:v>
                </c:pt>
                <c:pt idx="3">
                  <c:v>-4.8076923000000001E-2</c:v>
                </c:pt>
                <c:pt idx="4">
                  <c:v>-3.7114846E-2</c:v>
                </c:pt>
                <c:pt idx="5">
                  <c:v>-3.7707389999999999E-3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1.02451E-4</c:v>
                </c:pt>
                <c:pt idx="17">
                  <c:v>2.1872300000000001E-4</c:v>
                </c:pt>
                <c:pt idx="18">
                  <c:v>1.3416299999999999E-3</c:v>
                </c:pt>
                <c:pt idx="19">
                  <c:v>2.909703E-3</c:v>
                </c:pt>
                <c:pt idx="20">
                  <c:v>1.4487178999999999E-2</c:v>
                </c:pt>
                <c:pt idx="21">
                  <c:v>5.4093556000000001E-2</c:v>
                </c:pt>
                <c:pt idx="22">
                  <c:v>6.0893656999999997E-2</c:v>
                </c:pt>
                <c:pt idx="23">
                  <c:v>8.2070707000000007E-2</c:v>
                </c:pt>
                <c:pt idx="24">
                  <c:v>8.333333334999983E-2</c:v>
                </c:pt>
                <c:pt idx="25">
                  <c:v>9.7222221999999997E-2</c:v>
                </c:pt>
                <c:pt idx="26">
                  <c:v>0.104166667</c:v>
                </c:pt>
                <c:pt idx="27">
                  <c:v>0.1125</c:v>
                </c:pt>
                <c:pt idx="28">
                  <c:v>0.113186813</c:v>
                </c:pt>
                <c:pt idx="29">
                  <c:v>0.125</c:v>
                </c:pt>
                <c:pt idx="30">
                  <c:v>0.12500777800000001</c:v>
                </c:pt>
                <c:pt idx="31">
                  <c:v>0.133098992</c:v>
                </c:pt>
                <c:pt idx="32">
                  <c:v>0.133333333</c:v>
                </c:pt>
                <c:pt idx="33">
                  <c:v>0.133333333</c:v>
                </c:pt>
                <c:pt idx="34">
                  <c:v>0.14753234100000001</c:v>
                </c:pt>
                <c:pt idx="35">
                  <c:v>0.150252525</c:v>
                </c:pt>
                <c:pt idx="36">
                  <c:v>0.15331196599999999</c:v>
                </c:pt>
                <c:pt idx="37">
                  <c:v>0.16244188700000001</c:v>
                </c:pt>
                <c:pt idx="38">
                  <c:v>0.16525720699999999</c:v>
                </c:pt>
                <c:pt idx="39">
                  <c:v>0.184217726</c:v>
                </c:pt>
                <c:pt idx="40">
                  <c:v>0.19767973899999999</c:v>
                </c:pt>
                <c:pt idx="41">
                  <c:v>0.198667074</c:v>
                </c:pt>
                <c:pt idx="42">
                  <c:v>0.2</c:v>
                </c:pt>
                <c:pt idx="43">
                  <c:v>0.2</c:v>
                </c:pt>
                <c:pt idx="44">
                  <c:v>0.201156052</c:v>
                </c:pt>
                <c:pt idx="45">
                  <c:v>0.22410523099999999</c:v>
                </c:pt>
                <c:pt idx="46">
                  <c:v>0.22597402599999999</c:v>
                </c:pt>
                <c:pt idx="47">
                  <c:v>0.22909212700000001</c:v>
                </c:pt>
                <c:pt idx="48">
                  <c:v>0.23120844800000001</c:v>
                </c:pt>
                <c:pt idx="49">
                  <c:v>0.243530523</c:v>
                </c:pt>
                <c:pt idx="50">
                  <c:v>0.24444444400000001</c:v>
                </c:pt>
                <c:pt idx="51">
                  <c:v>0.26111111100000001</c:v>
                </c:pt>
                <c:pt idx="52">
                  <c:v>0.27222222200000001</c:v>
                </c:pt>
                <c:pt idx="53">
                  <c:v>0.27777777799999998</c:v>
                </c:pt>
                <c:pt idx="54">
                  <c:v>0.28666666699999999</c:v>
                </c:pt>
                <c:pt idx="55">
                  <c:v>0.30185185199999998</c:v>
                </c:pt>
                <c:pt idx="56">
                  <c:v>0.30350609699999997</c:v>
                </c:pt>
                <c:pt idx="57">
                  <c:v>0.30565544500000003</c:v>
                </c:pt>
                <c:pt idx="58">
                  <c:v>0.31217856199999999</c:v>
                </c:pt>
                <c:pt idx="59">
                  <c:v>0.31806588000000002</c:v>
                </c:pt>
                <c:pt idx="60">
                  <c:v>0.34722222200000002</c:v>
                </c:pt>
                <c:pt idx="61">
                  <c:v>0.35</c:v>
                </c:pt>
                <c:pt idx="62">
                  <c:v>0.35993867200000002</c:v>
                </c:pt>
                <c:pt idx="63">
                  <c:v>0.36346335499999999</c:v>
                </c:pt>
                <c:pt idx="64">
                  <c:v>0.37354497399999997</c:v>
                </c:pt>
                <c:pt idx="65">
                  <c:v>0.37989123299999999</c:v>
                </c:pt>
                <c:pt idx="66">
                  <c:v>0.38955905200000002</c:v>
                </c:pt>
                <c:pt idx="67">
                  <c:v>0.39205793799999999</c:v>
                </c:pt>
                <c:pt idx="68">
                  <c:v>0.40277777799999998</c:v>
                </c:pt>
                <c:pt idx="69">
                  <c:v>0.41703280300000001</c:v>
                </c:pt>
                <c:pt idx="70">
                  <c:v>0.42407407400000002</c:v>
                </c:pt>
                <c:pt idx="71">
                  <c:v>0.44025234000000002</c:v>
                </c:pt>
                <c:pt idx="72">
                  <c:v>0.480885642</c:v>
                </c:pt>
                <c:pt idx="73">
                  <c:v>0.5</c:v>
                </c:pt>
                <c:pt idx="74">
                  <c:v>0.5</c:v>
                </c:pt>
                <c:pt idx="75">
                  <c:v>0.51329365100000002</c:v>
                </c:pt>
                <c:pt idx="76">
                  <c:v>0.52281144800000001</c:v>
                </c:pt>
                <c:pt idx="77">
                  <c:v>0.52306687299999999</c:v>
                </c:pt>
                <c:pt idx="78">
                  <c:v>0.52309153100000005</c:v>
                </c:pt>
                <c:pt idx="79">
                  <c:v>0.54422979299999996</c:v>
                </c:pt>
                <c:pt idx="80">
                  <c:v>0.56169312199999999</c:v>
                </c:pt>
                <c:pt idx="81">
                  <c:v>0.56496410200000002</c:v>
                </c:pt>
                <c:pt idx="82">
                  <c:v>0.57222222199999995</c:v>
                </c:pt>
                <c:pt idx="83">
                  <c:v>0.57777777799999996</c:v>
                </c:pt>
                <c:pt idx="84">
                  <c:v>0.57974104599999998</c:v>
                </c:pt>
                <c:pt idx="85">
                  <c:v>0.58631216900000005</c:v>
                </c:pt>
                <c:pt idx="86">
                  <c:v>0.6</c:v>
                </c:pt>
                <c:pt idx="87">
                  <c:v>0.64083139099999997</c:v>
                </c:pt>
                <c:pt idx="88">
                  <c:v>0.65331890299999995</c:v>
                </c:pt>
                <c:pt idx="89">
                  <c:v>0.65912917699999996</c:v>
                </c:pt>
                <c:pt idx="90">
                  <c:v>0.66666666699999999</c:v>
                </c:pt>
                <c:pt idx="91">
                  <c:v>0.67342555100000001</c:v>
                </c:pt>
                <c:pt idx="92">
                  <c:v>0.67467948700000002</c:v>
                </c:pt>
                <c:pt idx="93">
                  <c:v>0.692072511</c:v>
                </c:pt>
                <c:pt idx="94">
                  <c:v>0.693333333</c:v>
                </c:pt>
                <c:pt idx="95">
                  <c:v>0.78412698400000003</c:v>
                </c:pt>
                <c:pt idx="96">
                  <c:v>0.82596477599999996</c:v>
                </c:pt>
                <c:pt idx="97">
                  <c:v>0.85305924600000005</c:v>
                </c:pt>
              </c:numCache>
            </c:numRef>
          </c:xVal>
          <c:yVal>
            <c:numRef>
              <c:f>Feuil3!$G$2:$G$99</c:f>
              <c:numCache>
                <c:formatCode>General</c:formatCode>
                <c:ptCount val="98"/>
                <c:pt idx="0">
                  <c:v>-1.258418</c:v>
                </c:pt>
                <c:pt idx="1">
                  <c:v>-1.18414277</c:v>
                </c:pt>
                <c:pt idx="4">
                  <c:v>-0.14433605999999999</c:v>
                </c:pt>
                <c:pt idx="5">
                  <c:v>-0.34361356999999998</c:v>
                </c:pt>
                <c:pt idx="8">
                  <c:v>-0.10824739999999999</c:v>
                </c:pt>
                <c:pt idx="11">
                  <c:v>-1.93365981</c:v>
                </c:pt>
                <c:pt idx="12">
                  <c:v>1.0022970899999999</c:v>
                </c:pt>
                <c:pt idx="13">
                  <c:v>-0.94175741999999996</c:v>
                </c:pt>
                <c:pt idx="15">
                  <c:v>-0.35467639000000001</c:v>
                </c:pt>
                <c:pt idx="20">
                  <c:v>-1.4227247300000001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EE-4FBD-8E8C-2F84C9742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0558536"/>
        <c:axId val="1926165448"/>
      </c:scatterChart>
      <c:valAx>
        <c:axId val="-203055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6165448"/>
        <c:crosses val="autoZero"/>
        <c:crossBetween val="midCat"/>
      </c:valAx>
      <c:valAx>
        <c:axId val="1926165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0558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019440899746834E-2"/>
          <c:y val="4.0226520597968732E-2"/>
          <c:w val="0.53859055528428934"/>
          <c:h val="0.82478546159990873"/>
        </c:manualLayout>
      </c:layout>
      <c:barChart>
        <c:barDir val="col"/>
        <c:grouping val="stacked"/>
        <c:varyColors val="0"/>
        <c:ser>
          <c:idx val="0"/>
          <c:order val="0"/>
          <c:tx>
            <c:v>sélection négative - compatible hybride</c:v>
          </c:tx>
          <c:invertIfNegative val="0"/>
          <c:cat>
            <c:strRef>
              <c:f>Feuil3!$C$118:$C$123</c:f>
              <c:strCache>
                <c:ptCount val="6"/>
                <c:pt idx="0">
                  <c:v>Complexe I</c:v>
                </c:pt>
                <c:pt idx="1">
                  <c:v>Complexe II</c:v>
                </c:pt>
                <c:pt idx="2">
                  <c:v>Complexe III</c:v>
                </c:pt>
                <c:pt idx="3">
                  <c:v>Complexe IV</c:v>
                </c:pt>
                <c:pt idx="4">
                  <c:v>Complexe V</c:v>
                </c:pt>
                <c:pt idx="5">
                  <c:v>Pi-ADP </c:v>
                </c:pt>
              </c:strCache>
            </c:strRef>
          </c:cat>
          <c:val>
            <c:numRef>
              <c:f>Feuil3!$D$118:$D$123</c:f>
              <c:numCache>
                <c:formatCode>General</c:formatCode>
                <c:ptCount val="6"/>
                <c:pt idx="0">
                  <c:v>8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11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A-4BB3-9C34-D9940D0F4B1A}"/>
            </c:ext>
          </c:extLst>
        </c:ser>
        <c:ser>
          <c:idx val="1"/>
          <c:order val="1"/>
          <c:tx>
            <c:v>sélection négative - incompatibilité hybride</c:v>
          </c:tx>
          <c:invertIfNegative val="0"/>
          <c:cat>
            <c:strRef>
              <c:f>Feuil3!$C$118:$C$123</c:f>
              <c:strCache>
                <c:ptCount val="6"/>
                <c:pt idx="0">
                  <c:v>Complexe I</c:v>
                </c:pt>
                <c:pt idx="1">
                  <c:v>Complexe II</c:v>
                </c:pt>
                <c:pt idx="2">
                  <c:v>Complexe III</c:v>
                </c:pt>
                <c:pt idx="3">
                  <c:v>Complexe IV</c:v>
                </c:pt>
                <c:pt idx="4">
                  <c:v>Complexe V</c:v>
                </c:pt>
                <c:pt idx="5">
                  <c:v>Pi-ADP </c:v>
                </c:pt>
              </c:strCache>
            </c:strRef>
          </c:cat>
          <c:val>
            <c:numRef>
              <c:f>Feuil3!$E$118:$E$123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A-4BB3-9C34-D9940D0F4B1A}"/>
            </c:ext>
          </c:extLst>
        </c:ser>
        <c:ser>
          <c:idx val="2"/>
          <c:order val="2"/>
          <c:tx>
            <c:v>neutralité - compatible hybride</c:v>
          </c:tx>
          <c:invertIfNegative val="0"/>
          <c:cat>
            <c:strRef>
              <c:f>Feuil3!$C$118:$C$123</c:f>
              <c:strCache>
                <c:ptCount val="6"/>
                <c:pt idx="0">
                  <c:v>Complexe I</c:v>
                </c:pt>
                <c:pt idx="1">
                  <c:v>Complexe II</c:v>
                </c:pt>
                <c:pt idx="2">
                  <c:v>Complexe III</c:v>
                </c:pt>
                <c:pt idx="3">
                  <c:v>Complexe IV</c:v>
                </c:pt>
                <c:pt idx="4">
                  <c:v>Complexe V</c:v>
                </c:pt>
                <c:pt idx="5">
                  <c:v>Pi-ADP </c:v>
                </c:pt>
              </c:strCache>
            </c:strRef>
          </c:cat>
          <c:val>
            <c:numRef>
              <c:f>Feuil3!$F$118:$F$123</c:f>
              <c:numCache>
                <c:formatCode>General</c:formatCode>
                <c:ptCount val="6"/>
                <c:pt idx="0">
                  <c:v>15</c:v>
                </c:pt>
                <c:pt idx="1">
                  <c:v>1</c:v>
                </c:pt>
                <c:pt idx="2">
                  <c:v>2</c:v>
                </c:pt>
                <c:pt idx="3">
                  <c:v>13</c:v>
                </c:pt>
                <c:pt idx="4">
                  <c:v>17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2A-4BB3-9C34-D9940D0F4B1A}"/>
            </c:ext>
          </c:extLst>
        </c:ser>
        <c:ser>
          <c:idx val="3"/>
          <c:order val="3"/>
          <c:tx>
            <c:strRef>
              <c:f>Feuil3!$I$107</c:f>
              <c:strCache>
                <c:ptCount val="1"/>
                <c:pt idx="0">
                  <c:v>neutralité - incompatibilité hybride</c:v>
                </c:pt>
              </c:strCache>
            </c:strRef>
          </c:tx>
          <c:invertIfNegative val="0"/>
          <c:cat>
            <c:strRef>
              <c:f>Feuil3!$C$118:$C$123</c:f>
              <c:strCache>
                <c:ptCount val="6"/>
                <c:pt idx="0">
                  <c:v>Complexe I</c:v>
                </c:pt>
                <c:pt idx="1">
                  <c:v>Complexe II</c:v>
                </c:pt>
                <c:pt idx="2">
                  <c:v>Complexe III</c:v>
                </c:pt>
                <c:pt idx="3">
                  <c:v>Complexe IV</c:v>
                </c:pt>
                <c:pt idx="4">
                  <c:v>Complexe V</c:v>
                </c:pt>
                <c:pt idx="5">
                  <c:v>Pi-ADP </c:v>
                </c:pt>
              </c:strCache>
            </c:strRef>
          </c:cat>
          <c:val>
            <c:numRef>
              <c:f>Feuil3!$G$118:$G$123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2A-4BB3-9C34-D9940D0F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81319096"/>
        <c:axId val="1810517448"/>
      </c:barChart>
      <c:catAx>
        <c:axId val="-1981319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10517448"/>
        <c:crosses val="autoZero"/>
        <c:auto val="1"/>
        <c:lblAlgn val="ctr"/>
        <c:lblOffset val="100"/>
        <c:noMultiLvlLbl val="0"/>
      </c:catAx>
      <c:valAx>
        <c:axId val="1810517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81319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1345418586616229"/>
          <c:y val="0.28140705237932218"/>
          <c:w val="0.37403930032456201"/>
          <c:h val="0.4371858952413557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647700</xdr:colOff>
      <xdr:row>56</xdr:row>
      <xdr:rowOff>101600</xdr:rowOff>
    </xdr:from>
    <xdr:to>
      <xdr:col>26</xdr:col>
      <xdr:colOff>330200</xdr:colOff>
      <xdr:row>72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520700</xdr:colOff>
      <xdr:row>39</xdr:row>
      <xdr:rowOff>63500</xdr:rowOff>
    </xdr:from>
    <xdr:to>
      <xdr:col>25</xdr:col>
      <xdr:colOff>482600</xdr:colOff>
      <xdr:row>52</xdr:row>
      <xdr:rowOff>165100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95250</xdr:colOff>
      <xdr:row>78</xdr:row>
      <xdr:rowOff>0</xdr:rowOff>
    </xdr:from>
    <xdr:to>
      <xdr:col>26</xdr:col>
      <xdr:colOff>476250</xdr:colOff>
      <xdr:row>93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457200</xdr:colOff>
      <xdr:row>3</xdr:row>
      <xdr:rowOff>165100</xdr:rowOff>
    </xdr:from>
    <xdr:to>
      <xdr:col>26</xdr:col>
      <xdr:colOff>139700</xdr:colOff>
      <xdr:row>19</xdr:row>
      <xdr:rowOff>63500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419100</xdr:colOff>
      <xdr:row>21</xdr:row>
      <xdr:rowOff>152400</xdr:rowOff>
    </xdr:from>
    <xdr:to>
      <xdr:col>26</xdr:col>
      <xdr:colOff>127000</xdr:colOff>
      <xdr:row>36</xdr:row>
      <xdr:rowOff>101600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115</xdr:row>
      <xdr:rowOff>0</xdr:rowOff>
    </xdr:from>
    <xdr:to>
      <xdr:col>14</xdr:col>
      <xdr:colOff>790574</xdr:colOff>
      <xdr:row>124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165099</xdr:colOff>
      <xdr:row>125</xdr:row>
      <xdr:rowOff>88900</xdr:rowOff>
    </xdr:from>
    <xdr:to>
      <xdr:col>14</xdr:col>
      <xdr:colOff>803274</xdr:colOff>
      <xdr:row>134</xdr:row>
      <xdr:rowOff>88900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215899</xdr:colOff>
      <xdr:row>135</xdr:row>
      <xdr:rowOff>63500</xdr:rowOff>
    </xdr:from>
    <xdr:to>
      <xdr:col>15</xdr:col>
      <xdr:colOff>28574</xdr:colOff>
      <xdr:row>144</xdr:row>
      <xdr:rowOff>63500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241299</xdr:colOff>
      <xdr:row>145</xdr:row>
      <xdr:rowOff>127000</xdr:rowOff>
    </xdr:from>
    <xdr:to>
      <xdr:col>15</xdr:col>
      <xdr:colOff>53974</xdr:colOff>
      <xdr:row>154</xdr:row>
      <xdr:rowOff>127000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149225</xdr:colOff>
      <xdr:row>78</xdr:row>
      <xdr:rowOff>3175</xdr:rowOff>
    </xdr:from>
    <xdr:to>
      <xdr:col>19</xdr:col>
      <xdr:colOff>149225</xdr:colOff>
      <xdr:row>100</xdr:row>
      <xdr:rowOff>130175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717549</xdr:colOff>
      <xdr:row>101</xdr:row>
      <xdr:rowOff>12700</xdr:rowOff>
    </xdr:from>
    <xdr:to>
      <xdr:col>18</xdr:col>
      <xdr:colOff>714374</xdr:colOff>
      <xdr:row>119</xdr:row>
      <xdr:rowOff>88900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workbookViewId="0">
      <selection activeCell="B22" sqref="B22:I22"/>
    </sheetView>
  </sheetViews>
  <sheetFormatPr baseColWidth="10" defaultColWidth="9.140625" defaultRowHeight="15"/>
  <cols>
    <col min="1" max="1" width="20.42578125" customWidth="1"/>
    <col min="2" max="2" width="16.7109375" customWidth="1"/>
    <col min="3" max="9" width="12" bestFit="1" customWidth="1"/>
    <col min="10" max="10" width="12" customWidth="1"/>
    <col min="13" max="13" width="12" customWidth="1"/>
    <col min="14" max="14" width="5.85546875" style="29" customWidth="1"/>
    <col min="15" max="15" width="3.7109375" customWidth="1"/>
    <col min="16" max="17" width="12" customWidth="1"/>
    <col min="19" max="19" width="12" customWidth="1"/>
  </cols>
  <sheetData>
    <row r="1" spans="1:23" s="1" customFormat="1">
      <c r="A1" s="1" t="s">
        <v>0</v>
      </c>
      <c r="B1" s="1" t="s">
        <v>1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2</v>
      </c>
      <c r="K1" s="1" t="s">
        <v>3</v>
      </c>
      <c r="M1" s="1" t="s">
        <v>131</v>
      </c>
      <c r="N1" s="28"/>
      <c r="P1" s="1" t="s">
        <v>132</v>
      </c>
      <c r="S1" s="1" t="s">
        <v>2</v>
      </c>
      <c r="T1" s="1" t="s">
        <v>3</v>
      </c>
    </row>
    <row r="2" spans="1:23">
      <c r="A2" s="6" t="s">
        <v>4</v>
      </c>
      <c r="B2" s="5" t="s">
        <v>5</v>
      </c>
      <c r="C2">
        <v>100</v>
      </c>
      <c r="D2">
        <v>100</v>
      </c>
      <c r="E2" s="2">
        <v>100</v>
      </c>
      <c r="F2" s="2">
        <v>100</v>
      </c>
      <c r="G2" s="2">
        <v>100</v>
      </c>
      <c r="H2" s="2">
        <v>100</v>
      </c>
      <c r="I2">
        <v>0</v>
      </c>
      <c r="J2">
        <v>9.5010700000000003E-3</v>
      </c>
      <c r="K2">
        <v>-9.1095439999999996</v>
      </c>
      <c r="L2">
        <f>COUNTA(C2:H2)</f>
        <v>6</v>
      </c>
      <c r="M2">
        <f>(L2*100+N2*0)/(L2+N2)</f>
        <v>85.714285714285708</v>
      </c>
      <c r="N2" s="29">
        <f>COUNTA(I2)</f>
        <v>1</v>
      </c>
      <c r="P2">
        <f>(SUM(C2:I2))/(L2+N2)</f>
        <v>85.714285714285708</v>
      </c>
      <c r="Q2">
        <f>(M2-P2)/M2</f>
        <v>0</v>
      </c>
      <c r="R2">
        <f>100-M2</f>
        <v>14.285714285714292</v>
      </c>
      <c r="S2">
        <v>9.5010700000000003E-3</v>
      </c>
      <c r="T2">
        <v>-9.1095439999999996</v>
      </c>
      <c r="U2">
        <f>J2*100</f>
        <v>0.95010700000000003</v>
      </c>
      <c r="W2">
        <f>600/7</f>
        <v>85.714285714285708</v>
      </c>
    </row>
    <row r="3" spans="1:23">
      <c r="A3" s="6" t="s">
        <v>4</v>
      </c>
      <c r="B3" s="5" t="s">
        <v>7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>
        <v>0</v>
      </c>
      <c r="J3">
        <v>9.6765299999999992E-3</v>
      </c>
      <c r="K3">
        <v>-3.47826061</v>
      </c>
      <c r="L3">
        <f t="shared" ref="L3:L52" si="0">COUNTA(C3:H3)</f>
        <v>6</v>
      </c>
      <c r="M3">
        <f t="shared" ref="M3:M39" si="1">(L3*100+N3*0)/(L3+N3)</f>
        <v>85.714285714285708</v>
      </c>
      <c r="N3" s="29">
        <f t="shared" ref="N3:N63" si="2">COUNTA(I3)</f>
        <v>1</v>
      </c>
      <c r="P3">
        <f t="shared" ref="P3:P63" si="3">(SUM(C3:I3))/(L3+N3)</f>
        <v>85.714285714285708</v>
      </c>
      <c r="Q3">
        <f t="shared" ref="Q3:Q63" si="4">(M3-P3)/M3</f>
        <v>0</v>
      </c>
      <c r="R3">
        <f>100-M3</f>
        <v>14.285714285714292</v>
      </c>
      <c r="S3">
        <v>9.6765299999999992E-3</v>
      </c>
      <c r="T3">
        <v>-3.47826061</v>
      </c>
    </row>
    <row r="4" spans="1:23">
      <c r="A4" s="6" t="s">
        <v>4</v>
      </c>
      <c r="B4" s="5" t="s">
        <v>8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99.868766399999998</v>
      </c>
      <c r="I4" s="2">
        <v>0</v>
      </c>
      <c r="J4">
        <v>7.1942600000000001E-3</v>
      </c>
      <c r="K4">
        <v>-5.2505249999999997</v>
      </c>
      <c r="L4">
        <f t="shared" si="0"/>
        <v>6</v>
      </c>
      <c r="M4">
        <f t="shared" si="1"/>
        <v>85.714285714285708</v>
      </c>
      <c r="N4" s="29">
        <f t="shared" si="2"/>
        <v>1</v>
      </c>
      <c r="P4">
        <f t="shared" si="3"/>
        <v>85.695538057142855</v>
      </c>
      <c r="Q4">
        <f t="shared" si="4"/>
        <v>2.18722666666622E-4</v>
      </c>
      <c r="R4">
        <f t="shared" ref="R4:R63" si="5">100-M4</f>
        <v>14.285714285714292</v>
      </c>
      <c r="S4">
        <v>7.1942600000000001E-3</v>
      </c>
      <c r="T4">
        <v>-5.2505249999999997</v>
      </c>
    </row>
    <row r="5" spans="1:23">
      <c r="A5" s="6" t="s">
        <v>4</v>
      </c>
      <c r="B5" s="5" t="s">
        <v>9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28.84615385</v>
      </c>
      <c r="J5">
        <v>6.8782799999999996E-3</v>
      </c>
      <c r="K5">
        <v>-8.0882880000000004</v>
      </c>
      <c r="L5">
        <f t="shared" si="0"/>
        <v>6</v>
      </c>
      <c r="M5">
        <f t="shared" si="1"/>
        <v>85.714285714285708</v>
      </c>
      <c r="N5" s="29">
        <f t="shared" si="2"/>
        <v>1</v>
      </c>
      <c r="P5">
        <f t="shared" si="3"/>
        <v>89.835164835714281</v>
      </c>
      <c r="Q5">
        <f t="shared" si="4"/>
        <v>-4.8076923083333348E-2</v>
      </c>
      <c r="R5">
        <f t="shared" si="5"/>
        <v>14.285714285714292</v>
      </c>
      <c r="S5">
        <v>6.8782799999999996E-3</v>
      </c>
      <c r="T5">
        <v>-8.0882880000000004</v>
      </c>
    </row>
    <row r="6" spans="1:23">
      <c r="A6" s="6" t="s">
        <v>4</v>
      </c>
      <c r="B6" t="s">
        <v>10</v>
      </c>
      <c r="C6" s="2">
        <v>100</v>
      </c>
      <c r="D6" s="2">
        <v>100</v>
      </c>
      <c r="E6" s="2">
        <v>100</v>
      </c>
      <c r="F6" s="2">
        <v>75</v>
      </c>
      <c r="G6" s="2">
        <v>100</v>
      </c>
      <c r="H6" s="2">
        <v>18.18181818</v>
      </c>
      <c r="I6" s="2">
        <v>16.666666670000001</v>
      </c>
      <c r="J6">
        <v>8.0772199999999995E-3</v>
      </c>
      <c r="K6">
        <v>1.1580432300000001</v>
      </c>
      <c r="L6">
        <f t="shared" si="0"/>
        <v>6</v>
      </c>
      <c r="M6">
        <f t="shared" si="1"/>
        <v>85.714285714285708</v>
      </c>
      <c r="N6" s="29">
        <f t="shared" si="2"/>
        <v>1</v>
      </c>
      <c r="P6">
        <f t="shared" si="3"/>
        <v>72.835497835714278</v>
      </c>
      <c r="Q6">
        <f t="shared" si="4"/>
        <v>0.15025252525000002</v>
      </c>
      <c r="R6">
        <f t="shared" si="5"/>
        <v>14.285714285714292</v>
      </c>
      <c r="S6">
        <v>8.0772199999999995E-3</v>
      </c>
      <c r="T6">
        <v>1.1580432300000001</v>
      </c>
    </row>
    <row r="7" spans="1:23">
      <c r="A7" s="6" t="s">
        <v>4</v>
      </c>
      <c r="B7" t="s">
        <v>11</v>
      </c>
      <c r="C7" s="2">
        <v>23.529411759999999</v>
      </c>
      <c r="D7" s="2">
        <v>37.5</v>
      </c>
      <c r="E7" s="2">
        <v>43.47826087</v>
      </c>
      <c r="F7" s="2">
        <v>23.809523810000002</v>
      </c>
      <c r="G7" s="2">
        <v>43.47826087</v>
      </c>
      <c r="H7" s="2">
        <v>60</v>
      </c>
      <c r="I7" s="2">
        <v>41.666666669999998</v>
      </c>
      <c r="J7">
        <v>4.6862400000000004E-3</v>
      </c>
      <c r="K7">
        <v>-3.7505330200000002</v>
      </c>
      <c r="L7">
        <f t="shared" si="0"/>
        <v>6</v>
      </c>
      <c r="M7">
        <f t="shared" si="1"/>
        <v>85.714285714285708</v>
      </c>
      <c r="N7" s="29">
        <f t="shared" si="2"/>
        <v>1</v>
      </c>
      <c r="P7">
        <f t="shared" si="3"/>
        <v>39.066017711428572</v>
      </c>
      <c r="Q7">
        <f t="shared" si="4"/>
        <v>0.54422979336666666</v>
      </c>
      <c r="R7">
        <f t="shared" si="5"/>
        <v>14.285714285714292</v>
      </c>
      <c r="S7">
        <v>4.6862400000000004E-3</v>
      </c>
      <c r="T7">
        <v>-3.7505330200000002</v>
      </c>
    </row>
    <row r="8" spans="1:23">
      <c r="A8" s="6" t="s">
        <v>4</v>
      </c>
      <c r="B8" t="s">
        <v>12</v>
      </c>
      <c r="D8" s="2">
        <v>100</v>
      </c>
      <c r="E8" s="2">
        <v>100</v>
      </c>
      <c r="F8" s="2">
        <v>100</v>
      </c>
      <c r="G8" s="2">
        <v>100</v>
      </c>
      <c r="J8">
        <v>5.5057999999999999E-3</v>
      </c>
      <c r="K8">
        <v>-1.93365981</v>
      </c>
      <c r="L8">
        <f t="shared" si="0"/>
        <v>4</v>
      </c>
      <c r="M8">
        <f t="shared" si="1"/>
        <v>100</v>
      </c>
      <c r="N8" s="29">
        <f t="shared" si="2"/>
        <v>0</v>
      </c>
      <c r="P8">
        <f t="shared" si="3"/>
        <v>100</v>
      </c>
      <c r="Q8">
        <f t="shared" si="4"/>
        <v>0</v>
      </c>
      <c r="R8">
        <f t="shared" si="5"/>
        <v>0</v>
      </c>
      <c r="S8">
        <v>5.5057999999999999E-3</v>
      </c>
      <c r="T8">
        <v>-1.93365981</v>
      </c>
    </row>
    <row r="9" spans="1:23">
      <c r="A9" s="6" t="s">
        <v>4</v>
      </c>
      <c r="B9" t="s">
        <v>13</v>
      </c>
      <c r="C9" s="2">
        <v>100</v>
      </c>
      <c r="G9" s="2">
        <v>0</v>
      </c>
      <c r="H9" s="2">
        <v>0</v>
      </c>
      <c r="J9">
        <v>9.6386600000000003E-3</v>
      </c>
      <c r="K9">
        <v>-2.2318575300000001</v>
      </c>
      <c r="L9">
        <f t="shared" si="0"/>
        <v>3</v>
      </c>
      <c r="M9">
        <f t="shared" si="1"/>
        <v>100</v>
      </c>
      <c r="N9" s="29">
        <f t="shared" si="2"/>
        <v>0</v>
      </c>
      <c r="P9">
        <f t="shared" si="3"/>
        <v>33.333333333333336</v>
      </c>
      <c r="Q9">
        <f t="shared" si="4"/>
        <v>0.66666666666666652</v>
      </c>
      <c r="R9">
        <f t="shared" si="5"/>
        <v>0</v>
      </c>
      <c r="S9">
        <v>9.6386600000000003E-3</v>
      </c>
      <c r="T9">
        <v>-2.2318575300000001</v>
      </c>
    </row>
    <row r="10" spans="1:23">
      <c r="A10" s="6" t="s">
        <v>4</v>
      </c>
      <c r="B10" t="s">
        <v>14</v>
      </c>
      <c r="C10" s="2">
        <v>100</v>
      </c>
      <c r="D10" s="2">
        <v>66.666666669999998</v>
      </c>
      <c r="E10" s="2">
        <v>100</v>
      </c>
      <c r="F10" s="2">
        <v>100</v>
      </c>
      <c r="G10" s="2">
        <v>100</v>
      </c>
      <c r="H10" s="2">
        <v>75</v>
      </c>
      <c r="I10" s="2">
        <v>0</v>
      </c>
      <c r="J10">
        <v>5.5968299999999997E-3</v>
      </c>
      <c r="K10">
        <v>-1.3378270299999999</v>
      </c>
      <c r="L10">
        <f t="shared" si="0"/>
        <v>6</v>
      </c>
      <c r="M10">
        <f t="shared" si="1"/>
        <v>85.714285714285708</v>
      </c>
      <c r="N10" s="29">
        <f t="shared" si="2"/>
        <v>1</v>
      </c>
      <c r="P10">
        <f t="shared" si="3"/>
        <v>77.380952381428571</v>
      </c>
      <c r="Q10">
        <f t="shared" si="4"/>
        <v>9.7222222216666612E-2</v>
      </c>
      <c r="R10">
        <f t="shared" si="5"/>
        <v>14.285714285714292</v>
      </c>
      <c r="S10">
        <v>5.5968299999999997E-3</v>
      </c>
      <c r="T10">
        <v>-1.3378270299999999</v>
      </c>
    </row>
    <row r="11" spans="1:23">
      <c r="A11" s="6" t="s">
        <v>4</v>
      </c>
      <c r="B11" t="s">
        <v>15</v>
      </c>
      <c r="D11" s="2">
        <v>100</v>
      </c>
      <c r="E11" s="2">
        <v>100</v>
      </c>
      <c r="F11" s="2">
        <v>100</v>
      </c>
      <c r="G11" s="2">
        <v>100</v>
      </c>
      <c r="J11">
        <v>5.8611899999999996E-3</v>
      </c>
      <c r="K11">
        <v>1.0022970899999999</v>
      </c>
      <c r="L11">
        <f t="shared" si="0"/>
        <v>4</v>
      </c>
      <c r="M11">
        <f t="shared" si="1"/>
        <v>100</v>
      </c>
      <c r="N11" s="29">
        <f t="shared" si="2"/>
        <v>0</v>
      </c>
      <c r="P11">
        <f t="shared" si="3"/>
        <v>100</v>
      </c>
      <c r="Q11">
        <f t="shared" si="4"/>
        <v>0</v>
      </c>
      <c r="R11">
        <f t="shared" si="5"/>
        <v>0</v>
      </c>
      <c r="S11">
        <v>5.8611899999999996E-3</v>
      </c>
      <c r="T11">
        <v>1.0022970899999999</v>
      </c>
    </row>
    <row r="12" spans="1:23">
      <c r="A12" s="6" t="s">
        <v>4</v>
      </c>
      <c r="B12" t="s">
        <v>16</v>
      </c>
      <c r="C12" s="2">
        <v>21.568627450000001</v>
      </c>
      <c r="D12" s="2">
        <v>32.432432429999999</v>
      </c>
      <c r="E12" s="2">
        <v>45.098039219999997</v>
      </c>
      <c r="F12" s="2">
        <v>34.21052632</v>
      </c>
      <c r="G12" s="2">
        <v>28</v>
      </c>
      <c r="H12" s="2">
        <v>42.222222219999999</v>
      </c>
      <c r="I12" s="2">
        <v>44.680851060000002</v>
      </c>
      <c r="J12">
        <v>6.1464099999999997E-3</v>
      </c>
      <c r="K12">
        <v>-1.6557322400000001</v>
      </c>
      <c r="L12">
        <f t="shared" si="0"/>
        <v>6</v>
      </c>
      <c r="M12">
        <f t="shared" si="1"/>
        <v>85.714285714285708</v>
      </c>
      <c r="N12" s="29">
        <f t="shared" si="2"/>
        <v>1</v>
      </c>
      <c r="P12">
        <f t="shared" si="3"/>
        <v>35.458956957142853</v>
      </c>
      <c r="Q12">
        <f t="shared" si="4"/>
        <v>0.58631216883333337</v>
      </c>
      <c r="R12">
        <f t="shared" si="5"/>
        <v>14.285714285714292</v>
      </c>
      <c r="S12">
        <v>6.1464099999999997E-3</v>
      </c>
      <c r="T12">
        <v>-1.6557322400000001</v>
      </c>
    </row>
    <row r="13" spans="1:23">
      <c r="A13" s="6" t="s">
        <v>4</v>
      </c>
      <c r="B13" t="s">
        <v>17</v>
      </c>
      <c r="C13" s="2">
        <v>100</v>
      </c>
      <c r="D13" s="2">
        <v>100</v>
      </c>
      <c r="E13" s="2">
        <v>0</v>
      </c>
      <c r="F13" s="2">
        <v>100</v>
      </c>
      <c r="G13" s="2">
        <v>100</v>
      </c>
      <c r="H13" s="2">
        <v>100</v>
      </c>
      <c r="I13" s="2">
        <v>25</v>
      </c>
      <c r="J13">
        <v>6.4902400000000004E-3</v>
      </c>
      <c r="K13">
        <v>-1.8806262</v>
      </c>
      <c r="L13">
        <f t="shared" si="0"/>
        <v>6</v>
      </c>
      <c r="M13">
        <f t="shared" si="1"/>
        <v>85.714285714285708</v>
      </c>
      <c r="N13" s="29">
        <f t="shared" si="2"/>
        <v>1</v>
      </c>
      <c r="P13">
        <f t="shared" si="3"/>
        <v>75</v>
      </c>
      <c r="Q13">
        <f t="shared" si="4"/>
        <v>0.12499999999999994</v>
      </c>
      <c r="R13">
        <f t="shared" si="5"/>
        <v>14.285714285714292</v>
      </c>
      <c r="S13">
        <v>6.4902400000000004E-3</v>
      </c>
      <c r="T13">
        <v>-1.8806262</v>
      </c>
    </row>
    <row r="14" spans="1:23">
      <c r="A14" s="6" t="s">
        <v>4</v>
      </c>
      <c r="B14" t="s">
        <v>18</v>
      </c>
      <c r="C14" s="2">
        <v>100</v>
      </c>
      <c r="D14" s="2">
        <v>100</v>
      </c>
      <c r="E14" s="2">
        <v>33.333333330000002</v>
      </c>
      <c r="F14" s="2">
        <v>100</v>
      </c>
      <c r="G14" s="2">
        <v>16.666666670000001</v>
      </c>
      <c r="H14" s="2">
        <v>83.333333330000002</v>
      </c>
      <c r="I14" s="2">
        <v>0</v>
      </c>
      <c r="J14">
        <v>8.8417300000000008E-3</v>
      </c>
      <c r="K14">
        <v>-1.04711917</v>
      </c>
      <c r="L14">
        <f t="shared" si="0"/>
        <v>6</v>
      </c>
      <c r="M14">
        <f t="shared" si="1"/>
        <v>85.714285714285708</v>
      </c>
      <c r="N14" s="29">
        <f t="shared" si="2"/>
        <v>1</v>
      </c>
      <c r="P14">
        <f t="shared" si="3"/>
        <v>61.904761904285714</v>
      </c>
      <c r="Q14">
        <f t="shared" si="4"/>
        <v>0.27777777778333329</v>
      </c>
      <c r="R14">
        <f t="shared" si="5"/>
        <v>14.285714285714292</v>
      </c>
      <c r="S14">
        <v>8.8417300000000008E-3</v>
      </c>
      <c r="T14">
        <v>-1.04711917</v>
      </c>
    </row>
    <row r="15" spans="1:23">
      <c r="A15" s="6" t="s">
        <v>4</v>
      </c>
      <c r="B15" t="s">
        <v>19</v>
      </c>
      <c r="C15" s="2">
        <v>100</v>
      </c>
      <c r="E15" s="2">
        <v>100</v>
      </c>
      <c r="J15">
        <v>4.1752500000000001E-3</v>
      </c>
      <c r="K15">
        <v>-0.94175741999999996</v>
      </c>
      <c r="L15">
        <f t="shared" si="0"/>
        <v>2</v>
      </c>
      <c r="M15">
        <f t="shared" si="1"/>
        <v>100</v>
      </c>
      <c r="N15" s="29">
        <f t="shared" si="2"/>
        <v>0</v>
      </c>
      <c r="P15">
        <f t="shared" si="3"/>
        <v>100</v>
      </c>
      <c r="Q15">
        <f t="shared" si="4"/>
        <v>0</v>
      </c>
      <c r="R15">
        <f t="shared" si="5"/>
        <v>0</v>
      </c>
      <c r="S15">
        <v>4.1752500000000001E-3</v>
      </c>
      <c r="T15">
        <v>-0.94175741999999996</v>
      </c>
    </row>
    <row r="16" spans="1:23">
      <c r="A16" s="6" t="s">
        <v>4</v>
      </c>
      <c r="B16" t="s">
        <v>20</v>
      </c>
      <c r="E16" s="2">
        <v>100</v>
      </c>
      <c r="I16" s="2">
        <v>0</v>
      </c>
      <c r="J16">
        <v>5.7701300000000001E-3</v>
      </c>
      <c r="K16">
        <v>0.30676061999999998</v>
      </c>
      <c r="L16">
        <f t="shared" si="0"/>
        <v>1</v>
      </c>
      <c r="M16">
        <f t="shared" si="1"/>
        <v>50</v>
      </c>
      <c r="N16" s="29">
        <f t="shared" si="2"/>
        <v>1</v>
      </c>
      <c r="P16">
        <f t="shared" si="3"/>
        <v>50</v>
      </c>
      <c r="Q16">
        <f t="shared" si="4"/>
        <v>0</v>
      </c>
      <c r="R16">
        <f t="shared" si="5"/>
        <v>50</v>
      </c>
      <c r="S16">
        <v>5.7701300000000001E-3</v>
      </c>
      <c r="T16">
        <v>0.30676061999999998</v>
      </c>
    </row>
    <row r="17" spans="1:20">
      <c r="A17" s="6" t="s">
        <v>4</v>
      </c>
      <c r="B17" t="s">
        <v>21</v>
      </c>
      <c r="C17" s="2">
        <v>100</v>
      </c>
      <c r="D17" s="2">
        <v>66.666666669999998</v>
      </c>
      <c r="E17" s="2">
        <v>100</v>
      </c>
      <c r="F17" s="2">
        <v>0</v>
      </c>
      <c r="G17" s="2">
        <v>50</v>
      </c>
      <c r="H17" s="2">
        <v>100</v>
      </c>
      <c r="I17" s="2">
        <v>20</v>
      </c>
      <c r="J17">
        <v>2.23923E-3</v>
      </c>
      <c r="K17">
        <v>-1.1853784700000001</v>
      </c>
      <c r="L17">
        <f t="shared" si="0"/>
        <v>6</v>
      </c>
      <c r="M17">
        <f t="shared" si="1"/>
        <v>85.714285714285708</v>
      </c>
      <c r="N17" s="29">
        <f t="shared" si="2"/>
        <v>1</v>
      </c>
      <c r="P17">
        <f t="shared" si="3"/>
        <v>62.380952381428571</v>
      </c>
      <c r="Q17">
        <f t="shared" si="4"/>
        <v>0.27222222221666664</v>
      </c>
      <c r="R17">
        <f t="shared" si="5"/>
        <v>14.285714285714292</v>
      </c>
      <c r="S17">
        <v>2.23923E-3</v>
      </c>
      <c r="T17">
        <v>-1.1853784700000001</v>
      </c>
    </row>
    <row r="18" spans="1:20">
      <c r="A18" s="6" t="s">
        <v>4</v>
      </c>
      <c r="B18" t="s">
        <v>22</v>
      </c>
      <c r="C18" s="2">
        <v>100</v>
      </c>
      <c r="D18" s="2">
        <v>100</v>
      </c>
      <c r="E18" s="2">
        <v>100</v>
      </c>
      <c r="F18" s="2">
        <v>100</v>
      </c>
      <c r="G18" s="2">
        <v>75</v>
      </c>
      <c r="H18" s="2">
        <v>62.5</v>
      </c>
      <c r="I18" s="2">
        <v>0</v>
      </c>
      <c r="J18">
        <v>2.52572E-3</v>
      </c>
      <c r="K18">
        <v>-0.54585444999999999</v>
      </c>
      <c r="L18">
        <f t="shared" si="0"/>
        <v>6</v>
      </c>
      <c r="M18">
        <f t="shared" si="1"/>
        <v>85.714285714285708</v>
      </c>
      <c r="N18" s="29">
        <f t="shared" si="2"/>
        <v>1</v>
      </c>
      <c r="P18">
        <f t="shared" si="3"/>
        <v>76.785714285714292</v>
      </c>
      <c r="Q18">
        <f t="shared" si="4"/>
        <v>0.10416666666666653</v>
      </c>
      <c r="R18">
        <f t="shared" si="5"/>
        <v>14.285714285714292</v>
      </c>
      <c r="S18">
        <v>2.52572E-3</v>
      </c>
      <c r="T18">
        <v>-0.54585444999999999</v>
      </c>
    </row>
    <row r="19" spans="1:20">
      <c r="A19" s="6" t="s">
        <v>4</v>
      </c>
      <c r="B19" t="s">
        <v>23</v>
      </c>
      <c r="C19" s="2">
        <v>100</v>
      </c>
      <c r="D19" s="2">
        <v>87.5</v>
      </c>
      <c r="E19" s="2">
        <v>100</v>
      </c>
      <c r="F19" s="2">
        <v>66.666666669999998</v>
      </c>
      <c r="G19" s="2">
        <v>100</v>
      </c>
      <c r="H19" s="2">
        <v>53.84615385</v>
      </c>
      <c r="I19" s="2">
        <v>0</v>
      </c>
      <c r="J19">
        <v>7.9075499999999993E-3</v>
      </c>
      <c r="K19">
        <v>-0.94712003</v>
      </c>
      <c r="L19">
        <f t="shared" si="0"/>
        <v>6</v>
      </c>
      <c r="M19">
        <f t="shared" si="1"/>
        <v>85.714285714285708</v>
      </c>
      <c r="N19" s="29">
        <f t="shared" si="2"/>
        <v>1</v>
      </c>
      <c r="P19">
        <f t="shared" si="3"/>
        <v>72.573260074285713</v>
      </c>
      <c r="Q19">
        <f t="shared" si="4"/>
        <v>0.15331196579999995</v>
      </c>
      <c r="R19">
        <f t="shared" si="5"/>
        <v>14.285714285714292</v>
      </c>
      <c r="S19">
        <v>7.9075499999999993E-3</v>
      </c>
      <c r="T19">
        <v>-0.94712003</v>
      </c>
    </row>
    <row r="20" spans="1:20">
      <c r="A20" s="6" t="s">
        <v>4</v>
      </c>
      <c r="B20" t="s">
        <v>24</v>
      </c>
      <c r="C20" s="2">
        <v>0</v>
      </c>
      <c r="D20" s="2">
        <v>9.0909090910000003</v>
      </c>
      <c r="E20" s="2">
        <v>57.142857139999997</v>
      </c>
      <c r="F20" s="2">
        <v>23.07692308</v>
      </c>
      <c r="G20" s="2">
        <v>33.333333330000002</v>
      </c>
      <c r="H20" s="2">
        <v>35.714285709999999</v>
      </c>
      <c r="I20" s="2">
        <v>57.142857139999997</v>
      </c>
      <c r="J20">
        <v>5.3210899999999997E-3</v>
      </c>
      <c r="K20">
        <v>-2.3284320699999999</v>
      </c>
      <c r="L20">
        <f t="shared" si="0"/>
        <v>6</v>
      </c>
      <c r="M20">
        <f t="shared" si="1"/>
        <v>85.714285714285708</v>
      </c>
      <c r="N20" s="29">
        <f t="shared" si="2"/>
        <v>1</v>
      </c>
      <c r="P20">
        <f t="shared" si="3"/>
        <v>30.785880784428571</v>
      </c>
      <c r="Q20">
        <f t="shared" si="4"/>
        <v>0.64083139084833329</v>
      </c>
      <c r="R20">
        <f t="shared" si="5"/>
        <v>14.285714285714292</v>
      </c>
      <c r="S20">
        <v>5.3210899999999997E-3</v>
      </c>
      <c r="T20">
        <v>-2.3284320699999999</v>
      </c>
    </row>
    <row r="21" spans="1:20">
      <c r="A21" s="6" t="s">
        <v>4</v>
      </c>
      <c r="B21" t="s">
        <v>25</v>
      </c>
      <c r="C21" s="2">
        <v>100</v>
      </c>
      <c r="D21" s="2">
        <v>100</v>
      </c>
      <c r="E21" s="2">
        <v>100</v>
      </c>
      <c r="F21" s="2">
        <v>100</v>
      </c>
      <c r="I21" s="2">
        <v>100</v>
      </c>
      <c r="J21">
        <v>2.5717000000000001E-3</v>
      </c>
      <c r="K21">
        <v>-1.18414277</v>
      </c>
      <c r="L21">
        <f t="shared" si="0"/>
        <v>4</v>
      </c>
      <c r="M21">
        <f t="shared" si="1"/>
        <v>80</v>
      </c>
      <c r="N21" s="29">
        <f t="shared" si="2"/>
        <v>1</v>
      </c>
      <c r="P21">
        <f>(SUM(C21:I21))/(L21+N21)</f>
        <v>100</v>
      </c>
      <c r="Q21">
        <f t="shared" si="4"/>
        <v>-0.25</v>
      </c>
      <c r="R21">
        <f t="shared" si="5"/>
        <v>20</v>
      </c>
      <c r="S21">
        <v>2.5717000000000001E-3</v>
      </c>
      <c r="T21">
        <v>-1.18414277</v>
      </c>
    </row>
    <row r="22" spans="1:20">
      <c r="A22" s="6" t="s">
        <v>4</v>
      </c>
      <c r="B22" t="s">
        <v>26</v>
      </c>
      <c r="C22" s="2">
        <v>60</v>
      </c>
      <c r="D22" s="2">
        <v>50</v>
      </c>
      <c r="E22" s="2">
        <v>50</v>
      </c>
      <c r="F22" s="2">
        <v>0</v>
      </c>
      <c r="G22" s="2">
        <v>71.428571430000005</v>
      </c>
      <c r="H22" s="2">
        <v>44.444444439999998</v>
      </c>
      <c r="I22" s="2">
        <v>100</v>
      </c>
      <c r="J22">
        <v>2.3226429999999999E-2</v>
      </c>
      <c r="K22">
        <v>-1.62223041</v>
      </c>
      <c r="L22">
        <f t="shared" si="0"/>
        <v>6</v>
      </c>
      <c r="M22">
        <f t="shared" si="1"/>
        <v>85.714285714285708</v>
      </c>
      <c r="N22" s="29">
        <f t="shared" si="2"/>
        <v>1</v>
      </c>
      <c r="P22">
        <f t="shared" si="3"/>
        <v>53.696145124285714</v>
      </c>
      <c r="Q22">
        <f t="shared" si="4"/>
        <v>0.37354497354999994</v>
      </c>
      <c r="R22">
        <f t="shared" si="5"/>
        <v>14.285714285714292</v>
      </c>
      <c r="S22">
        <v>2.3226429999999999E-2</v>
      </c>
      <c r="T22">
        <v>-1.62223041</v>
      </c>
    </row>
    <row r="23" spans="1:20">
      <c r="A23" s="6" t="s">
        <v>4</v>
      </c>
      <c r="B23" t="s">
        <v>27</v>
      </c>
      <c r="C23" s="2">
        <v>33.333333330000002</v>
      </c>
      <c r="D23" s="2">
        <v>20</v>
      </c>
      <c r="E23" s="2">
        <v>20</v>
      </c>
      <c r="F23" s="2">
        <v>40</v>
      </c>
      <c r="G23" s="2">
        <v>66.666666669999998</v>
      </c>
      <c r="H23" s="2">
        <v>0</v>
      </c>
      <c r="I23" s="2">
        <v>60</v>
      </c>
      <c r="J23">
        <v>5.5782200000000001E-3</v>
      </c>
      <c r="K23">
        <v>2.46919545</v>
      </c>
      <c r="L23">
        <f t="shared" si="0"/>
        <v>6</v>
      </c>
      <c r="M23">
        <f t="shared" si="1"/>
        <v>85.714285714285708</v>
      </c>
      <c r="N23" s="29">
        <f t="shared" si="2"/>
        <v>1</v>
      </c>
      <c r="P23">
        <f t="shared" si="3"/>
        <v>34.285714285714285</v>
      </c>
      <c r="Q23">
        <f t="shared" si="4"/>
        <v>0.6</v>
      </c>
      <c r="R23">
        <f t="shared" si="5"/>
        <v>14.285714285714292</v>
      </c>
      <c r="S23">
        <v>5.5782200000000001E-3</v>
      </c>
      <c r="T23">
        <v>2.46919545</v>
      </c>
    </row>
    <row r="24" spans="1:20">
      <c r="A24" s="6" t="s">
        <v>4</v>
      </c>
      <c r="B24" t="s">
        <v>28</v>
      </c>
      <c r="C24" s="2">
        <v>40</v>
      </c>
      <c r="D24" s="2">
        <v>0</v>
      </c>
      <c r="E24" s="2">
        <v>60</v>
      </c>
      <c r="F24" s="2">
        <v>100</v>
      </c>
      <c r="G24" s="2">
        <v>83.333333330000002</v>
      </c>
      <c r="H24" s="2">
        <v>75</v>
      </c>
      <c r="I24" s="2">
        <v>0</v>
      </c>
      <c r="J24">
        <v>8.0828800000000006E-3</v>
      </c>
      <c r="K24">
        <v>-2.5239064899999999</v>
      </c>
      <c r="L24">
        <f t="shared" si="0"/>
        <v>6</v>
      </c>
      <c r="M24">
        <f t="shared" si="1"/>
        <v>85.714285714285708</v>
      </c>
      <c r="N24" s="29">
        <f t="shared" si="2"/>
        <v>1</v>
      </c>
      <c r="P24">
        <f t="shared" si="3"/>
        <v>51.190476190000005</v>
      </c>
      <c r="Q24">
        <f t="shared" si="4"/>
        <v>0.40277777778333324</v>
      </c>
      <c r="R24">
        <f t="shared" si="5"/>
        <v>14.285714285714292</v>
      </c>
      <c r="S24">
        <v>8.0828800000000006E-3</v>
      </c>
      <c r="T24">
        <v>-2.5239064899999999</v>
      </c>
    </row>
    <row r="25" spans="1:20">
      <c r="A25" s="6" t="s">
        <v>4</v>
      </c>
      <c r="B25" t="s">
        <v>29</v>
      </c>
      <c r="C25" s="2">
        <v>33.333333330000002</v>
      </c>
      <c r="E25" s="2">
        <v>100</v>
      </c>
      <c r="F25" s="2">
        <v>100</v>
      </c>
      <c r="G25" s="2">
        <v>100</v>
      </c>
      <c r="H25" s="2">
        <v>100</v>
      </c>
      <c r="I25" s="2">
        <v>0</v>
      </c>
      <c r="J25">
        <v>3.05339E-3</v>
      </c>
      <c r="K25">
        <v>-0.94819947999999998</v>
      </c>
      <c r="L25">
        <f t="shared" si="0"/>
        <v>5</v>
      </c>
      <c r="M25">
        <f t="shared" si="1"/>
        <v>83.333333333333329</v>
      </c>
      <c r="N25" s="29">
        <f t="shared" si="2"/>
        <v>1</v>
      </c>
      <c r="P25">
        <f t="shared" si="3"/>
        <v>72.222222221666669</v>
      </c>
      <c r="Q25">
        <f t="shared" si="4"/>
        <v>0.13333333333999992</v>
      </c>
      <c r="R25">
        <f t="shared" si="5"/>
        <v>16.666666666666671</v>
      </c>
      <c r="S25">
        <v>3.05339E-3</v>
      </c>
      <c r="T25">
        <v>-0.94819947999999998</v>
      </c>
    </row>
    <row r="26" spans="1:20">
      <c r="A26" s="6" t="s">
        <v>4</v>
      </c>
      <c r="B26" t="s">
        <v>30</v>
      </c>
      <c r="C26" s="2">
        <v>100</v>
      </c>
      <c r="D26" s="2">
        <v>0</v>
      </c>
      <c r="E26" s="2">
        <v>33.333333330000002</v>
      </c>
      <c r="F26" s="2">
        <v>0</v>
      </c>
      <c r="G26" s="2">
        <v>20</v>
      </c>
      <c r="I26" s="2">
        <v>0</v>
      </c>
      <c r="J26">
        <v>3.5311399999999999E-3</v>
      </c>
      <c r="K26">
        <v>-0.37651815999999999</v>
      </c>
      <c r="L26">
        <f t="shared" si="0"/>
        <v>5</v>
      </c>
      <c r="M26">
        <f t="shared" si="1"/>
        <v>83.333333333333329</v>
      </c>
      <c r="N26" s="29">
        <f t="shared" si="2"/>
        <v>1</v>
      </c>
      <c r="P26">
        <f t="shared" si="3"/>
        <v>25.555555555000002</v>
      </c>
      <c r="Q26">
        <f t="shared" si="4"/>
        <v>0.69333333334000002</v>
      </c>
      <c r="R26">
        <f t="shared" si="5"/>
        <v>16.666666666666671</v>
      </c>
      <c r="S26">
        <v>3.5311399999999999E-3</v>
      </c>
      <c r="T26">
        <v>-0.37651815999999999</v>
      </c>
    </row>
    <row r="27" spans="1:20">
      <c r="A27" s="6" t="s">
        <v>4</v>
      </c>
      <c r="B27" t="s">
        <v>31</v>
      </c>
      <c r="C27" s="2">
        <v>45</v>
      </c>
      <c r="D27" s="2">
        <v>34.61538462</v>
      </c>
      <c r="E27" s="2">
        <v>64.912280699999997</v>
      </c>
      <c r="F27" s="2">
        <v>32</v>
      </c>
      <c r="G27" s="2">
        <v>51.219512199999997</v>
      </c>
      <c r="H27" s="2">
        <v>42.857142860000003</v>
      </c>
      <c r="I27" s="2">
        <v>15.55555556</v>
      </c>
      <c r="J27">
        <v>2.26998E-3</v>
      </c>
      <c r="K27">
        <v>-4.1990699999999999</v>
      </c>
      <c r="L27">
        <f t="shared" si="0"/>
        <v>6</v>
      </c>
      <c r="M27">
        <f t="shared" si="1"/>
        <v>85.714285714285708</v>
      </c>
      <c r="N27" s="29">
        <f t="shared" si="2"/>
        <v>1</v>
      </c>
      <c r="P27">
        <f t="shared" si="3"/>
        <v>40.879982277142858</v>
      </c>
      <c r="Q27">
        <f t="shared" si="4"/>
        <v>0.52306687343333325</v>
      </c>
      <c r="R27">
        <f t="shared" si="5"/>
        <v>14.285714285714292</v>
      </c>
      <c r="S27">
        <v>2.26998E-3</v>
      </c>
      <c r="T27">
        <v>-4.1990699999999999</v>
      </c>
    </row>
    <row r="28" spans="1:20">
      <c r="A28" s="6" t="s">
        <v>4</v>
      </c>
      <c r="B28" t="s">
        <v>32</v>
      </c>
      <c r="C28" s="2">
        <v>11.11111111</v>
      </c>
      <c r="D28" s="2">
        <v>18.18181818</v>
      </c>
      <c r="E28" s="2">
        <v>10</v>
      </c>
      <c r="F28" s="2">
        <v>10</v>
      </c>
      <c r="G28" s="2">
        <v>30.76923077</v>
      </c>
      <c r="H28" s="2">
        <v>16.666666670000001</v>
      </c>
      <c r="I28" s="2">
        <v>7.692307692</v>
      </c>
      <c r="J28">
        <v>3.6384400000000002E-3</v>
      </c>
      <c r="K28">
        <v>-2.1504994000000002</v>
      </c>
      <c r="L28">
        <f t="shared" si="0"/>
        <v>6</v>
      </c>
      <c r="M28">
        <f t="shared" si="1"/>
        <v>85.714285714285708</v>
      </c>
      <c r="N28" s="29">
        <f t="shared" si="2"/>
        <v>1</v>
      </c>
      <c r="P28">
        <f t="shared" si="3"/>
        <v>14.91730491742857</v>
      </c>
      <c r="Q28">
        <f>(M28-P28)/M28</f>
        <v>0.8259647759633334</v>
      </c>
      <c r="R28">
        <f t="shared" si="5"/>
        <v>14.285714285714292</v>
      </c>
      <c r="S28">
        <v>3.6384400000000002E-3</v>
      </c>
      <c r="T28">
        <v>-2.1504994000000002</v>
      </c>
    </row>
    <row r="29" spans="1:20">
      <c r="A29" s="6" t="s">
        <v>4</v>
      </c>
      <c r="B29" t="s">
        <v>33</v>
      </c>
      <c r="C29" s="2">
        <v>100</v>
      </c>
      <c r="D29" s="2">
        <v>70</v>
      </c>
      <c r="E29" s="2">
        <v>100</v>
      </c>
      <c r="F29" s="2">
        <v>100</v>
      </c>
      <c r="G29" s="2">
        <v>69.230769230000007</v>
      </c>
      <c r="H29" s="2">
        <v>42.857142860000003</v>
      </c>
      <c r="I29" s="2">
        <v>50</v>
      </c>
      <c r="J29">
        <v>6.1394500000000003E-3</v>
      </c>
      <c r="K29">
        <v>-1.2212348099999999</v>
      </c>
      <c r="L29">
        <f t="shared" si="0"/>
        <v>6</v>
      </c>
      <c r="M29">
        <f t="shared" si="1"/>
        <v>85.714285714285708</v>
      </c>
      <c r="N29" s="29">
        <f t="shared" si="2"/>
        <v>1</v>
      </c>
      <c r="P29">
        <f t="shared" si="3"/>
        <v>76.012558870000007</v>
      </c>
      <c r="Q29">
        <f t="shared" si="4"/>
        <v>0.11318681318333319</v>
      </c>
      <c r="R29">
        <f t="shared" si="5"/>
        <v>14.285714285714292</v>
      </c>
      <c r="S29">
        <v>6.1394500000000003E-3</v>
      </c>
      <c r="T29">
        <v>-1.2212348099999999</v>
      </c>
    </row>
    <row r="30" spans="1:20">
      <c r="A30" s="6" t="s">
        <v>4</v>
      </c>
      <c r="B30" t="s">
        <v>34</v>
      </c>
      <c r="C30" s="2">
        <v>66.666666669999998</v>
      </c>
      <c r="D30" s="2">
        <v>57.142857139999997</v>
      </c>
      <c r="E30" s="2">
        <v>38.888888889999997</v>
      </c>
      <c r="F30" s="2">
        <v>14.28571429</v>
      </c>
      <c r="G30" s="2">
        <v>36</v>
      </c>
      <c r="H30" s="2">
        <v>50</v>
      </c>
      <c r="I30" s="2">
        <v>0</v>
      </c>
      <c r="J30">
        <v>5.12197E-3</v>
      </c>
      <c r="K30">
        <v>-2.18808157</v>
      </c>
      <c r="L30">
        <f t="shared" si="0"/>
        <v>6</v>
      </c>
      <c r="M30">
        <f t="shared" si="1"/>
        <v>85.714285714285708</v>
      </c>
      <c r="N30" s="29">
        <f t="shared" si="2"/>
        <v>1</v>
      </c>
      <c r="P30">
        <f t="shared" si="3"/>
        <v>37.569160998571427</v>
      </c>
      <c r="Q30">
        <f t="shared" si="4"/>
        <v>0.5616931216833333</v>
      </c>
      <c r="R30">
        <f t="shared" si="5"/>
        <v>14.285714285714292</v>
      </c>
      <c r="S30">
        <v>5.12197E-3</v>
      </c>
      <c r="T30">
        <v>-2.18808157</v>
      </c>
    </row>
    <row r="31" spans="1:20">
      <c r="A31" s="6" t="s">
        <v>4</v>
      </c>
      <c r="B31" t="s">
        <v>35</v>
      </c>
      <c r="C31" s="2">
        <v>92.857142859999996</v>
      </c>
      <c r="D31" s="2">
        <v>44.117647060000003</v>
      </c>
      <c r="E31" s="2">
        <v>52.173913040000002</v>
      </c>
      <c r="F31" s="2">
        <v>92</v>
      </c>
      <c r="G31" s="2">
        <v>35.135135140000003</v>
      </c>
      <c r="H31" s="2">
        <v>61.290322580000002</v>
      </c>
      <c r="I31" s="2">
        <v>4.3478260869999996</v>
      </c>
      <c r="J31">
        <v>4.4034399999999998E-3</v>
      </c>
      <c r="K31">
        <v>-3.9899382000000001</v>
      </c>
      <c r="L31">
        <f t="shared" si="0"/>
        <v>6</v>
      </c>
      <c r="M31">
        <f t="shared" si="1"/>
        <v>85.714285714285708</v>
      </c>
      <c r="N31" s="29">
        <f t="shared" si="2"/>
        <v>1</v>
      </c>
      <c r="P31">
        <f t="shared" si="3"/>
        <v>54.560283823857148</v>
      </c>
      <c r="Q31">
        <f t="shared" si="4"/>
        <v>0.36346335538833324</v>
      </c>
      <c r="R31">
        <f t="shared" si="5"/>
        <v>14.285714285714292</v>
      </c>
      <c r="S31">
        <v>4.4034399999999998E-3</v>
      </c>
      <c r="T31">
        <v>-3.9899382000000001</v>
      </c>
    </row>
    <row r="32" spans="1:20">
      <c r="A32" s="6" t="s">
        <v>4</v>
      </c>
      <c r="B32" t="s">
        <v>36</v>
      </c>
      <c r="C32" s="2">
        <v>66.666666669999998</v>
      </c>
      <c r="D32" s="2">
        <v>100</v>
      </c>
      <c r="E32" s="2">
        <v>66.666666669999998</v>
      </c>
      <c r="F32" s="2">
        <v>0</v>
      </c>
      <c r="G32" s="2">
        <v>50</v>
      </c>
      <c r="H32" s="2">
        <v>40</v>
      </c>
      <c r="I32" s="2">
        <v>22.222222219999999</v>
      </c>
      <c r="J32">
        <v>3.7615700000000001E-3</v>
      </c>
      <c r="K32">
        <v>-0.54089043000000003</v>
      </c>
      <c r="L32">
        <f t="shared" si="0"/>
        <v>6</v>
      </c>
      <c r="M32">
        <f t="shared" si="1"/>
        <v>85.714285714285708</v>
      </c>
      <c r="N32" s="29">
        <f t="shared" si="2"/>
        <v>1</v>
      </c>
      <c r="P32">
        <f t="shared" si="3"/>
        <v>49.36507936571428</v>
      </c>
      <c r="Q32">
        <f t="shared" si="4"/>
        <v>0.4240740740666667</v>
      </c>
      <c r="R32">
        <f t="shared" si="5"/>
        <v>14.285714285714292</v>
      </c>
      <c r="S32">
        <v>3.7615700000000001E-3</v>
      </c>
      <c r="T32">
        <v>-0.54089043000000003</v>
      </c>
    </row>
    <row r="33" spans="1:20">
      <c r="A33" s="6" t="s">
        <v>4</v>
      </c>
      <c r="B33" t="s">
        <v>37</v>
      </c>
      <c r="C33" s="2">
        <v>62.5</v>
      </c>
      <c r="D33" s="2">
        <v>20</v>
      </c>
      <c r="E33" s="2">
        <v>20</v>
      </c>
      <c r="F33" s="2">
        <v>100</v>
      </c>
      <c r="G33" s="2">
        <v>37.5</v>
      </c>
      <c r="H33" s="2">
        <v>16.666666670000001</v>
      </c>
      <c r="I33" s="2">
        <v>0</v>
      </c>
      <c r="J33">
        <v>4.3760800000000001E-3</v>
      </c>
      <c r="K33">
        <v>0.19594639</v>
      </c>
      <c r="L33">
        <f t="shared" si="0"/>
        <v>6</v>
      </c>
      <c r="M33">
        <f t="shared" si="1"/>
        <v>85.714285714285708</v>
      </c>
      <c r="N33" s="29">
        <f t="shared" si="2"/>
        <v>1</v>
      </c>
      <c r="P33">
        <f t="shared" si="3"/>
        <v>36.666666667142856</v>
      </c>
      <c r="Q33">
        <f t="shared" si="4"/>
        <v>0.57222222221666663</v>
      </c>
      <c r="R33">
        <f t="shared" si="5"/>
        <v>14.285714285714292</v>
      </c>
      <c r="S33">
        <v>4.3760800000000001E-3</v>
      </c>
      <c r="T33">
        <v>0.19594639</v>
      </c>
    </row>
    <row r="34" spans="1:20">
      <c r="A34" s="3"/>
      <c r="B34" s="3"/>
      <c r="C34" s="4"/>
      <c r="D34" s="4"/>
      <c r="E34" s="4"/>
      <c r="F34" s="4"/>
      <c r="G34" s="4"/>
      <c r="H34" s="4"/>
      <c r="I34" s="4"/>
      <c r="J34" s="3"/>
      <c r="K34" s="3"/>
      <c r="S34" s="3"/>
      <c r="T34" s="3"/>
    </row>
    <row r="35" spans="1:20">
      <c r="A35" s="7" t="s">
        <v>38</v>
      </c>
      <c r="B35" t="s">
        <v>39</v>
      </c>
      <c r="C35" s="2">
        <v>93.333333330000002</v>
      </c>
      <c r="D35" s="2">
        <v>96.666666669999998</v>
      </c>
      <c r="E35" s="2">
        <v>60.869565219999998</v>
      </c>
      <c r="F35" s="2">
        <v>100</v>
      </c>
      <c r="G35" s="2">
        <v>89.655172410000006</v>
      </c>
      <c r="H35" s="2">
        <v>77.777777779999994</v>
      </c>
      <c r="I35" s="2">
        <v>45.161290319999999</v>
      </c>
      <c r="J35">
        <v>3.8154500000000002E-3</v>
      </c>
      <c r="K35">
        <v>-4.9721869999999999</v>
      </c>
      <c r="L35">
        <f t="shared" si="0"/>
        <v>6</v>
      </c>
      <c r="M35">
        <f t="shared" si="1"/>
        <v>85.714285714285708</v>
      </c>
      <c r="N35" s="29">
        <f t="shared" si="2"/>
        <v>1</v>
      </c>
      <c r="P35">
        <f t="shared" si="3"/>
        <v>80.494829389999992</v>
      </c>
      <c r="Q35">
        <f t="shared" si="4"/>
        <v>6.0893657116666687E-2</v>
      </c>
      <c r="R35">
        <f t="shared" si="5"/>
        <v>14.285714285714292</v>
      </c>
      <c r="S35">
        <v>3.8154500000000002E-3</v>
      </c>
      <c r="T35">
        <v>-4.9721869999999999</v>
      </c>
    </row>
    <row r="36" spans="1:20">
      <c r="A36" s="7" t="s">
        <v>38</v>
      </c>
      <c r="B36" t="s">
        <v>40</v>
      </c>
      <c r="C36" s="2">
        <v>100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  <c r="I36" s="2">
        <v>84.61538462</v>
      </c>
      <c r="J36">
        <v>1.500027E-2</v>
      </c>
      <c r="K36">
        <v>-26.811682999999999</v>
      </c>
      <c r="L36">
        <f t="shared" si="0"/>
        <v>6</v>
      </c>
      <c r="M36">
        <f t="shared" si="1"/>
        <v>85.714285714285708</v>
      </c>
      <c r="N36" s="29">
        <f t="shared" si="2"/>
        <v>1</v>
      </c>
      <c r="P36">
        <f t="shared" si="3"/>
        <v>97.802197802857137</v>
      </c>
      <c r="Q36">
        <f t="shared" si="4"/>
        <v>-0.14102564103333334</v>
      </c>
      <c r="R36">
        <f t="shared" si="5"/>
        <v>14.285714285714292</v>
      </c>
      <c r="S36">
        <v>1.500027E-2</v>
      </c>
      <c r="T36">
        <v>-26.811682999999999</v>
      </c>
    </row>
    <row r="37" spans="1:20">
      <c r="A37" s="7" t="s">
        <v>38</v>
      </c>
      <c r="B37" t="s">
        <v>41</v>
      </c>
      <c r="C37" s="2">
        <v>100</v>
      </c>
      <c r="D37" s="2">
        <v>100</v>
      </c>
      <c r="E37" s="2">
        <v>100</v>
      </c>
      <c r="F37" s="2">
        <v>100</v>
      </c>
      <c r="G37" s="2">
        <v>100</v>
      </c>
      <c r="H37" s="2">
        <v>84.61538462</v>
      </c>
      <c r="I37" s="2">
        <v>17.647058820000002</v>
      </c>
      <c r="J37">
        <v>2.4481099999999999E-3</v>
      </c>
      <c r="K37">
        <v>-0.34361356999999998</v>
      </c>
      <c r="L37">
        <f t="shared" si="0"/>
        <v>6</v>
      </c>
      <c r="M37">
        <f t="shared" si="1"/>
        <v>85.714285714285708</v>
      </c>
      <c r="N37" s="29">
        <f t="shared" si="2"/>
        <v>1</v>
      </c>
      <c r="P37">
        <f>(SUM(C37:I37))/(L37+N37)</f>
        <v>86.037491919999994</v>
      </c>
      <c r="Q37">
        <f t="shared" si="4"/>
        <v>-3.7707390666666643E-3</v>
      </c>
      <c r="R37">
        <f t="shared" si="5"/>
        <v>14.285714285714292</v>
      </c>
      <c r="S37">
        <v>2.4481099999999999E-3</v>
      </c>
      <c r="T37">
        <v>-0.34361356999999998</v>
      </c>
    </row>
    <row r="38" spans="1:20">
      <c r="A38" s="7" t="s">
        <v>38</v>
      </c>
      <c r="B38" t="s">
        <v>42</v>
      </c>
    </row>
    <row r="39" spans="1:20">
      <c r="A39" s="7" t="s">
        <v>38</v>
      </c>
      <c r="B39" t="s">
        <v>43</v>
      </c>
      <c r="C39" s="2">
        <v>100</v>
      </c>
      <c r="D39" s="2">
        <v>100</v>
      </c>
      <c r="E39" s="2">
        <v>33.333333330000002</v>
      </c>
      <c r="F39" s="2">
        <v>100</v>
      </c>
      <c r="G39" s="2">
        <v>83.333333330000002</v>
      </c>
      <c r="H39" s="2">
        <v>83.333333330000002</v>
      </c>
      <c r="I39" s="2">
        <v>50</v>
      </c>
      <c r="J39">
        <v>4.3697099999999997E-3</v>
      </c>
      <c r="K39">
        <v>-0.52889485999999997</v>
      </c>
      <c r="L39">
        <f t="shared" si="0"/>
        <v>6</v>
      </c>
      <c r="M39">
        <f t="shared" si="1"/>
        <v>85.714285714285708</v>
      </c>
      <c r="N39" s="29">
        <f t="shared" si="2"/>
        <v>1</v>
      </c>
      <c r="P39">
        <f t="shared" si="3"/>
        <v>78.571428570000009</v>
      </c>
      <c r="Q39">
        <f t="shared" si="4"/>
        <v>8.333333334999983E-2</v>
      </c>
      <c r="R39">
        <f t="shared" si="5"/>
        <v>14.285714285714292</v>
      </c>
      <c r="S39">
        <v>4.3697099999999997E-3</v>
      </c>
      <c r="T39">
        <v>-0.52889485999999997</v>
      </c>
    </row>
    <row r="40" spans="1:20">
      <c r="A40" s="3"/>
      <c r="B40" s="3"/>
      <c r="C40" s="4"/>
      <c r="D40" s="4"/>
      <c r="E40" s="4"/>
      <c r="F40" s="4"/>
      <c r="G40" s="4"/>
      <c r="H40" s="4"/>
      <c r="I40" s="4"/>
      <c r="J40" s="3"/>
      <c r="K40" s="3"/>
      <c r="S40" s="3"/>
      <c r="T40" s="3"/>
    </row>
    <row r="41" spans="1:20">
      <c r="A41" s="8" t="s">
        <v>44</v>
      </c>
      <c r="B41" s="5" t="s">
        <v>45</v>
      </c>
      <c r="C41" s="2">
        <v>98.213058419999996</v>
      </c>
      <c r="D41" s="2">
        <v>99.975710469999996</v>
      </c>
      <c r="E41" s="2">
        <v>99.971039680000004</v>
      </c>
      <c r="F41" s="2">
        <v>100</v>
      </c>
      <c r="G41" s="2">
        <v>100</v>
      </c>
      <c r="H41" s="2">
        <v>99.970299969999999</v>
      </c>
      <c r="I41" s="2">
        <v>0.124069479</v>
      </c>
      <c r="J41">
        <v>7.70662E-3</v>
      </c>
      <c r="K41">
        <v>-6.9927260000000002</v>
      </c>
      <c r="L41">
        <f t="shared" si="0"/>
        <v>6</v>
      </c>
      <c r="M41">
        <f t="shared" ref="M41:M48" si="6">(L41*100+N41*0)/(L41+N41)</f>
        <v>85.714285714285708</v>
      </c>
      <c r="N41" s="29">
        <f t="shared" si="2"/>
        <v>1</v>
      </c>
      <c r="P41">
        <f t="shared" si="3"/>
        <v>85.464882574142862</v>
      </c>
      <c r="Q41">
        <f t="shared" si="4"/>
        <v>2.9097033016665347E-3</v>
      </c>
      <c r="R41">
        <f t="shared" si="5"/>
        <v>14.285714285714292</v>
      </c>
      <c r="S41">
        <v>7.70662E-3</v>
      </c>
      <c r="T41">
        <v>-6.9927260000000002</v>
      </c>
    </row>
    <row r="42" spans="1:20">
      <c r="A42" s="8" t="s">
        <v>44</v>
      </c>
      <c r="B42" t="s">
        <v>46</v>
      </c>
      <c r="C42" s="2">
        <v>100</v>
      </c>
      <c r="D42" s="2">
        <v>80</v>
      </c>
      <c r="E42" s="2">
        <v>92.307692309999993</v>
      </c>
      <c r="F42" s="2">
        <v>100</v>
      </c>
      <c r="G42" s="2">
        <v>84</v>
      </c>
      <c r="H42" s="2">
        <v>60</v>
      </c>
      <c r="I42" s="2">
        <v>75</v>
      </c>
      <c r="J42">
        <v>9.1381799999999992E-3</v>
      </c>
      <c r="K42">
        <v>-1.4227247300000001</v>
      </c>
      <c r="L42">
        <f t="shared" si="0"/>
        <v>6</v>
      </c>
      <c r="M42">
        <f t="shared" si="6"/>
        <v>85.714285714285708</v>
      </c>
      <c r="N42" s="29">
        <f t="shared" si="2"/>
        <v>1</v>
      </c>
      <c r="P42">
        <f t="shared" si="3"/>
        <v>84.472527472857138</v>
      </c>
      <c r="Q42">
        <f t="shared" si="4"/>
        <v>1.4487179483333322E-2</v>
      </c>
      <c r="R42">
        <f t="shared" si="5"/>
        <v>14.285714285714292</v>
      </c>
      <c r="S42">
        <v>9.1381799999999992E-3</v>
      </c>
      <c r="T42">
        <v>-1.4227247300000001</v>
      </c>
    </row>
    <row r="43" spans="1:20">
      <c r="A43" s="8" t="s">
        <v>44</v>
      </c>
      <c r="B43" t="s">
        <v>47</v>
      </c>
      <c r="C43" s="2">
        <v>36.363636360000001</v>
      </c>
      <c r="D43" s="2">
        <v>40</v>
      </c>
      <c r="E43" s="2">
        <v>57.142857139999997</v>
      </c>
      <c r="F43" s="2">
        <v>20</v>
      </c>
      <c r="G43" s="2">
        <v>31.25</v>
      </c>
      <c r="H43" s="2">
        <v>0</v>
      </c>
      <c r="I43" s="2">
        <v>0</v>
      </c>
      <c r="J43">
        <v>4.86609E-3</v>
      </c>
      <c r="K43">
        <v>6.2423640000000002E-2</v>
      </c>
      <c r="L43">
        <f t="shared" si="0"/>
        <v>6</v>
      </c>
      <c r="M43">
        <f t="shared" si="6"/>
        <v>85.714285714285708</v>
      </c>
      <c r="N43" s="29">
        <f t="shared" si="2"/>
        <v>1</v>
      </c>
      <c r="P43">
        <f t="shared" si="3"/>
        <v>26.393784785714285</v>
      </c>
      <c r="Q43">
        <f t="shared" si="4"/>
        <v>0.69207251083333332</v>
      </c>
      <c r="R43">
        <f t="shared" si="5"/>
        <v>14.285714285714292</v>
      </c>
      <c r="S43">
        <v>4.86609E-3</v>
      </c>
      <c r="T43">
        <v>6.2423640000000002E-2</v>
      </c>
    </row>
    <row r="44" spans="1:20">
      <c r="A44" s="8" t="s">
        <v>44</v>
      </c>
      <c r="B44" t="s">
        <v>48</v>
      </c>
      <c r="C44" s="2">
        <v>51.724137929999998</v>
      </c>
      <c r="D44" s="2">
        <v>30</v>
      </c>
      <c r="E44" s="2">
        <v>56.666666669999998</v>
      </c>
      <c r="F44" s="2">
        <v>34.146341460000002</v>
      </c>
      <c r="G44" s="2">
        <v>58.928571429999998</v>
      </c>
      <c r="H44" s="2">
        <v>20.689655170000002</v>
      </c>
      <c r="I44" s="2">
        <v>0</v>
      </c>
      <c r="J44">
        <v>2.9213899999999998E-3</v>
      </c>
      <c r="K44">
        <v>-2.2818784999999999</v>
      </c>
      <c r="L44">
        <f t="shared" si="0"/>
        <v>6</v>
      </c>
      <c r="M44">
        <f t="shared" si="6"/>
        <v>85.714285714285708</v>
      </c>
      <c r="N44" s="29">
        <f t="shared" si="2"/>
        <v>1</v>
      </c>
      <c r="P44">
        <f t="shared" si="3"/>
        <v>36.022196094285718</v>
      </c>
      <c r="Q44">
        <f t="shared" si="4"/>
        <v>0.57974104556666661</v>
      </c>
      <c r="R44">
        <f t="shared" si="5"/>
        <v>14.285714285714292</v>
      </c>
      <c r="S44">
        <v>2.9213899999999998E-3</v>
      </c>
      <c r="T44">
        <v>-2.2818784999999999</v>
      </c>
    </row>
    <row r="45" spans="1:20">
      <c r="A45" s="8" t="s">
        <v>44</v>
      </c>
      <c r="B45" t="s">
        <v>49</v>
      </c>
      <c r="C45" s="2">
        <v>90</v>
      </c>
      <c r="D45" s="2">
        <v>50</v>
      </c>
      <c r="E45" s="2">
        <v>33.333333330000002</v>
      </c>
      <c r="F45" s="2">
        <v>42.857142860000003</v>
      </c>
      <c r="G45" s="2">
        <v>30.76923077</v>
      </c>
      <c r="H45" s="2">
        <v>55.555555560000002</v>
      </c>
      <c r="I45" s="2">
        <v>33.333333330000002</v>
      </c>
      <c r="J45">
        <v>6.4680099999999997E-3</v>
      </c>
      <c r="K45">
        <v>-2.1968608199999999</v>
      </c>
      <c r="L45">
        <f t="shared" si="0"/>
        <v>6</v>
      </c>
      <c r="M45">
        <f t="shared" si="6"/>
        <v>85.714285714285708</v>
      </c>
      <c r="N45" s="29">
        <f t="shared" si="2"/>
        <v>1</v>
      </c>
      <c r="P45">
        <f t="shared" si="3"/>
        <v>47.978370835714294</v>
      </c>
      <c r="Q45">
        <f t="shared" si="4"/>
        <v>0.44025234024999987</v>
      </c>
      <c r="R45">
        <f t="shared" si="5"/>
        <v>14.285714285714292</v>
      </c>
      <c r="S45">
        <v>6.4680099999999997E-3</v>
      </c>
      <c r="T45">
        <v>-2.1968608199999999</v>
      </c>
    </row>
    <row r="46" spans="1:20">
      <c r="A46" s="8" t="s">
        <v>44</v>
      </c>
      <c r="B46" t="s">
        <v>50</v>
      </c>
      <c r="C46" s="2">
        <v>100</v>
      </c>
      <c r="D46" s="2">
        <v>27.272727270000001</v>
      </c>
      <c r="E46" s="2">
        <v>80</v>
      </c>
      <c r="F46" s="2">
        <v>100</v>
      </c>
      <c r="G46" s="2">
        <v>100</v>
      </c>
      <c r="H46" s="2">
        <v>57.142857139999997</v>
      </c>
      <c r="I46" s="2">
        <v>0</v>
      </c>
      <c r="J46">
        <v>3.6955999999999998E-3</v>
      </c>
      <c r="K46">
        <v>-2.2656360800000002</v>
      </c>
      <c r="L46">
        <f t="shared" si="0"/>
        <v>6</v>
      </c>
      <c r="M46">
        <f t="shared" si="6"/>
        <v>85.714285714285708</v>
      </c>
      <c r="N46" s="29">
        <f t="shared" si="2"/>
        <v>1</v>
      </c>
      <c r="P46">
        <f t="shared" si="3"/>
        <v>66.345083487142858</v>
      </c>
      <c r="Q46">
        <f t="shared" si="4"/>
        <v>0.22597402598333327</v>
      </c>
      <c r="R46">
        <f t="shared" si="5"/>
        <v>14.285714285714292</v>
      </c>
      <c r="S46">
        <v>3.6955999999999998E-3</v>
      </c>
      <c r="T46">
        <v>-2.2656360800000002</v>
      </c>
    </row>
    <row r="47" spans="1:20">
      <c r="A47" s="8" t="s">
        <v>44</v>
      </c>
      <c r="B47" t="s">
        <v>51</v>
      </c>
      <c r="C47" s="2">
        <v>84.21052632</v>
      </c>
      <c r="D47" s="2">
        <v>77.272727270000004</v>
      </c>
      <c r="E47" s="2">
        <v>45.833333330000002</v>
      </c>
      <c r="F47" s="2">
        <v>100</v>
      </c>
      <c r="G47" s="2">
        <v>84.375</v>
      </c>
      <c r="H47" s="2">
        <v>86.666666669999998</v>
      </c>
      <c r="I47" s="2">
        <v>11.11111111</v>
      </c>
      <c r="J47">
        <v>6.96118E-3</v>
      </c>
      <c r="K47">
        <v>-3.11420064</v>
      </c>
      <c r="L47">
        <f t="shared" si="0"/>
        <v>6</v>
      </c>
      <c r="M47">
        <f t="shared" si="6"/>
        <v>85.714285714285708</v>
      </c>
      <c r="N47" s="29">
        <f t="shared" si="2"/>
        <v>1</v>
      </c>
      <c r="P47">
        <f t="shared" si="3"/>
        <v>69.924194957142859</v>
      </c>
      <c r="Q47">
        <f t="shared" si="4"/>
        <v>0.18421772549999993</v>
      </c>
      <c r="R47">
        <f t="shared" si="5"/>
        <v>14.285714285714292</v>
      </c>
      <c r="S47">
        <v>6.96118E-3</v>
      </c>
      <c r="T47">
        <v>-3.11420064</v>
      </c>
    </row>
    <row r="48" spans="1:20">
      <c r="A48" s="8" t="s">
        <v>44</v>
      </c>
      <c r="B48" t="s">
        <v>52</v>
      </c>
      <c r="C48" s="2">
        <v>100</v>
      </c>
      <c r="D48" s="2">
        <v>100</v>
      </c>
      <c r="E48" s="2">
        <v>100</v>
      </c>
      <c r="F48" s="2">
        <v>100</v>
      </c>
      <c r="G48" s="2">
        <v>100</v>
      </c>
      <c r="H48" s="2">
        <v>92.857142859999996</v>
      </c>
      <c r="I48" s="2">
        <v>29.41176471</v>
      </c>
      <c r="J48">
        <v>6.2894500000000002E-3</v>
      </c>
      <c r="K48">
        <v>-0.14433605999999999</v>
      </c>
      <c r="L48">
        <f t="shared" si="0"/>
        <v>6</v>
      </c>
      <c r="M48">
        <f t="shared" si="6"/>
        <v>85.714285714285708</v>
      </c>
      <c r="N48" s="29">
        <f t="shared" si="2"/>
        <v>1</v>
      </c>
      <c r="P48">
        <f t="shared" si="3"/>
        <v>88.895558224285722</v>
      </c>
      <c r="Q48">
        <f t="shared" si="4"/>
        <v>-3.7114845950000162E-2</v>
      </c>
      <c r="R48">
        <f t="shared" si="5"/>
        <v>14.285714285714292</v>
      </c>
      <c r="S48">
        <v>6.2894500000000002E-3</v>
      </c>
      <c r="T48">
        <v>-0.14433605999999999</v>
      </c>
    </row>
    <row r="49" spans="1:20">
      <c r="A49" s="3"/>
      <c r="B49" s="3"/>
      <c r="C49" s="4"/>
      <c r="D49" s="4"/>
      <c r="E49" s="4"/>
      <c r="F49" s="4"/>
      <c r="G49" s="4"/>
      <c r="H49" s="4"/>
      <c r="I49" s="4"/>
      <c r="J49" s="3"/>
      <c r="K49" s="3"/>
      <c r="S49" s="3"/>
      <c r="T49" s="3"/>
    </row>
    <row r="50" spans="1:20">
      <c r="A50" s="9" t="s">
        <v>53</v>
      </c>
      <c r="B50" s="5" t="s">
        <v>54</v>
      </c>
      <c r="C50" s="2">
        <v>99.779583959999997</v>
      </c>
      <c r="D50" s="2">
        <v>100</v>
      </c>
      <c r="E50" s="2">
        <v>100</v>
      </c>
      <c r="F50" s="2">
        <v>100</v>
      </c>
      <c r="G50" s="2">
        <v>99.984037029999996</v>
      </c>
      <c r="H50" s="2">
        <v>100</v>
      </c>
      <c r="I50" s="2">
        <v>0.17490857100000001</v>
      </c>
      <c r="J50">
        <v>5.7758799999999997E-3</v>
      </c>
      <c r="K50">
        <v>-6.8897919999999999</v>
      </c>
      <c r="L50">
        <f t="shared" si="0"/>
        <v>6</v>
      </c>
      <c r="M50">
        <f t="shared" ref="M50:M57" si="7">(L50*100+N50*0)/(L50+N50)</f>
        <v>85.714285714285708</v>
      </c>
      <c r="N50" s="29">
        <f t="shared" si="2"/>
        <v>1</v>
      </c>
      <c r="P50">
        <f>(SUM(C50:I50))/(L50+N50)</f>
        <v>85.705504222999977</v>
      </c>
      <c r="Q50">
        <f t="shared" si="4"/>
        <v>1.0245073166686326E-4</v>
      </c>
      <c r="R50">
        <f t="shared" si="5"/>
        <v>14.285714285714292</v>
      </c>
      <c r="S50">
        <v>5.7758799999999997E-3</v>
      </c>
      <c r="T50">
        <v>-6.8897919999999999</v>
      </c>
    </row>
    <row r="51" spans="1:20">
      <c r="A51" s="9" t="s">
        <v>53</v>
      </c>
      <c r="B51" s="5" t="s">
        <v>55</v>
      </c>
      <c r="C51" s="2">
        <v>99.674149170000007</v>
      </c>
      <c r="D51" s="2">
        <v>99.977246870000002</v>
      </c>
      <c r="E51" s="2">
        <v>99.777942260000003</v>
      </c>
      <c r="F51" s="2">
        <v>99.858517259999999</v>
      </c>
      <c r="G51" s="2">
        <v>99.955005619999994</v>
      </c>
      <c r="H51" s="2">
        <v>99.879007860000002</v>
      </c>
      <c r="I51" s="2">
        <v>7.3152889999999998E-2</v>
      </c>
      <c r="J51">
        <v>6.9524799999999996E-3</v>
      </c>
      <c r="K51">
        <v>-4.241911</v>
      </c>
      <c r="L51">
        <f t="shared" si="0"/>
        <v>6</v>
      </c>
      <c r="M51">
        <f t="shared" si="7"/>
        <v>85.714285714285708</v>
      </c>
      <c r="N51" s="29">
        <f t="shared" si="2"/>
        <v>1</v>
      </c>
      <c r="P51">
        <f t="shared" si="3"/>
        <v>85.599288847142859</v>
      </c>
      <c r="Q51">
        <f t="shared" si="4"/>
        <v>1.3416301166665791E-3</v>
      </c>
      <c r="R51">
        <f t="shared" si="5"/>
        <v>14.285714285714292</v>
      </c>
      <c r="S51">
        <v>6.9524799999999996E-3</v>
      </c>
      <c r="T51">
        <v>-4.241911</v>
      </c>
    </row>
    <row r="52" spans="1:20">
      <c r="A52" s="9" t="s">
        <v>53</v>
      </c>
      <c r="B52" s="5" t="s">
        <v>56</v>
      </c>
      <c r="C52" s="2">
        <v>100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0</v>
      </c>
      <c r="J52">
        <v>6.96863E-3</v>
      </c>
      <c r="K52">
        <v>-2.99464584</v>
      </c>
      <c r="L52">
        <f t="shared" si="0"/>
        <v>6</v>
      </c>
      <c r="M52">
        <f t="shared" si="7"/>
        <v>85.714285714285708</v>
      </c>
      <c r="N52" s="29">
        <f t="shared" si="2"/>
        <v>1</v>
      </c>
      <c r="P52">
        <f t="shared" si="3"/>
        <v>85.714285714285708</v>
      </c>
      <c r="Q52">
        <f t="shared" si="4"/>
        <v>0</v>
      </c>
      <c r="R52">
        <f t="shared" si="5"/>
        <v>14.285714285714292</v>
      </c>
      <c r="S52">
        <v>6.96863E-3</v>
      </c>
      <c r="T52">
        <v>-2.99464584</v>
      </c>
    </row>
    <row r="53" spans="1:20">
      <c r="A53" s="9" t="s">
        <v>53</v>
      </c>
      <c r="B53" t="s">
        <v>57</v>
      </c>
      <c r="C53" s="2">
        <v>100</v>
      </c>
      <c r="E53" s="2">
        <v>100</v>
      </c>
      <c r="F53" s="2">
        <v>100</v>
      </c>
      <c r="G53" s="2">
        <v>50</v>
      </c>
      <c r="H53" s="2">
        <v>50</v>
      </c>
      <c r="I53" s="2">
        <v>33.333333330000002</v>
      </c>
      <c r="J53">
        <v>4.4804500000000004E-3</v>
      </c>
      <c r="K53">
        <v>-1.40873636</v>
      </c>
      <c r="L53">
        <f>COUNTA(C53:H53)</f>
        <v>5</v>
      </c>
      <c r="M53">
        <f t="shared" si="7"/>
        <v>83.333333333333329</v>
      </c>
      <c r="N53" s="29">
        <f t="shared" si="2"/>
        <v>1</v>
      </c>
      <c r="P53">
        <f t="shared" si="3"/>
        <v>72.222222221666669</v>
      </c>
      <c r="Q53">
        <f t="shared" si="4"/>
        <v>0.13333333333999992</v>
      </c>
      <c r="R53">
        <f t="shared" si="5"/>
        <v>16.666666666666671</v>
      </c>
      <c r="S53">
        <v>4.4804500000000004E-3</v>
      </c>
      <c r="T53">
        <v>-1.40873636</v>
      </c>
    </row>
    <row r="54" spans="1:20">
      <c r="A54" s="9" t="s">
        <v>53</v>
      </c>
      <c r="B54" t="s">
        <v>58</v>
      </c>
      <c r="C54" s="2">
        <v>100</v>
      </c>
      <c r="D54" s="2">
        <v>50</v>
      </c>
      <c r="F54" s="2">
        <v>100</v>
      </c>
      <c r="G54" s="2">
        <v>100</v>
      </c>
      <c r="H54" s="2">
        <v>50</v>
      </c>
      <c r="I54" s="2">
        <v>0</v>
      </c>
      <c r="J54">
        <v>2.60298E-3</v>
      </c>
      <c r="K54">
        <v>-0.65552948</v>
      </c>
      <c r="L54">
        <f t="shared" ref="L54:L57" si="8">COUNTA(C54:H54)</f>
        <v>5</v>
      </c>
      <c r="M54">
        <f t="shared" si="7"/>
        <v>83.333333333333329</v>
      </c>
      <c r="N54" s="29">
        <f t="shared" si="2"/>
        <v>1</v>
      </c>
      <c r="P54">
        <f t="shared" si="3"/>
        <v>66.666666666666671</v>
      </c>
      <c r="Q54">
        <f t="shared" si="4"/>
        <v>0.1999999999999999</v>
      </c>
      <c r="R54">
        <f t="shared" si="5"/>
        <v>16.666666666666671</v>
      </c>
      <c r="S54">
        <v>2.60298E-3</v>
      </c>
      <c r="T54">
        <v>-0.65552948</v>
      </c>
    </row>
    <row r="55" spans="1:20">
      <c r="A55" s="9" t="s">
        <v>53</v>
      </c>
      <c r="B55" t="s">
        <v>59</v>
      </c>
      <c r="C55" s="2">
        <v>100</v>
      </c>
      <c r="D55" s="2">
        <v>100</v>
      </c>
      <c r="E55" s="2">
        <v>0</v>
      </c>
      <c r="F55" s="2">
        <v>100</v>
      </c>
      <c r="G55" s="2">
        <v>100</v>
      </c>
      <c r="H55" s="2">
        <v>33.333333330000002</v>
      </c>
      <c r="I55" s="2">
        <v>20</v>
      </c>
      <c r="J55">
        <v>3.37814E-3</v>
      </c>
      <c r="K55">
        <v>-0.84201999999999999</v>
      </c>
      <c r="L55">
        <f t="shared" si="8"/>
        <v>6</v>
      </c>
      <c r="M55">
        <f t="shared" si="7"/>
        <v>85.714285714285708</v>
      </c>
      <c r="N55" s="29">
        <f t="shared" si="2"/>
        <v>1</v>
      </c>
      <c r="P55">
        <f t="shared" si="3"/>
        <v>64.761904761428568</v>
      </c>
      <c r="Q55">
        <f t="shared" si="4"/>
        <v>0.24444444444999999</v>
      </c>
      <c r="R55">
        <f t="shared" si="5"/>
        <v>14.285714285714292</v>
      </c>
      <c r="S55">
        <v>3.37814E-3</v>
      </c>
      <c r="T55">
        <v>-0.84201999999999999</v>
      </c>
    </row>
    <row r="56" spans="1:20">
      <c r="A56" s="9" t="s">
        <v>53</v>
      </c>
      <c r="B56" t="s">
        <v>60</v>
      </c>
      <c r="C56" s="2">
        <v>83.333333330000002</v>
      </c>
      <c r="D56" s="2">
        <v>76</v>
      </c>
      <c r="E56" s="2">
        <v>100</v>
      </c>
      <c r="F56" s="2">
        <v>100</v>
      </c>
      <c r="G56" s="2">
        <v>47.058823529999998</v>
      </c>
      <c r="H56" s="2">
        <v>75</v>
      </c>
      <c r="I56" s="2">
        <v>0</v>
      </c>
      <c r="J56">
        <v>4.4408800000000003E-3</v>
      </c>
      <c r="K56">
        <v>-0.97892047999999998</v>
      </c>
      <c r="L56">
        <f t="shared" si="8"/>
        <v>6</v>
      </c>
      <c r="M56">
        <f t="shared" si="7"/>
        <v>85.714285714285708</v>
      </c>
      <c r="N56" s="29">
        <f t="shared" si="2"/>
        <v>1</v>
      </c>
      <c r="P56">
        <f t="shared" si="3"/>
        <v>68.770308122857145</v>
      </c>
      <c r="Q56">
        <f t="shared" si="4"/>
        <v>0.1976797385666666</v>
      </c>
      <c r="R56">
        <f t="shared" si="5"/>
        <v>14.285714285714292</v>
      </c>
      <c r="S56">
        <v>4.4408800000000003E-3</v>
      </c>
      <c r="T56">
        <v>-0.97892047999999998</v>
      </c>
    </row>
    <row r="57" spans="1:20">
      <c r="A57" s="9" t="s">
        <v>53</v>
      </c>
      <c r="B57" t="s">
        <v>61</v>
      </c>
      <c r="C57" s="2">
        <v>39.473684210000002</v>
      </c>
      <c r="D57" s="2">
        <v>28.125</v>
      </c>
      <c r="E57" s="2">
        <v>83.870967739999998</v>
      </c>
      <c r="F57" s="2">
        <v>28.301886790000001</v>
      </c>
      <c r="G57" s="2">
        <v>61.25</v>
      </c>
      <c r="H57" s="2">
        <v>20</v>
      </c>
      <c r="I57" s="2">
        <v>0</v>
      </c>
      <c r="J57">
        <v>5.8512099999999999E-3</v>
      </c>
      <c r="K57">
        <v>-0.92865622000000003</v>
      </c>
      <c r="L57">
        <f t="shared" si="8"/>
        <v>6</v>
      </c>
      <c r="M57">
        <f t="shared" si="7"/>
        <v>85.714285714285708</v>
      </c>
      <c r="N57" s="29">
        <f t="shared" si="2"/>
        <v>1</v>
      </c>
      <c r="P57">
        <f t="shared" si="3"/>
        <v>37.288791248571428</v>
      </c>
      <c r="Q57">
        <f t="shared" si="4"/>
        <v>0.56496410209999992</v>
      </c>
      <c r="R57">
        <f t="shared" si="5"/>
        <v>14.285714285714292</v>
      </c>
      <c r="S57">
        <v>5.8512099999999999E-3</v>
      </c>
      <c r="T57">
        <v>-0.92865622000000003</v>
      </c>
    </row>
    <row r="58" spans="1:20">
      <c r="A58" s="9" t="s">
        <v>53</v>
      </c>
      <c r="B58" t="s">
        <v>62</v>
      </c>
      <c r="J58">
        <v>4.9486799999999996E-3</v>
      </c>
      <c r="K58">
        <v>-0.61568073000000001</v>
      </c>
      <c r="S58">
        <v>4.9486799999999996E-3</v>
      </c>
    </row>
    <row r="59" spans="1:20">
      <c r="A59" s="9" t="s">
        <v>53</v>
      </c>
      <c r="B59" t="s">
        <v>63</v>
      </c>
      <c r="D59" s="2">
        <v>100</v>
      </c>
      <c r="J59">
        <v>3.3783200000000002E-3</v>
      </c>
      <c r="K59">
        <v>-0.10824739999999999</v>
      </c>
      <c r="L59">
        <f t="shared" ref="L59:L63" si="9">COUNTA(C59:H59)</f>
        <v>1</v>
      </c>
      <c r="M59">
        <f t="shared" ref="M59:M63" si="10">(L59*100+N59*0)/(L59+N59)</f>
        <v>100</v>
      </c>
      <c r="N59" s="29">
        <f t="shared" si="2"/>
        <v>0</v>
      </c>
      <c r="P59">
        <f t="shared" si="3"/>
        <v>100</v>
      </c>
      <c r="Q59">
        <f t="shared" si="4"/>
        <v>0</v>
      </c>
      <c r="R59">
        <f t="shared" si="5"/>
        <v>0</v>
      </c>
      <c r="S59">
        <v>3.3783200000000002E-3</v>
      </c>
      <c r="T59">
        <v>-0.10824739999999999</v>
      </c>
    </row>
    <row r="60" spans="1:20">
      <c r="A60" s="9" t="s">
        <v>53</v>
      </c>
      <c r="B60" t="s">
        <v>64</v>
      </c>
      <c r="C60" s="2">
        <v>70</v>
      </c>
      <c r="D60" s="2">
        <v>77.777777779999994</v>
      </c>
      <c r="E60" s="2">
        <v>92.307692309999993</v>
      </c>
      <c r="F60" s="2">
        <v>75</v>
      </c>
      <c r="G60" s="2">
        <v>85.714285709999999</v>
      </c>
      <c r="H60" s="2">
        <v>80</v>
      </c>
      <c r="I60" s="2">
        <v>0</v>
      </c>
      <c r="J60">
        <v>3.0816200000000002E-3</v>
      </c>
      <c r="K60">
        <v>-1.53172895</v>
      </c>
      <c r="L60">
        <f t="shared" si="9"/>
        <v>6</v>
      </c>
      <c r="M60">
        <f t="shared" si="10"/>
        <v>85.714285714285708</v>
      </c>
      <c r="N60" s="29">
        <f t="shared" si="2"/>
        <v>1</v>
      </c>
      <c r="P60">
        <f t="shared" si="3"/>
        <v>68.685679399999998</v>
      </c>
      <c r="Q60">
        <f t="shared" si="4"/>
        <v>0.19866707366666664</v>
      </c>
      <c r="R60">
        <f t="shared" si="5"/>
        <v>14.285714285714292</v>
      </c>
      <c r="S60">
        <v>3.0816200000000002E-3</v>
      </c>
      <c r="T60">
        <v>-1.53172895</v>
      </c>
    </row>
    <row r="61" spans="1:20">
      <c r="A61" s="9" t="s">
        <v>53</v>
      </c>
      <c r="B61" t="s">
        <v>65</v>
      </c>
      <c r="C61" s="2">
        <v>81.818181820000007</v>
      </c>
      <c r="D61" s="2">
        <v>0</v>
      </c>
      <c r="E61" s="2">
        <v>50</v>
      </c>
      <c r="F61" s="2">
        <v>42.857142860000003</v>
      </c>
      <c r="G61" s="2">
        <v>33.333333330000002</v>
      </c>
      <c r="H61" s="2">
        <v>0</v>
      </c>
      <c r="I61" s="2">
        <v>0</v>
      </c>
      <c r="J61">
        <v>3.4482100000000002E-3</v>
      </c>
      <c r="K61">
        <v>-1.7507425400000001</v>
      </c>
      <c r="L61">
        <f t="shared" si="9"/>
        <v>6</v>
      </c>
      <c r="M61">
        <f t="shared" si="10"/>
        <v>85.714285714285708</v>
      </c>
      <c r="N61" s="29">
        <f t="shared" si="2"/>
        <v>1</v>
      </c>
      <c r="P61">
        <f t="shared" si="3"/>
        <v>29.715522572857147</v>
      </c>
      <c r="Q61">
        <f t="shared" si="4"/>
        <v>0.65331890331666664</v>
      </c>
      <c r="R61">
        <f t="shared" si="5"/>
        <v>14.285714285714292</v>
      </c>
      <c r="S61">
        <v>3.4482100000000002E-3</v>
      </c>
      <c r="T61">
        <v>-1.7507425400000001</v>
      </c>
    </row>
    <row r="62" spans="1:20">
      <c r="A62" s="9" t="s">
        <v>53</v>
      </c>
      <c r="B62" t="s">
        <v>66</v>
      </c>
      <c r="C62" s="2">
        <v>77.777777779999994</v>
      </c>
      <c r="D62" s="2">
        <v>33.333333330000002</v>
      </c>
      <c r="E62" s="2">
        <v>75</v>
      </c>
      <c r="F62" s="2">
        <v>66.666666669999998</v>
      </c>
      <c r="G62" s="2">
        <v>88.888888890000004</v>
      </c>
      <c r="H62" s="2">
        <v>50</v>
      </c>
      <c r="I62" s="2">
        <v>0</v>
      </c>
      <c r="J62">
        <v>7.4418899999999996E-3</v>
      </c>
      <c r="K62">
        <v>-1.2887443000000001</v>
      </c>
      <c r="L62">
        <f t="shared" si="9"/>
        <v>6</v>
      </c>
      <c r="M62">
        <f t="shared" si="10"/>
        <v>85.714285714285708</v>
      </c>
      <c r="N62" s="29">
        <f t="shared" si="2"/>
        <v>1</v>
      </c>
      <c r="P62">
        <f t="shared" si="3"/>
        <v>55.952380952857148</v>
      </c>
      <c r="Q62">
        <f t="shared" si="4"/>
        <v>0.34722222221666654</v>
      </c>
      <c r="R62">
        <f t="shared" si="5"/>
        <v>14.285714285714292</v>
      </c>
      <c r="S62">
        <v>7.4418899999999996E-3</v>
      </c>
      <c r="T62">
        <v>-1.2887443000000001</v>
      </c>
    </row>
    <row r="63" spans="1:20">
      <c r="A63" s="9" t="s">
        <v>53</v>
      </c>
      <c r="B63" t="s">
        <v>67</v>
      </c>
      <c r="C63" s="2">
        <v>50</v>
      </c>
      <c r="D63" s="2">
        <v>40</v>
      </c>
      <c r="E63" s="2">
        <v>20</v>
      </c>
      <c r="F63" s="2">
        <v>40</v>
      </c>
      <c r="G63" s="2">
        <v>20</v>
      </c>
      <c r="H63" s="2">
        <v>33.333333330000002</v>
      </c>
      <c r="I63" s="2">
        <v>50</v>
      </c>
      <c r="J63">
        <v>5.9922600000000001E-3</v>
      </c>
      <c r="K63">
        <v>-2.2179612</v>
      </c>
      <c r="L63">
        <f t="shared" si="9"/>
        <v>6</v>
      </c>
      <c r="M63">
        <f t="shared" si="10"/>
        <v>85.714285714285708</v>
      </c>
      <c r="N63" s="29">
        <f t="shared" si="2"/>
        <v>1</v>
      </c>
      <c r="P63">
        <f t="shared" si="3"/>
        <v>36.190476190000005</v>
      </c>
      <c r="Q63">
        <f t="shared" si="4"/>
        <v>0.57777777778333328</v>
      </c>
      <c r="R63">
        <f t="shared" si="5"/>
        <v>14.285714285714292</v>
      </c>
      <c r="S63">
        <v>5.9922600000000001E-3</v>
      </c>
      <c r="T63">
        <v>-2.2179612</v>
      </c>
    </row>
    <row r="64" spans="1:20">
      <c r="A64" s="9" t="s">
        <v>53</v>
      </c>
      <c r="B64" t="s">
        <v>68</v>
      </c>
      <c r="J64">
        <v>9.3333900000000004E-3</v>
      </c>
      <c r="K64">
        <v>0.54609165000000004</v>
      </c>
      <c r="S64">
        <v>9.3333900000000004E-3</v>
      </c>
    </row>
    <row r="65" spans="1:20">
      <c r="A65" s="9" t="s">
        <v>53</v>
      </c>
      <c r="B65" t="s">
        <v>69</v>
      </c>
      <c r="F65" s="2">
        <v>100</v>
      </c>
    </row>
    <row r="66" spans="1:20">
      <c r="A66" s="9" t="s">
        <v>53</v>
      </c>
      <c r="B66" t="s">
        <v>70</v>
      </c>
      <c r="C66" s="2">
        <v>100</v>
      </c>
      <c r="D66" s="2">
        <v>75.342465750000002</v>
      </c>
      <c r="E66" s="2">
        <v>85.9375</v>
      </c>
      <c r="F66" s="2">
        <v>70.666666669999998</v>
      </c>
      <c r="G66" s="2">
        <v>100</v>
      </c>
      <c r="H66" s="2">
        <v>70.58823529</v>
      </c>
      <c r="I66" s="2">
        <v>0</v>
      </c>
      <c r="J66">
        <v>4.8587400000000003E-3</v>
      </c>
      <c r="K66">
        <v>-0.43764027999999999</v>
      </c>
      <c r="L66">
        <f t="shared" ref="L66:L72" si="11">COUNTA(C66:H66)</f>
        <v>6</v>
      </c>
      <c r="M66">
        <f t="shared" ref="M66:M72" si="12">(L66*100+N66*0)/(L66+N66)</f>
        <v>85.714285714285708</v>
      </c>
      <c r="N66" s="29">
        <f t="shared" ref="N66:N72" si="13">COUNTA(I66)</f>
        <v>1</v>
      </c>
      <c r="P66">
        <f t="shared" ref="P66:P72" si="14">(SUM(C66:I66))/(L66+N66)</f>
        <v>71.790695387142847</v>
      </c>
      <c r="Q66">
        <f t="shared" ref="Q66:Q72" si="15">(M66-P66)/M66</f>
        <v>0.16244188715000005</v>
      </c>
      <c r="R66">
        <f t="shared" ref="R66:R72" si="16">100-M66</f>
        <v>14.285714285714292</v>
      </c>
      <c r="S66">
        <v>4.8587400000000003E-3</v>
      </c>
      <c r="T66">
        <v>-0.43764027999999999</v>
      </c>
    </row>
    <row r="67" spans="1:20">
      <c r="A67" s="9" t="s">
        <v>53</v>
      </c>
      <c r="B67" t="s">
        <v>71</v>
      </c>
      <c r="C67" s="2">
        <v>80</v>
      </c>
      <c r="D67" s="2">
        <v>47.058823529999998</v>
      </c>
      <c r="E67" s="2">
        <v>59.25925926</v>
      </c>
      <c r="F67" s="2">
        <v>68</v>
      </c>
      <c r="G67" s="2">
        <v>48.780487800000003</v>
      </c>
      <c r="H67" s="2">
        <v>46.666666669999998</v>
      </c>
      <c r="I67" s="2">
        <v>15</v>
      </c>
      <c r="J67">
        <v>6.0031499999999996E-3</v>
      </c>
      <c r="K67">
        <v>-1.2209822299999999</v>
      </c>
      <c r="L67">
        <f t="shared" si="11"/>
        <v>6</v>
      </c>
      <c r="M67">
        <f t="shared" si="12"/>
        <v>85.714285714285708</v>
      </c>
      <c r="N67" s="29">
        <f t="shared" si="13"/>
        <v>1</v>
      </c>
      <c r="P67">
        <f t="shared" si="14"/>
        <v>52.109319608571425</v>
      </c>
      <c r="Q67">
        <f t="shared" si="15"/>
        <v>0.39205793789999999</v>
      </c>
      <c r="R67">
        <f t="shared" si="16"/>
        <v>14.285714285714292</v>
      </c>
      <c r="S67">
        <v>6.0031499999999996E-3</v>
      </c>
      <c r="T67">
        <v>-1.2209822299999999</v>
      </c>
    </row>
    <row r="68" spans="1:20">
      <c r="A68" s="9" t="s">
        <v>53</v>
      </c>
      <c r="B68" t="s">
        <v>72</v>
      </c>
      <c r="C68" s="2">
        <v>25</v>
      </c>
      <c r="D68" s="2">
        <v>44.444444439999998</v>
      </c>
      <c r="E68" s="2">
        <v>75</v>
      </c>
      <c r="F68" s="2">
        <v>44.444444439999998</v>
      </c>
      <c r="G68" s="2">
        <v>55</v>
      </c>
      <c r="H68" s="2">
        <v>33.333333330000002</v>
      </c>
      <c r="I68" s="2">
        <v>9.0909090910000003</v>
      </c>
      <c r="J68">
        <v>6.5278699999999999E-3</v>
      </c>
      <c r="K68">
        <v>-0.56686265999999996</v>
      </c>
      <c r="L68">
        <f t="shared" si="11"/>
        <v>6</v>
      </c>
      <c r="M68">
        <f t="shared" si="12"/>
        <v>85.714285714285708</v>
      </c>
      <c r="N68" s="29">
        <f t="shared" si="13"/>
        <v>1</v>
      </c>
      <c r="P68">
        <f t="shared" si="14"/>
        <v>40.901875900142855</v>
      </c>
      <c r="Q68">
        <f t="shared" si="15"/>
        <v>0.52281144783166666</v>
      </c>
      <c r="R68">
        <f t="shared" si="16"/>
        <v>14.285714285714292</v>
      </c>
      <c r="S68">
        <v>6.5278699999999999E-3</v>
      </c>
      <c r="T68">
        <v>-0.56686265999999996</v>
      </c>
    </row>
    <row r="69" spans="1:20">
      <c r="A69" s="9" t="s">
        <v>53</v>
      </c>
      <c r="B69" t="s">
        <v>73</v>
      </c>
      <c r="C69" s="2">
        <v>100</v>
      </c>
      <c r="D69" s="2">
        <v>100</v>
      </c>
      <c r="E69" s="2">
        <v>0</v>
      </c>
      <c r="F69" s="2">
        <v>100</v>
      </c>
      <c r="G69" s="2">
        <v>100</v>
      </c>
      <c r="I69" s="2">
        <v>0</v>
      </c>
      <c r="J69">
        <v>4.1941599999999997E-3</v>
      </c>
      <c r="K69">
        <v>-1.53767505</v>
      </c>
      <c r="L69">
        <f t="shared" si="11"/>
        <v>5</v>
      </c>
      <c r="M69">
        <f t="shared" si="12"/>
        <v>83.333333333333329</v>
      </c>
      <c r="N69" s="29">
        <f t="shared" si="13"/>
        <v>1</v>
      </c>
      <c r="P69">
        <f t="shared" si="14"/>
        <v>66.666666666666671</v>
      </c>
      <c r="Q69">
        <f t="shared" si="15"/>
        <v>0.1999999999999999</v>
      </c>
      <c r="R69">
        <f t="shared" si="16"/>
        <v>16.666666666666671</v>
      </c>
      <c r="S69">
        <v>4.1941599999999997E-3</v>
      </c>
      <c r="T69">
        <v>-1.53767505</v>
      </c>
    </row>
    <row r="70" spans="1:20">
      <c r="A70" s="9" t="s">
        <v>53</v>
      </c>
      <c r="B70" t="s">
        <v>74</v>
      </c>
      <c r="C70" s="2">
        <v>33.333333330000002</v>
      </c>
      <c r="D70" s="2">
        <v>20</v>
      </c>
      <c r="E70" s="2">
        <v>0</v>
      </c>
      <c r="F70" s="2">
        <v>33.333333330000002</v>
      </c>
      <c r="G70" s="2">
        <v>42.857142860000003</v>
      </c>
      <c r="H70" s="2">
        <v>0</v>
      </c>
      <c r="I70" s="2">
        <v>0</v>
      </c>
      <c r="J70">
        <v>4.7779500000000004E-3</v>
      </c>
      <c r="K70">
        <v>-0.34327837</v>
      </c>
      <c r="L70">
        <f t="shared" si="11"/>
        <v>6</v>
      </c>
      <c r="M70">
        <f t="shared" si="12"/>
        <v>85.714285714285708</v>
      </c>
      <c r="N70" s="29">
        <f t="shared" si="13"/>
        <v>1</v>
      </c>
      <c r="P70">
        <f t="shared" si="14"/>
        <v>18.503401360000002</v>
      </c>
      <c r="Q70">
        <f t="shared" si="15"/>
        <v>0.78412698413333337</v>
      </c>
      <c r="R70">
        <f t="shared" si="16"/>
        <v>14.285714285714292</v>
      </c>
      <c r="S70">
        <v>4.7779500000000004E-3</v>
      </c>
      <c r="T70">
        <v>-0.34327837</v>
      </c>
    </row>
    <row r="71" spans="1:20">
      <c r="A71" s="9" t="s">
        <v>53</v>
      </c>
      <c r="B71" t="s">
        <v>75</v>
      </c>
      <c r="C71" s="2">
        <v>32</v>
      </c>
      <c r="D71" s="2">
        <v>17.391304349999999</v>
      </c>
      <c r="E71" s="2">
        <v>20.833333329999999</v>
      </c>
      <c r="F71" s="2">
        <v>7.407407407</v>
      </c>
      <c r="G71" s="2">
        <v>3.125</v>
      </c>
      <c r="H71" s="2">
        <v>7.407407407</v>
      </c>
      <c r="I71" s="2">
        <v>0</v>
      </c>
      <c r="J71">
        <v>8.1999900000000008E-3</v>
      </c>
      <c r="K71">
        <v>-2.0928200100000001</v>
      </c>
      <c r="L71">
        <f t="shared" si="11"/>
        <v>6</v>
      </c>
      <c r="M71">
        <f t="shared" si="12"/>
        <v>85.714285714285708</v>
      </c>
      <c r="N71" s="29">
        <f t="shared" si="13"/>
        <v>1</v>
      </c>
      <c r="P71">
        <f t="shared" si="14"/>
        <v>12.59492178485714</v>
      </c>
      <c r="Q71">
        <f t="shared" si="15"/>
        <v>0.85305924584333337</v>
      </c>
      <c r="R71">
        <f t="shared" si="16"/>
        <v>14.285714285714292</v>
      </c>
      <c r="S71">
        <v>8.1999900000000008E-3</v>
      </c>
      <c r="T71">
        <v>-2.0928200100000001</v>
      </c>
    </row>
    <row r="72" spans="1:20">
      <c r="A72" s="9" t="s">
        <v>53</v>
      </c>
      <c r="B72" t="s">
        <v>76</v>
      </c>
      <c r="E72" s="2">
        <v>100</v>
      </c>
      <c r="F72" s="2">
        <v>100</v>
      </c>
      <c r="J72">
        <v>2.7211900000000001E-3</v>
      </c>
      <c r="K72">
        <v>-0.35467639000000001</v>
      </c>
      <c r="L72">
        <f t="shared" si="11"/>
        <v>2</v>
      </c>
      <c r="M72">
        <f t="shared" si="12"/>
        <v>100</v>
      </c>
      <c r="N72" s="29">
        <f t="shared" si="13"/>
        <v>0</v>
      </c>
      <c r="P72">
        <f t="shared" si="14"/>
        <v>100</v>
      </c>
      <c r="Q72">
        <f t="shared" si="15"/>
        <v>0</v>
      </c>
      <c r="R72">
        <f t="shared" si="16"/>
        <v>0</v>
      </c>
      <c r="S72">
        <v>2.7211900000000001E-3</v>
      </c>
      <c r="T72">
        <v>-0.35467639000000001</v>
      </c>
    </row>
    <row r="73" spans="1:20">
      <c r="A73" s="3"/>
      <c r="B73" s="3"/>
      <c r="C73" s="3"/>
      <c r="D73" s="3"/>
      <c r="E73" s="4"/>
      <c r="F73" s="4"/>
      <c r="G73" s="3"/>
      <c r="H73" s="3"/>
      <c r="I73" s="3"/>
      <c r="J73" s="3"/>
      <c r="K73" s="3"/>
      <c r="S73" s="3"/>
      <c r="T73" s="3"/>
    </row>
    <row r="74" spans="1:20">
      <c r="A74" s="10" t="s">
        <v>77</v>
      </c>
      <c r="B74" s="5" t="s">
        <v>78</v>
      </c>
      <c r="C74" s="2">
        <v>100</v>
      </c>
      <c r="D74" s="2">
        <v>100</v>
      </c>
      <c r="E74" s="2">
        <v>100</v>
      </c>
      <c r="F74" s="2">
        <v>100</v>
      </c>
      <c r="G74" s="2">
        <v>100</v>
      </c>
      <c r="H74" s="2">
        <v>100</v>
      </c>
      <c r="I74" s="2">
        <v>0</v>
      </c>
      <c r="J74">
        <v>9.7808500000000007E-3</v>
      </c>
      <c r="K74">
        <v>-4.4350560000000003</v>
      </c>
      <c r="L74">
        <f t="shared" ref="L74:L86" si="17">COUNTA(C74:H74)</f>
        <v>6</v>
      </c>
      <c r="M74">
        <f t="shared" ref="M74:M86" si="18">(L74*100+N74*0)/(L74+N74)</f>
        <v>85.714285714285708</v>
      </c>
      <c r="N74" s="29">
        <f t="shared" ref="N74:N86" si="19">COUNTA(I74)</f>
        <v>1</v>
      </c>
      <c r="P74">
        <f t="shared" ref="P74:P86" si="20">(SUM(C74:I74))/(L74+N74)</f>
        <v>85.714285714285708</v>
      </c>
      <c r="Q74">
        <f t="shared" ref="Q74:Q86" si="21">(M74-P74)/M74</f>
        <v>0</v>
      </c>
      <c r="R74">
        <f t="shared" ref="R74:R86" si="22">100-M74</f>
        <v>14.285714285714292</v>
      </c>
      <c r="S74">
        <v>9.7808500000000007E-3</v>
      </c>
      <c r="T74">
        <v>-4.4350560000000003</v>
      </c>
    </row>
    <row r="75" spans="1:20">
      <c r="A75" s="10" t="s">
        <v>77</v>
      </c>
      <c r="B75" t="s">
        <v>79</v>
      </c>
      <c r="C75" s="2">
        <v>27.5</v>
      </c>
      <c r="D75" s="2">
        <v>40</v>
      </c>
      <c r="E75" s="2">
        <v>22.222222219999999</v>
      </c>
      <c r="F75" s="2">
        <v>47.368421050000002</v>
      </c>
      <c r="G75" s="2">
        <v>43.902439020000003</v>
      </c>
      <c r="H75" s="2">
        <v>23.529411759999999</v>
      </c>
      <c r="I75" s="2">
        <v>0</v>
      </c>
      <c r="J75">
        <v>3.2419800000000002E-3</v>
      </c>
      <c r="K75">
        <v>-4.9042971299999998</v>
      </c>
      <c r="L75">
        <f t="shared" si="17"/>
        <v>6</v>
      </c>
      <c r="M75">
        <f t="shared" si="18"/>
        <v>85.714285714285708</v>
      </c>
      <c r="N75" s="29">
        <f t="shared" si="19"/>
        <v>1</v>
      </c>
      <c r="P75">
        <f t="shared" si="20"/>
        <v>29.217499149999998</v>
      </c>
      <c r="Q75">
        <f t="shared" si="21"/>
        <v>0.65912917658333336</v>
      </c>
      <c r="R75">
        <f t="shared" si="22"/>
        <v>14.285714285714292</v>
      </c>
      <c r="S75">
        <v>3.2419800000000002E-3</v>
      </c>
      <c r="T75">
        <v>-4.9042971299999998</v>
      </c>
    </row>
    <row r="76" spans="1:20">
      <c r="A76" s="10" t="s">
        <v>77</v>
      </c>
      <c r="B76" t="s">
        <v>80</v>
      </c>
      <c r="C76" s="2">
        <v>94.736842109999998</v>
      </c>
      <c r="D76" s="2">
        <v>48.717948720000003</v>
      </c>
      <c r="E76" s="2">
        <v>80.851063830000001</v>
      </c>
      <c r="F76" s="2">
        <v>81.25</v>
      </c>
      <c r="G76" s="2">
        <v>31.11111111</v>
      </c>
      <c r="H76" s="2">
        <v>66</v>
      </c>
      <c r="I76" s="2">
        <v>6.493506494</v>
      </c>
      <c r="J76">
        <v>2.7014000000000001E-3</v>
      </c>
      <c r="K76">
        <v>-1.33427688</v>
      </c>
      <c r="L76">
        <f t="shared" si="17"/>
        <v>6</v>
      </c>
      <c r="M76">
        <f t="shared" si="18"/>
        <v>85.714285714285708</v>
      </c>
      <c r="N76" s="29">
        <f t="shared" si="19"/>
        <v>1</v>
      </c>
      <c r="P76">
        <f t="shared" si="20"/>
        <v>58.451496037714286</v>
      </c>
      <c r="Q76">
        <f t="shared" si="21"/>
        <v>0.31806587955999993</v>
      </c>
      <c r="R76">
        <f t="shared" si="22"/>
        <v>14.285714285714292</v>
      </c>
      <c r="S76">
        <v>2.7014000000000001E-3</v>
      </c>
      <c r="T76">
        <v>-1.33427688</v>
      </c>
    </row>
    <row r="77" spans="1:20">
      <c r="A77" s="10" t="s">
        <v>77</v>
      </c>
      <c r="B77" t="s">
        <v>81</v>
      </c>
      <c r="C77" s="2">
        <v>75</v>
      </c>
      <c r="D77" s="2">
        <v>100</v>
      </c>
      <c r="E77" s="2">
        <v>80</v>
      </c>
      <c r="G77" s="2">
        <v>100</v>
      </c>
      <c r="J77">
        <v>5.5314600000000002E-3</v>
      </c>
      <c r="K77">
        <v>-0.26711890999999999</v>
      </c>
      <c r="L77">
        <f t="shared" si="17"/>
        <v>4</v>
      </c>
      <c r="M77">
        <f t="shared" si="18"/>
        <v>100</v>
      </c>
      <c r="N77" s="29">
        <f t="shared" si="19"/>
        <v>0</v>
      </c>
      <c r="P77">
        <f t="shared" si="20"/>
        <v>88.75</v>
      </c>
      <c r="Q77">
        <f t="shared" si="21"/>
        <v>0.1125</v>
      </c>
      <c r="R77">
        <f t="shared" si="22"/>
        <v>0</v>
      </c>
      <c r="S77">
        <v>5.5314600000000002E-3</v>
      </c>
      <c r="T77">
        <v>-0.26711890999999999</v>
      </c>
    </row>
    <row r="78" spans="1:20">
      <c r="A78" s="10" t="s">
        <v>77</v>
      </c>
      <c r="B78" t="s">
        <v>82</v>
      </c>
      <c r="C78" s="2">
        <v>87.878787880000004</v>
      </c>
      <c r="D78" s="2">
        <v>80</v>
      </c>
      <c r="E78" s="2">
        <v>91.228070180000003</v>
      </c>
      <c r="F78" s="2">
        <v>74.074074069999995</v>
      </c>
      <c r="G78" s="2">
        <v>100</v>
      </c>
      <c r="H78" s="2">
        <v>85.714285709999999</v>
      </c>
      <c r="I78" s="2">
        <v>48.648648649999998</v>
      </c>
      <c r="J78">
        <v>2.2573099999999998E-3</v>
      </c>
      <c r="K78">
        <v>-3.4684110399999999</v>
      </c>
      <c r="L78">
        <f t="shared" si="17"/>
        <v>6</v>
      </c>
      <c r="M78">
        <f t="shared" si="18"/>
        <v>85.714285714285708</v>
      </c>
      <c r="N78" s="29">
        <f t="shared" si="19"/>
        <v>1</v>
      </c>
      <c r="P78">
        <f t="shared" si="20"/>
        <v>81.077695212857151</v>
      </c>
      <c r="Q78">
        <f t="shared" si="21"/>
        <v>5.4093555849999843E-2</v>
      </c>
      <c r="R78">
        <f t="shared" si="22"/>
        <v>14.285714285714292</v>
      </c>
      <c r="S78">
        <v>2.2573099999999998E-3</v>
      </c>
      <c r="T78">
        <v>-3.4684110399999999</v>
      </c>
    </row>
    <row r="79" spans="1:20">
      <c r="A79" s="10" t="s">
        <v>77</v>
      </c>
      <c r="B79" t="s">
        <v>83</v>
      </c>
      <c r="C79" s="2">
        <v>70</v>
      </c>
      <c r="D79" s="2">
        <v>60</v>
      </c>
      <c r="E79" s="2">
        <v>88.888888890000004</v>
      </c>
      <c r="F79" s="2">
        <v>100</v>
      </c>
      <c r="G79" s="2">
        <v>60</v>
      </c>
      <c r="H79" s="2">
        <v>40</v>
      </c>
      <c r="I79" s="2">
        <v>0</v>
      </c>
      <c r="J79">
        <v>4.70236E-3</v>
      </c>
      <c r="K79">
        <v>-0.65994635000000001</v>
      </c>
      <c r="L79">
        <f t="shared" si="17"/>
        <v>6</v>
      </c>
      <c r="M79">
        <f t="shared" si="18"/>
        <v>85.714285714285708</v>
      </c>
      <c r="N79" s="29">
        <f t="shared" si="19"/>
        <v>1</v>
      </c>
      <c r="P79">
        <f t="shared" si="20"/>
        <v>59.84126984142857</v>
      </c>
      <c r="Q79">
        <f t="shared" si="21"/>
        <v>0.30185185184999996</v>
      </c>
      <c r="R79">
        <f t="shared" si="22"/>
        <v>14.285714285714292</v>
      </c>
      <c r="S79">
        <v>4.70236E-3</v>
      </c>
      <c r="T79">
        <v>-0.65994635000000001</v>
      </c>
    </row>
    <row r="80" spans="1:20">
      <c r="A80" s="10" t="s">
        <v>77</v>
      </c>
      <c r="B80" t="s">
        <v>84</v>
      </c>
      <c r="C80" s="2">
        <v>54.545454550000002</v>
      </c>
      <c r="D80" s="2">
        <v>25</v>
      </c>
      <c r="E80" s="2">
        <v>43.75</v>
      </c>
      <c r="F80" s="2">
        <v>66.666666669999998</v>
      </c>
      <c r="G80" s="2">
        <v>57.142857139999997</v>
      </c>
      <c r="H80" s="2">
        <v>36.363636360000001</v>
      </c>
      <c r="I80" s="2">
        <v>28</v>
      </c>
      <c r="J80">
        <v>5.3751099999999998E-3</v>
      </c>
      <c r="K80">
        <v>-1.2473544700000001</v>
      </c>
      <c r="L80">
        <f t="shared" si="17"/>
        <v>6</v>
      </c>
      <c r="M80">
        <f t="shared" si="18"/>
        <v>85.714285714285708</v>
      </c>
      <c r="N80" s="29">
        <f t="shared" si="19"/>
        <v>1</v>
      </c>
      <c r="P80">
        <f t="shared" si="20"/>
        <v>44.495516388571431</v>
      </c>
      <c r="Q80">
        <f t="shared" si="21"/>
        <v>0.48088564213333329</v>
      </c>
      <c r="R80">
        <f t="shared" si="22"/>
        <v>14.285714285714292</v>
      </c>
      <c r="S80">
        <v>5.3751099999999998E-3</v>
      </c>
      <c r="T80">
        <v>-1.2473544700000001</v>
      </c>
    </row>
    <row r="81" spans="1:20">
      <c r="A81" s="10" t="s">
        <v>77</v>
      </c>
      <c r="B81" t="s">
        <v>85</v>
      </c>
      <c r="C81" s="2">
        <v>76</v>
      </c>
      <c r="D81" s="2">
        <v>52.941176470000002</v>
      </c>
      <c r="E81" s="2">
        <v>67.647058819999998</v>
      </c>
      <c r="F81" s="2">
        <v>87.096774190000005</v>
      </c>
      <c r="G81" s="2">
        <v>61.81818182</v>
      </c>
      <c r="H81" s="2">
        <v>68.181818179999993</v>
      </c>
      <c r="I81" s="2">
        <v>51.851851850000003</v>
      </c>
      <c r="J81">
        <v>4.1285200000000001E-3</v>
      </c>
      <c r="K81">
        <v>-1.32110935</v>
      </c>
      <c r="L81">
        <f t="shared" si="17"/>
        <v>6</v>
      </c>
      <c r="M81">
        <f t="shared" si="18"/>
        <v>85.714285714285708</v>
      </c>
      <c r="N81" s="29">
        <f t="shared" si="19"/>
        <v>1</v>
      </c>
      <c r="P81">
        <f t="shared" si="20"/>
        <v>66.505265904285721</v>
      </c>
      <c r="Q81">
        <f t="shared" si="21"/>
        <v>0.22410523111666653</v>
      </c>
      <c r="R81">
        <f t="shared" si="22"/>
        <v>14.285714285714292</v>
      </c>
      <c r="S81">
        <v>4.1285200000000001E-3</v>
      </c>
      <c r="T81">
        <v>-1.32110935</v>
      </c>
    </row>
    <row r="82" spans="1:20">
      <c r="A82" s="10" t="s">
        <v>77</v>
      </c>
      <c r="B82" t="s">
        <v>86</v>
      </c>
      <c r="C82" s="2">
        <v>37.5</v>
      </c>
      <c r="D82" s="2">
        <v>57.142857139999997</v>
      </c>
      <c r="E82" s="2">
        <v>33.333333330000002</v>
      </c>
      <c r="F82" s="2">
        <v>20</v>
      </c>
      <c r="G82" s="2">
        <v>35.714285709999999</v>
      </c>
      <c r="H82" s="2">
        <v>75</v>
      </c>
      <c r="I82" s="2">
        <v>33.333333330000002</v>
      </c>
      <c r="J82">
        <v>9.8647000000000006E-3</v>
      </c>
      <c r="K82">
        <v>-1.65139408</v>
      </c>
      <c r="L82">
        <f t="shared" si="17"/>
        <v>6</v>
      </c>
      <c r="M82">
        <f t="shared" si="18"/>
        <v>85.714285714285708</v>
      </c>
      <c r="N82" s="29">
        <f t="shared" si="19"/>
        <v>1</v>
      </c>
      <c r="P82">
        <f t="shared" si="20"/>
        <v>41.717687072857146</v>
      </c>
      <c r="Q82">
        <f t="shared" si="21"/>
        <v>0.51329365081666656</v>
      </c>
      <c r="R82">
        <f t="shared" si="22"/>
        <v>14.285714285714292</v>
      </c>
      <c r="S82">
        <v>9.8647000000000006E-3</v>
      </c>
      <c r="T82">
        <v>-1.65139408</v>
      </c>
    </row>
    <row r="83" spans="1:20">
      <c r="A83" s="10" t="s">
        <v>77</v>
      </c>
      <c r="B83" t="s">
        <v>87</v>
      </c>
      <c r="C83" s="2">
        <v>33.333333330000002</v>
      </c>
      <c r="D83" s="2">
        <v>36.842105259999997</v>
      </c>
      <c r="E83" s="2">
        <v>50</v>
      </c>
      <c r="F83" s="2">
        <v>20</v>
      </c>
      <c r="G83" s="2">
        <v>30.76923077</v>
      </c>
      <c r="H83" s="2">
        <v>25</v>
      </c>
      <c r="I83" s="2">
        <v>0</v>
      </c>
      <c r="J83">
        <v>1.0254249999999999E-2</v>
      </c>
      <c r="K83">
        <v>-0.30268163999999997</v>
      </c>
      <c r="L83">
        <f t="shared" si="17"/>
        <v>6</v>
      </c>
      <c r="M83">
        <f t="shared" si="18"/>
        <v>85.714285714285708</v>
      </c>
      <c r="N83" s="29">
        <f t="shared" si="19"/>
        <v>1</v>
      </c>
      <c r="P83">
        <f t="shared" si="20"/>
        <v>27.992095622857143</v>
      </c>
      <c r="Q83">
        <f t="shared" si="21"/>
        <v>0.67342555106666668</v>
      </c>
      <c r="R83">
        <f t="shared" si="22"/>
        <v>14.285714285714292</v>
      </c>
      <c r="S83">
        <v>1.0254249999999999E-2</v>
      </c>
      <c r="T83">
        <v>-0.30268163999999997</v>
      </c>
    </row>
    <row r="84" spans="1:20">
      <c r="A84" s="10" t="s">
        <v>77</v>
      </c>
      <c r="B84" t="s">
        <v>88</v>
      </c>
      <c r="C84" s="2">
        <v>71.875</v>
      </c>
      <c r="D84" s="2">
        <v>53.571428570000002</v>
      </c>
      <c r="E84" s="2">
        <v>38.095238100000003</v>
      </c>
      <c r="F84" s="2">
        <v>28.125</v>
      </c>
      <c r="G84" s="2">
        <v>54.385964909999998</v>
      </c>
      <c r="H84" s="2">
        <v>23.728813559999999</v>
      </c>
      <c r="I84" s="2">
        <v>16.363636360000001</v>
      </c>
      <c r="J84">
        <v>4.5826399999999998E-3</v>
      </c>
      <c r="K84">
        <v>-0.85167479000000001</v>
      </c>
      <c r="L84">
        <f t="shared" si="17"/>
        <v>6</v>
      </c>
      <c r="M84">
        <f t="shared" si="18"/>
        <v>85.714285714285708</v>
      </c>
      <c r="N84" s="29">
        <f t="shared" si="19"/>
        <v>1</v>
      </c>
      <c r="P84">
        <f t="shared" si="20"/>
        <v>40.877868785714277</v>
      </c>
      <c r="Q84">
        <f t="shared" si="21"/>
        <v>0.52309153083333337</v>
      </c>
      <c r="R84">
        <f t="shared" si="22"/>
        <v>14.285714285714292</v>
      </c>
      <c r="S84">
        <v>4.5826399999999998E-3</v>
      </c>
      <c r="T84">
        <v>-0.85167479000000001</v>
      </c>
    </row>
    <row r="85" spans="1:20">
      <c r="A85" s="10" t="s">
        <v>77</v>
      </c>
      <c r="B85" t="s">
        <v>89</v>
      </c>
      <c r="C85" s="2">
        <v>91.666666669999998</v>
      </c>
      <c r="D85" s="2">
        <v>75.862068969999996</v>
      </c>
      <c r="E85" s="2">
        <v>97.368421049999995</v>
      </c>
      <c r="F85" s="2">
        <v>91.304347829999998</v>
      </c>
      <c r="G85" s="2">
        <v>97.826086959999998</v>
      </c>
      <c r="H85" s="2">
        <v>67.741935479999995</v>
      </c>
      <c r="I85" s="2">
        <v>3.225806452</v>
      </c>
      <c r="J85">
        <v>8.4059500000000006E-3</v>
      </c>
      <c r="K85">
        <v>-0.57560204000000004</v>
      </c>
      <c r="L85">
        <f t="shared" si="17"/>
        <v>6</v>
      </c>
      <c r="M85">
        <f t="shared" si="18"/>
        <v>85.714285714285708</v>
      </c>
      <c r="N85" s="29">
        <f t="shared" si="19"/>
        <v>1</v>
      </c>
      <c r="P85">
        <f t="shared" si="20"/>
        <v>74.999333344571411</v>
      </c>
      <c r="Q85">
        <f t="shared" si="21"/>
        <v>0.12500777764666682</v>
      </c>
      <c r="R85">
        <f t="shared" si="22"/>
        <v>14.285714285714292</v>
      </c>
      <c r="S85">
        <v>8.4059500000000006E-3</v>
      </c>
      <c r="T85">
        <v>-0.57560204000000004</v>
      </c>
    </row>
    <row r="86" spans="1:20">
      <c r="A86" s="10" t="s">
        <v>77</v>
      </c>
      <c r="B86" t="s">
        <v>90</v>
      </c>
      <c r="C86" s="2">
        <v>100</v>
      </c>
      <c r="D86" s="2">
        <v>0</v>
      </c>
      <c r="E86" s="2">
        <v>90</v>
      </c>
      <c r="F86" s="2">
        <v>100</v>
      </c>
      <c r="G86" s="2">
        <v>66.666666669999998</v>
      </c>
      <c r="I86" s="2">
        <v>0</v>
      </c>
      <c r="J86">
        <v>9.2779799999999999E-3</v>
      </c>
      <c r="K86">
        <v>-1.64542506</v>
      </c>
      <c r="L86">
        <f t="shared" si="17"/>
        <v>5</v>
      </c>
      <c r="M86">
        <f t="shared" si="18"/>
        <v>83.333333333333329</v>
      </c>
      <c r="N86" s="29">
        <f t="shared" si="19"/>
        <v>1</v>
      </c>
      <c r="P86">
        <f t="shared" si="20"/>
        <v>59.444444444999995</v>
      </c>
      <c r="Q86">
        <f t="shared" si="21"/>
        <v>0.28666666666000001</v>
      </c>
      <c r="R86">
        <f t="shared" si="22"/>
        <v>16.666666666666671</v>
      </c>
      <c r="S86">
        <v>9.2779799999999999E-3</v>
      </c>
      <c r="T86">
        <v>-1.64542506</v>
      </c>
    </row>
    <row r="87" spans="1:20">
      <c r="A87" s="10" t="s">
        <v>77</v>
      </c>
      <c r="B87" t="s">
        <v>91</v>
      </c>
    </row>
    <row r="88" spans="1:20">
      <c r="A88" s="10" t="s">
        <v>77</v>
      </c>
      <c r="B88" t="s">
        <v>92</v>
      </c>
      <c r="C88" s="2">
        <v>88.888888890000004</v>
      </c>
      <c r="D88" s="2">
        <v>57.89473684</v>
      </c>
      <c r="E88" s="2">
        <v>100</v>
      </c>
      <c r="F88" s="2">
        <v>100</v>
      </c>
      <c r="G88" s="2">
        <v>96.363636360000001</v>
      </c>
      <c r="H88" s="2">
        <v>58.333333330000002</v>
      </c>
      <c r="I88" s="2">
        <v>10</v>
      </c>
      <c r="J88">
        <v>4.9094999999999998E-3</v>
      </c>
      <c r="K88">
        <v>-3.622525</v>
      </c>
      <c r="L88">
        <f>COUNTA(C88:H88)</f>
        <v>6</v>
      </c>
      <c r="M88">
        <f t="shared" ref="M88" si="23">(L88*100+N88*0)/(L88+N88)</f>
        <v>85.714285714285708</v>
      </c>
      <c r="N88" s="29">
        <f t="shared" ref="N88" si="24">COUNTA(I88)</f>
        <v>1</v>
      </c>
      <c r="P88">
        <f t="shared" ref="P88" si="25">(SUM(C88:I88))/(L88+N88)</f>
        <v>73.068656488571435</v>
      </c>
      <c r="Q88">
        <f t="shared" ref="Q88" si="26">(M88-P88)/M88</f>
        <v>0.14753234096666654</v>
      </c>
      <c r="R88">
        <f t="shared" ref="R88" si="27">100-M88</f>
        <v>14.285714285714292</v>
      </c>
      <c r="S88">
        <v>4.9094999999999998E-3</v>
      </c>
      <c r="T88">
        <v>-3.622525</v>
      </c>
    </row>
    <row r="89" spans="1:20">
      <c r="A89" s="10" t="s">
        <v>77</v>
      </c>
      <c r="B89" t="s">
        <v>93</v>
      </c>
    </row>
    <row r="90" spans="1:20">
      <c r="A90" s="10" t="s">
        <v>77</v>
      </c>
      <c r="B90" t="s">
        <v>94</v>
      </c>
      <c r="F90" s="2">
        <v>0</v>
      </c>
      <c r="H90" s="2">
        <v>100</v>
      </c>
      <c r="J90">
        <v>2.7459799999999999E-3</v>
      </c>
      <c r="K90">
        <v>-2.5614409999999999</v>
      </c>
      <c r="L90">
        <f t="shared" ref="L90:L96" si="28">COUNTA(C90:H90)</f>
        <v>2</v>
      </c>
      <c r="M90">
        <f t="shared" ref="M90:M96" si="29">(L90*100+N90*0)/(L90+N90)</f>
        <v>100</v>
      </c>
      <c r="N90" s="29">
        <f t="shared" ref="N90:N96" si="30">COUNTA(I90)</f>
        <v>0</v>
      </c>
      <c r="P90">
        <f t="shared" ref="P90:P96" si="31">(SUM(C90:I90))/(L90+N90)</f>
        <v>50</v>
      </c>
      <c r="Q90">
        <f t="shared" ref="Q90:Q113" si="32">(M90-P90)/M90</f>
        <v>0.5</v>
      </c>
      <c r="R90">
        <f t="shared" ref="R90:R96" si="33">100-M90</f>
        <v>0</v>
      </c>
      <c r="S90">
        <v>2.7459799999999999E-3</v>
      </c>
      <c r="T90">
        <v>-2.5614409999999999</v>
      </c>
    </row>
    <row r="91" spans="1:20">
      <c r="A91" s="10" t="s">
        <v>77</v>
      </c>
      <c r="B91" t="s">
        <v>95</v>
      </c>
      <c r="C91" s="2">
        <v>100</v>
      </c>
      <c r="D91" s="2">
        <v>75</v>
      </c>
      <c r="E91" s="2">
        <v>40</v>
      </c>
      <c r="F91" s="2">
        <v>66.666666669999998</v>
      </c>
      <c r="G91" s="2">
        <v>41.666666669999998</v>
      </c>
      <c r="H91" s="2">
        <v>100</v>
      </c>
      <c r="I91" s="2">
        <v>20</v>
      </c>
      <c r="J91">
        <v>2.63978E-3</v>
      </c>
      <c r="K91">
        <v>-2.8788228400000002</v>
      </c>
      <c r="L91">
        <f t="shared" si="28"/>
        <v>6</v>
      </c>
      <c r="M91">
        <f t="shared" si="29"/>
        <v>85.714285714285708</v>
      </c>
      <c r="N91" s="29">
        <f t="shared" si="30"/>
        <v>1</v>
      </c>
      <c r="P91">
        <f t="shared" si="31"/>
        <v>63.333333334285712</v>
      </c>
      <c r="Q91">
        <f t="shared" si="32"/>
        <v>0.26111111109999996</v>
      </c>
      <c r="R91">
        <f t="shared" si="33"/>
        <v>14.285714285714292</v>
      </c>
      <c r="S91">
        <v>2.63978E-3</v>
      </c>
      <c r="T91">
        <v>-2.8788228400000002</v>
      </c>
    </row>
    <row r="92" spans="1:20">
      <c r="A92" s="10" t="s">
        <v>77</v>
      </c>
      <c r="B92" t="s">
        <v>96</v>
      </c>
      <c r="C92" s="2">
        <v>88.888888890000004</v>
      </c>
      <c r="D92" s="2">
        <v>63.888888889999997</v>
      </c>
      <c r="E92" s="2">
        <v>72</v>
      </c>
      <c r="F92" s="2">
        <v>83.333333330000002</v>
      </c>
      <c r="G92" s="2">
        <v>65.217391300000003</v>
      </c>
      <c r="H92" s="2">
        <v>78.571428569999995</v>
      </c>
      <c r="I92" s="2">
        <v>9.375</v>
      </c>
      <c r="J92">
        <v>5.8565900000000001E-3</v>
      </c>
      <c r="K92">
        <v>-2.53552965</v>
      </c>
      <c r="L92">
        <f t="shared" si="28"/>
        <v>6</v>
      </c>
      <c r="M92">
        <f t="shared" si="29"/>
        <v>85.714285714285708</v>
      </c>
      <c r="N92" s="29">
        <f t="shared" si="30"/>
        <v>1</v>
      </c>
      <c r="P92">
        <f t="shared" si="31"/>
        <v>65.896418711428581</v>
      </c>
      <c r="Q92">
        <f t="shared" si="32"/>
        <v>0.23120844836666651</v>
      </c>
      <c r="R92">
        <f t="shared" si="33"/>
        <v>14.285714285714292</v>
      </c>
      <c r="S92">
        <v>5.8565900000000001E-3</v>
      </c>
      <c r="T92">
        <v>-2.53552965</v>
      </c>
    </row>
    <row r="93" spans="1:20">
      <c r="A93" s="10" t="s">
        <v>77</v>
      </c>
      <c r="B93" t="s">
        <v>97</v>
      </c>
      <c r="C93" s="2">
        <v>97.435897440000005</v>
      </c>
      <c r="D93" s="2">
        <v>47.457627119999998</v>
      </c>
      <c r="E93" s="2">
        <v>100</v>
      </c>
      <c r="F93" s="2">
        <v>100</v>
      </c>
      <c r="G93" s="2">
        <v>99.056603769999995</v>
      </c>
      <c r="H93" s="2">
        <v>76.190476189999998</v>
      </c>
      <c r="I93" s="2">
        <v>0</v>
      </c>
      <c r="J93">
        <v>2.9771099999999998E-3</v>
      </c>
      <c r="K93">
        <v>-0.73373537</v>
      </c>
      <c r="L93">
        <f t="shared" si="28"/>
        <v>6</v>
      </c>
      <c r="M93">
        <f t="shared" si="29"/>
        <v>85.714285714285708</v>
      </c>
      <c r="N93" s="29">
        <f t="shared" si="30"/>
        <v>1</v>
      </c>
      <c r="P93">
        <f t="shared" si="31"/>
        <v>74.305800645714285</v>
      </c>
      <c r="Q93">
        <f t="shared" si="32"/>
        <v>0.13309899246666662</v>
      </c>
      <c r="R93">
        <f t="shared" si="33"/>
        <v>14.285714285714292</v>
      </c>
      <c r="S93">
        <v>2.9771099999999998E-3</v>
      </c>
      <c r="T93">
        <v>-0.73373537</v>
      </c>
    </row>
    <row r="94" spans="1:20">
      <c r="A94" s="10" t="s">
        <v>77</v>
      </c>
      <c r="B94" t="s">
        <v>98</v>
      </c>
      <c r="C94" s="2">
        <v>66.666666669999998</v>
      </c>
      <c r="D94" s="2">
        <v>44.444444439999998</v>
      </c>
      <c r="E94" s="2">
        <v>61.53846154</v>
      </c>
      <c r="F94" s="2">
        <v>42.857142860000003</v>
      </c>
      <c r="G94" s="2">
        <v>59.090909089999997</v>
      </c>
      <c r="H94" s="2">
        <v>71.428571430000005</v>
      </c>
      <c r="I94" s="2">
        <v>66.666666669999998</v>
      </c>
      <c r="J94">
        <v>5.5223900000000003E-3</v>
      </c>
      <c r="K94">
        <v>-2.8707830599999999</v>
      </c>
      <c r="L94">
        <f t="shared" si="28"/>
        <v>6</v>
      </c>
      <c r="M94">
        <f t="shared" si="29"/>
        <v>85.714285714285708</v>
      </c>
      <c r="N94" s="29">
        <f t="shared" si="30"/>
        <v>1</v>
      </c>
      <c r="P94">
        <f t="shared" si="31"/>
        <v>58.956123242857146</v>
      </c>
      <c r="Q94">
        <f t="shared" si="32"/>
        <v>0.31217856216666656</v>
      </c>
      <c r="R94">
        <f t="shared" si="33"/>
        <v>14.285714285714292</v>
      </c>
      <c r="S94">
        <v>5.5223900000000003E-3</v>
      </c>
      <c r="T94">
        <v>-2.8707830599999999</v>
      </c>
    </row>
    <row r="95" spans="1:20">
      <c r="A95" s="10" t="s">
        <v>77</v>
      </c>
      <c r="B95" t="s">
        <v>99</v>
      </c>
      <c r="C95" s="2">
        <v>100</v>
      </c>
      <c r="D95" s="2">
        <v>94.736842109999998</v>
      </c>
      <c r="E95" s="2">
        <v>61.111111110000003</v>
      </c>
      <c r="F95" s="2">
        <v>88.888888890000004</v>
      </c>
      <c r="G95" s="2">
        <v>41.379310340000004</v>
      </c>
      <c r="H95" s="2">
        <v>65</v>
      </c>
      <c r="I95" s="2">
        <v>11.42857143</v>
      </c>
      <c r="J95">
        <v>2.4010699999999999E-3</v>
      </c>
      <c r="K95">
        <v>-2.0556767300000001</v>
      </c>
      <c r="L95">
        <f t="shared" si="28"/>
        <v>6</v>
      </c>
      <c r="M95">
        <f t="shared" si="29"/>
        <v>85.714285714285708</v>
      </c>
      <c r="N95" s="29">
        <f t="shared" si="30"/>
        <v>1</v>
      </c>
      <c r="P95">
        <f t="shared" si="31"/>
        <v>66.077817697142862</v>
      </c>
      <c r="Q95">
        <f t="shared" si="32"/>
        <v>0.22909212686666655</v>
      </c>
      <c r="R95">
        <f t="shared" si="33"/>
        <v>14.285714285714292</v>
      </c>
      <c r="S95">
        <v>2.4010699999999999E-3</v>
      </c>
      <c r="T95">
        <v>-2.0556767300000001</v>
      </c>
    </row>
    <row r="96" spans="1:20">
      <c r="A96" s="10" t="s">
        <v>77</v>
      </c>
      <c r="B96" t="s">
        <v>100</v>
      </c>
      <c r="C96" s="2">
        <v>84.61538462</v>
      </c>
      <c r="D96" s="2">
        <v>78.571428569999995</v>
      </c>
      <c r="E96" s="2">
        <v>67.647058819999998</v>
      </c>
      <c r="F96" s="2">
        <v>73.333333330000002</v>
      </c>
      <c r="G96" s="2">
        <v>73.584905660000004</v>
      </c>
      <c r="H96" s="2">
        <v>30.76923077</v>
      </c>
      <c r="I96" s="2">
        <v>9.375</v>
      </c>
      <c r="J96">
        <v>2.8939500000000002E-3</v>
      </c>
      <c r="K96">
        <v>-4.2269399999999999</v>
      </c>
      <c r="L96">
        <f t="shared" si="28"/>
        <v>6</v>
      </c>
      <c r="M96">
        <f t="shared" si="29"/>
        <v>85.714285714285708</v>
      </c>
      <c r="N96" s="29">
        <f t="shared" si="30"/>
        <v>1</v>
      </c>
      <c r="P96">
        <f t="shared" si="31"/>
        <v>59.699477395714283</v>
      </c>
      <c r="Q96">
        <f t="shared" si="32"/>
        <v>0.30350609704999998</v>
      </c>
      <c r="R96">
        <f t="shared" si="33"/>
        <v>14.285714285714292</v>
      </c>
      <c r="S96">
        <v>2.8939500000000002E-3</v>
      </c>
      <c r="T96">
        <v>-4.2269399999999999</v>
      </c>
    </row>
    <row r="97" spans="1:20">
      <c r="A97" s="10" t="s">
        <v>77</v>
      </c>
      <c r="B97" t="s">
        <v>101</v>
      </c>
      <c r="E97" s="2">
        <v>100</v>
      </c>
    </row>
    <row r="98" spans="1:20">
      <c r="A98" s="10" t="s">
        <v>77</v>
      </c>
      <c r="B98" t="s">
        <v>102</v>
      </c>
      <c r="C98" s="2">
        <v>80.952380950000006</v>
      </c>
      <c r="D98" s="2">
        <v>70.833333330000002</v>
      </c>
      <c r="E98" s="2">
        <v>88.372093019999994</v>
      </c>
      <c r="F98" s="2">
        <v>80.487804879999999</v>
      </c>
      <c r="G98" s="2">
        <v>58.620689659999996</v>
      </c>
      <c r="H98" s="2">
        <v>50</v>
      </c>
      <c r="I98" s="2">
        <v>24.61538462</v>
      </c>
      <c r="J98">
        <v>3.0305800000000002E-3</v>
      </c>
      <c r="K98">
        <v>-3.2670716999999998</v>
      </c>
      <c r="L98">
        <f t="shared" ref="L98:L104" si="34">COUNTA(C98:H98)</f>
        <v>6</v>
      </c>
      <c r="M98">
        <f t="shared" ref="M98:M104" si="35">(L98*100+N98*0)/(L98+N98)</f>
        <v>85.714285714285708</v>
      </c>
      <c r="N98" s="29">
        <f t="shared" ref="N98:N104" si="36">COUNTA(I98)</f>
        <v>1</v>
      </c>
      <c r="P98">
        <f t="shared" ref="P98:P104" si="37">(SUM(C98:I98))/(L98+N98)</f>
        <v>64.840240922857134</v>
      </c>
      <c r="Q98">
        <f t="shared" si="32"/>
        <v>0.24353052256666671</v>
      </c>
      <c r="R98">
        <f t="shared" ref="R98:R104" si="38">100-M98</f>
        <v>14.285714285714292</v>
      </c>
      <c r="S98">
        <v>3.0305800000000002E-3</v>
      </c>
      <c r="T98">
        <v>-3.2670716999999998</v>
      </c>
    </row>
    <row r="99" spans="1:20">
      <c r="A99" s="10" t="s">
        <v>77</v>
      </c>
      <c r="B99" t="s">
        <v>103</v>
      </c>
      <c r="C99" s="2">
        <v>75</v>
      </c>
      <c r="D99" s="2">
        <v>41.666666669999998</v>
      </c>
      <c r="E99" s="2">
        <v>58.333333330000002</v>
      </c>
      <c r="F99" s="2">
        <v>72.727272729999996</v>
      </c>
      <c r="G99" s="2">
        <v>62.5</v>
      </c>
      <c r="H99" s="2">
        <v>66.666666669999998</v>
      </c>
      <c r="I99" s="2">
        <v>7.1428571429999996</v>
      </c>
      <c r="J99">
        <v>2.6633400000000002E-3</v>
      </c>
      <c r="K99">
        <v>-2.2960910000000001</v>
      </c>
      <c r="L99">
        <f t="shared" si="34"/>
        <v>6</v>
      </c>
      <c r="M99">
        <f t="shared" si="35"/>
        <v>85.714285714285708</v>
      </c>
      <c r="N99" s="29">
        <f t="shared" si="36"/>
        <v>1</v>
      </c>
      <c r="P99">
        <f t="shared" si="37"/>
        <v>54.862399506142857</v>
      </c>
      <c r="Q99">
        <f t="shared" si="32"/>
        <v>0.35993867242833327</v>
      </c>
      <c r="R99">
        <f t="shared" si="38"/>
        <v>14.285714285714292</v>
      </c>
      <c r="S99">
        <v>2.6633400000000002E-3</v>
      </c>
      <c r="T99">
        <v>-2.2960910000000001</v>
      </c>
    </row>
    <row r="100" spans="1:20">
      <c r="A100" s="10" t="s">
        <v>77</v>
      </c>
      <c r="B100" t="s">
        <v>104</v>
      </c>
      <c r="C100" s="2">
        <v>100</v>
      </c>
      <c r="D100" s="2">
        <v>69.230769230000007</v>
      </c>
      <c r="E100" s="2">
        <v>90.47619048</v>
      </c>
      <c r="F100" s="2">
        <v>100</v>
      </c>
      <c r="G100" s="2">
        <v>56.666666669999998</v>
      </c>
      <c r="H100" s="2">
        <v>71.428571430000005</v>
      </c>
      <c r="I100" s="2">
        <v>13.043478260000001</v>
      </c>
      <c r="J100">
        <v>5.05464E-3</v>
      </c>
      <c r="K100">
        <v>-1.4711819100000001</v>
      </c>
      <c r="L100">
        <f t="shared" si="34"/>
        <v>6</v>
      </c>
      <c r="M100">
        <f t="shared" si="35"/>
        <v>85.714285714285708</v>
      </c>
      <c r="N100" s="29">
        <f t="shared" si="36"/>
        <v>1</v>
      </c>
      <c r="P100">
        <f t="shared" si="37"/>
        <v>71.549382295714295</v>
      </c>
      <c r="Q100">
        <f t="shared" si="32"/>
        <v>0.16525720654999984</v>
      </c>
      <c r="R100">
        <f t="shared" si="38"/>
        <v>14.285714285714292</v>
      </c>
      <c r="S100">
        <v>5.05464E-3</v>
      </c>
      <c r="T100">
        <v>-1.4711819100000001</v>
      </c>
    </row>
    <row r="101" spans="1:20">
      <c r="A101" s="10" t="s">
        <v>77</v>
      </c>
      <c r="B101" t="s">
        <v>105</v>
      </c>
      <c r="C101" s="2">
        <v>75</v>
      </c>
      <c r="D101" s="2">
        <v>100</v>
      </c>
      <c r="E101" s="2">
        <v>100</v>
      </c>
      <c r="F101" s="2">
        <v>100</v>
      </c>
      <c r="G101" s="2">
        <v>100</v>
      </c>
      <c r="H101" s="2">
        <v>66.666666669999998</v>
      </c>
      <c r="I101" s="2">
        <v>9.0909090910000003</v>
      </c>
      <c r="J101">
        <v>3.22055E-3</v>
      </c>
      <c r="K101">
        <v>-1.4936897</v>
      </c>
      <c r="L101">
        <f t="shared" si="34"/>
        <v>6</v>
      </c>
      <c r="M101">
        <f t="shared" si="35"/>
        <v>85.714285714285708</v>
      </c>
      <c r="N101" s="29">
        <f t="shared" si="36"/>
        <v>1</v>
      </c>
      <c r="P101">
        <f t="shared" si="37"/>
        <v>78.679653680142863</v>
      </c>
      <c r="Q101">
        <f t="shared" si="32"/>
        <v>8.2070707064999873E-2</v>
      </c>
      <c r="R101">
        <f t="shared" si="38"/>
        <v>14.285714285714292</v>
      </c>
      <c r="S101">
        <v>3.22055E-3</v>
      </c>
      <c r="T101">
        <v>-1.4936897</v>
      </c>
    </row>
    <row r="102" spans="1:20">
      <c r="A102" s="10" t="s">
        <v>77</v>
      </c>
      <c r="B102" t="s">
        <v>106</v>
      </c>
      <c r="C102" s="2">
        <v>37.5</v>
      </c>
      <c r="D102" s="2">
        <v>50</v>
      </c>
      <c r="E102" s="2">
        <v>0</v>
      </c>
      <c r="F102" s="2">
        <v>25</v>
      </c>
      <c r="G102" s="2">
        <v>50</v>
      </c>
      <c r="H102" s="2">
        <v>25</v>
      </c>
      <c r="I102" s="2">
        <v>7.692307692</v>
      </c>
      <c r="J102">
        <v>4.4376199999999998E-3</v>
      </c>
      <c r="K102">
        <v>-1.8843268399999999</v>
      </c>
      <c r="L102">
        <f t="shared" si="34"/>
        <v>6</v>
      </c>
      <c r="M102">
        <f t="shared" si="35"/>
        <v>85.714285714285708</v>
      </c>
      <c r="N102" s="29">
        <f t="shared" si="36"/>
        <v>1</v>
      </c>
      <c r="P102">
        <f t="shared" si="37"/>
        <v>27.884615384571426</v>
      </c>
      <c r="Q102">
        <f t="shared" si="32"/>
        <v>0.67467948718000004</v>
      </c>
      <c r="R102">
        <f t="shared" si="38"/>
        <v>14.285714285714292</v>
      </c>
      <c r="S102">
        <v>4.4376199999999998E-3</v>
      </c>
      <c r="T102">
        <v>-1.8843268399999999</v>
      </c>
    </row>
    <row r="103" spans="1:20">
      <c r="A103" s="10" t="s">
        <v>77</v>
      </c>
      <c r="B103" t="s">
        <v>107</v>
      </c>
      <c r="C103" s="2">
        <v>60</v>
      </c>
      <c r="D103" s="2">
        <v>63.636363639999999</v>
      </c>
      <c r="E103" s="2">
        <v>22.222222219999999</v>
      </c>
      <c r="F103" s="2">
        <v>77.777777779999994</v>
      </c>
      <c r="G103" s="2">
        <v>62.5</v>
      </c>
      <c r="H103" s="2">
        <v>38.46153846</v>
      </c>
      <c r="I103" s="2">
        <v>41.666666669999998</v>
      </c>
      <c r="J103">
        <v>6.1293700000000003E-3</v>
      </c>
      <c r="K103">
        <v>-1.23672212</v>
      </c>
      <c r="L103">
        <f t="shared" si="34"/>
        <v>6</v>
      </c>
      <c r="M103">
        <f t="shared" si="35"/>
        <v>85.714285714285708</v>
      </c>
      <c r="N103" s="29">
        <f t="shared" si="36"/>
        <v>1</v>
      </c>
      <c r="P103">
        <f t="shared" si="37"/>
        <v>52.323509824285715</v>
      </c>
      <c r="Q103">
        <f t="shared" si="32"/>
        <v>0.38955905204999997</v>
      </c>
      <c r="R103">
        <f t="shared" si="38"/>
        <v>14.285714285714292</v>
      </c>
      <c r="S103">
        <v>6.1293700000000003E-3</v>
      </c>
      <c r="T103">
        <v>-1.23672212</v>
      </c>
    </row>
    <row r="104" spans="1:20">
      <c r="A104" s="10" t="s">
        <v>77</v>
      </c>
      <c r="B104" t="s">
        <v>108</v>
      </c>
      <c r="C104" s="2">
        <v>100</v>
      </c>
      <c r="D104" s="2">
        <v>46.428571429999998</v>
      </c>
      <c r="E104" s="2">
        <v>100</v>
      </c>
      <c r="F104" s="2">
        <v>92.592592589999995</v>
      </c>
      <c r="G104" s="2">
        <v>69.696969699999997</v>
      </c>
      <c r="H104" s="2">
        <v>70.58823529</v>
      </c>
      <c r="I104" s="2">
        <v>0</v>
      </c>
      <c r="J104">
        <v>7.3813699999999999E-3</v>
      </c>
      <c r="K104">
        <v>-1.37186645</v>
      </c>
      <c r="L104">
        <f t="shared" si="34"/>
        <v>6</v>
      </c>
      <c r="M104">
        <f t="shared" si="35"/>
        <v>85.714285714285708</v>
      </c>
      <c r="N104" s="29">
        <f t="shared" si="36"/>
        <v>1</v>
      </c>
      <c r="P104">
        <f t="shared" si="37"/>
        <v>68.472338430000008</v>
      </c>
      <c r="Q104">
        <f t="shared" si="32"/>
        <v>0.20115605164999986</v>
      </c>
      <c r="R104">
        <f t="shared" si="38"/>
        <v>14.285714285714292</v>
      </c>
      <c r="S104">
        <v>7.3813699999999999E-3</v>
      </c>
      <c r="T104">
        <v>-1.37186645</v>
      </c>
    </row>
    <row r="105" spans="1:20">
      <c r="A105" s="10" t="s">
        <v>77</v>
      </c>
      <c r="B105" t="s">
        <v>109</v>
      </c>
    </row>
    <row r="106" spans="1:20">
      <c r="A106" s="10" t="s">
        <v>77</v>
      </c>
      <c r="B106" t="s">
        <v>110</v>
      </c>
      <c r="G106" s="2">
        <v>100</v>
      </c>
      <c r="H106" s="2">
        <v>100</v>
      </c>
      <c r="I106" s="2">
        <v>100</v>
      </c>
      <c r="J106">
        <v>3.0002700000000002E-3</v>
      </c>
      <c r="K106">
        <v>-1.258418</v>
      </c>
      <c r="L106">
        <f t="shared" ref="L106:L107" si="39">COUNTA(C106:H106)</f>
        <v>2</v>
      </c>
      <c r="M106">
        <f t="shared" ref="M106:M107" si="40">(L106*100+N106*0)/(L106+N106)</f>
        <v>66.666666666666671</v>
      </c>
      <c r="N106" s="29">
        <f t="shared" ref="N106:N107" si="41">COUNTA(I106)</f>
        <v>1</v>
      </c>
      <c r="P106">
        <f>(SUM(C106:I106))/(L106+N106)</f>
        <v>100</v>
      </c>
      <c r="Q106">
        <f t="shared" si="32"/>
        <v>-0.49999999999999989</v>
      </c>
      <c r="R106">
        <f t="shared" ref="R106:R107" si="42">100-M106</f>
        <v>33.333333333333329</v>
      </c>
      <c r="S106">
        <v>3.0002700000000002E-3</v>
      </c>
      <c r="T106">
        <v>-1.258418</v>
      </c>
    </row>
    <row r="107" spans="1:20">
      <c r="A107" s="10" t="s">
        <v>77</v>
      </c>
      <c r="B107" t="s">
        <v>111</v>
      </c>
      <c r="C107" s="2">
        <v>57.89473684</v>
      </c>
      <c r="D107" s="2">
        <v>59.375</v>
      </c>
      <c r="E107" s="2">
        <v>68</v>
      </c>
      <c r="F107" s="2">
        <v>65.38461538</v>
      </c>
      <c r="G107" s="2">
        <v>58.333333330000002</v>
      </c>
      <c r="H107" s="2">
        <v>60</v>
      </c>
      <c r="I107" s="2">
        <v>47.619047620000003</v>
      </c>
      <c r="J107">
        <v>3.7958599999999999E-3</v>
      </c>
      <c r="K107">
        <v>-2.6465290000000001</v>
      </c>
      <c r="L107">
        <f t="shared" si="39"/>
        <v>6</v>
      </c>
      <c r="M107">
        <f t="shared" si="40"/>
        <v>85.714285714285708</v>
      </c>
      <c r="N107" s="29">
        <f t="shared" si="41"/>
        <v>1</v>
      </c>
      <c r="P107">
        <f t="shared" ref="P107" si="43">(SUM(C107:I107))/(L107+N107)</f>
        <v>59.515247595714293</v>
      </c>
      <c r="Q107">
        <f t="shared" si="32"/>
        <v>0.30565544471666656</v>
      </c>
      <c r="R107">
        <f t="shared" si="42"/>
        <v>14.285714285714292</v>
      </c>
      <c r="S107">
        <v>3.7958599999999999E-3</v>
      </c>
      <c r="T107">
        <v>-2.6465290000000001</v>
      </c>
    </row>
    <row r="108" spans="1:20">
      <c r="A108" s="3"/>
      <c r="B108" s="3"/>
      <c r="C108" s="4"/>
      <c r="D108" s="4"/>
      <c r="E108" s="4"/>
      <c r="F108" s="4"/>
      <c r="G108" s="4"/>
      <c r="H108" s="4"/>
      <c r="I108" s="4"/>
      <c r="J108" s="3"/>
      <c r="K108" s="3"/>
      <c r="S108" s="3"/>
      <c r="T108" s="3"/>
    </row>
    <row r="109" spans="1:20">
      <c r="A109" s="8" t="s">
        <v>112</v>
      </c>
      <c r="B109" t="s">
        <v>113</v>
      </c>
      <c r="C109" s="2">
        <v>51.111111110000003</v>
      </c>
      <c r="D109" s="2">
        <v>57.746478869999997</v>
      </c>
      <c r="E109" s="2">
        <v>61.842105259999997</v>
      </c>
      <c r="F109" s="2">
        <v>31.147540979999999</v>
      </c>
      <c r="G109" s="2">
        <v>66.187050360000001</v>
      </c>
      <c r="H109" s="2">
        <v>38.888888889999997</v>
      </c>
      <c r="I109" s="2">
        <v>42.857142860000003</v>
      </c>
      <c r="J109">
        <v>4.6941999999999999E-3</v>
      </c>
      <c r="K109">
        <v>-1.54890002</v>
      </c>
      <c r="L109">
        <f>COUNTA(C109:H109)</f>
        <v>6</v>
      </c>
      <c r="M109">
        <f t="shared" ref="M109" si="44">(L109*100+N109*0)/(L109+N109)</f>
        <v>85.714285714285708</v>
      </c>
      <c r="N109" s="29">
        <f t="shared" ref="N109" si="45">COUNTA(I109)</f>
        <v>1</v>
      </c>
      <c r="P109">
        <f t="shared" ref="P109" si="46">(SUM(C109:I109))/(L109+N109)</f>
        <v>49.968616904285703</v>
      </c>
      <c r="Q109">
        <f t="shared" si="32"/>
        <v>0.41703280278333343</v>
      </c>
      <c r="R109">
        <f t="shared" ref="R109" si="47">100-M109</f>
        <v>14.285714285714292</v>
      </c>
      <c r="S109">
        <v>4.6941999999999999E-3</v>
      </c>
      <c r="T109">
        <v>-1.54890002</v>
      </c>
    </row>
    <row r="110" spans="1:20">
      <c r="A110" s="3"/>
      <c r="B110" s="3"/>
      <c r="C110" s="4"/>
      <c r="D110" s="4"/>
      <c r="E110" s="4"/>
      <c r="F110" s="4"/>
      <c r="G110" s="4"/>
      <c r="H110" s="4"/>
      <c r="I110" s="4"/>
      <c r="J110" s="3"/>
      <c r="K110" s="3"/>
      <c r="S110" s="3"/>
      <c r="T110" s="3"/>
    </row>
    <row r="111" spans="1:20">
      <c r="A111" s="11" t="s">
        <v>114</v>
      </c>
      <c r="B111" t="s">
        <v>115</v>
      </c>
      <c r="C111" s="2">
        <v>0</v>
      </c>
      <c r="E111" s="2">
        <v>100</v>
      </c>
      <c r="H111" s="2">
        <v>50</v>
      </c>
      <c r="I111" s="2">
        <v>0</v>
      </c>
      <c r="J111">
        <v>3.0694699999999999E-3</v>
      </c>
      <c r="K111">
        <v>-0.47340578</v>
      </c>
      <c r="L111">
        <f t="shared" ref="L111:L113" si="48">COUNTA(C111:H111)</f>
        <v>3</v>
      </c>
      <c r="M111">
        <f t="shared" ref="M111:M113" si="49">(L111*100+N111*0)/(L111+N111)</f>
        <v>75</v>
      </c>
      <c r="N111" s="29">
        <f t="shared" ref="N111:N113" si="50">COUNTA(I111)</f>
        <v>1</v>
      </c>
      <c r="P111">
        <f t="shared" ref="P111:P113" si="51">(SUM(C111:I111))/(L111+N111)</f>
        <v>37.5</v>
      </c>
      <c r="Q111">
        <f t="shared" si="32"/>
        <v>0.5</v>
      </c>
      <c r="R111">
        <f t="shared" ref="R111:R113" si="52">100-M111</f>
        <v>25</v>
      </c>
      <c r="S111">
        <v>3.0694699999999999E-3</v>
      </c>
      <c r="T111">
        <v>-0.47340578</v>
      </c>
    </row>
    <row r="112" spans="1:20">
      <c r="A112" s="11" t="s">
        <v>114</v>
      </c>
      <c r="B112" t="s">
        <v>116</v>
      </c>
      <c r="C112" s="2">
        <v>52.941176470000002</v>
      </c>
      <c r="D112" s="2">
        <v>87.5</v>
      </c>
      <c r="E112" s="2">
        <v>51.515151520000003</v>
      </c>
      <c r="F112" s="2">
        <v>30</v>
      </c>
      <c r="G112" s="2">
        <v>64.814814810000001</v>
      </c>
      <c r="H112" s="2">
        <v>50</v>
      </c>
      <c r="I112" s="2">
        <v>35.294117649999997</v>
      </c>
      <c r="J112">
        <v>4.3419399999999999E-3</v>
      </c>
      <c r="K112">
        <v>-2.8623763000000002</v>
      </c>
      <c r="L112">
        <f t="shared" si="48"/>
        <v>6</v>
      </c>
      <c r="M112">
        <f t="shared" si="49"/>
        <v>85.714285714285708</v>
      </c>
      <c r="N112" s="29">
        <f t="shared" si="50"/>
        <v>1</v>
      </c>
      <c r="P112">
        <f t="shared" si="51"/>
        <v>53.152180064285709</v>
      </c>
      <c r="Q112">
        <f t="shared" si="32"/>
        <v>0.37989123258333335</v>
      </c>
      <c r="R112">
        <f t="shared" si="52"/>
        <v>14.285714285714292</v>
      </c>
      <c r="S112">
        <v>4.3419399999999999E-3</v>
      </c>
      <c r="T112">
        <v>-2.8623763000000002</v>
      </c>
    </row>
    <row r="113" spans="1:20">
      <c r="A113" s="11" t="s">
        <v>114</v>
      </c>
      <c r="B113" t="s">
        <v>117</v>
      </c>
      <c r="C113" s="2">
        <v>100</v>
      </c>
      <c r="D113" s="2">
        <v>50</v>
      </c>
      <c r="E113" s="2">
        <v>50</v>
      </c>
      <c r="F113" s="2">
        <v>40</v>
      </c>
      <c r="G113" s="2">
        <v>100</v>
      </c>
      <c r="H113" s="2">
        <v>50</v>
      </c>
      <c r="I113" s="2">
        <v>0</v>
      </c>
      <c r="J113">
        <v>5.9490799999999998E-3</v>
      </c>
      <c r="K113">
        <v>-2.7197268100000001</v>
      </c>
      <c r="L113">
        <f t="shared" si="48"/>
        <v>6</v>
      </c>
      <c r="M113">
        <f t="shared" si="49"/>
        <v>85.714285714285708</v>
      </c>
      <c r="N113" s="29">
        <f t="shared" si="50"/>
        <v>1</v>
      </c>
      <c r="P113">
        <f t="shared" si="51"/>
        <v>55.714285714285715</v>
      </c>
      <c r="Q113">
        <f t="shared" si="32"/>
        <v>0.34999999999999992</v>
      </c>
      <c r="R113">
        <f t="shared" si="52"/>
        <v>14.285714285714292</v>
      </c>
      <c r="S113">
        <v>5.9490799999999998E-3</v>
      </c>
      <c r="T113">
        <v>-2.7197268100000001</v>
      </c>
    </row>
  </sheetData>
  <conditionalFormatting sqref="C2:I1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9:M1048576 O1:Q1048576 M1:M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3"/>
  <sheetViews>
    <sheetView topLeftCell="A92" workbookViewId="0">
      <selection activeCell="Q136" sqref="Q136"/>
    </sheetView>
  </sheetViews>
  <sheetFormatPr baseColWidth="10" defaultRowHeight="15"/>
  <cols>
    <col min="1" max="1" width="13.42578125" customWidth="1"/>
    <col min="2" max="2" width="12" bestFit="1" customWidth="1"/>
    <col min="3" max="3" width="9.140625"/>
    <col min="4" max="4" width="12" bestFit="1" customWidth="1"/>
    <col min="5" max="5" width="9.140625"/>
    <col min="6" max="6" width="12" bestFit="1" customWidth="1"/>
    <col min="7" max="7" width="9.140625"/>
    <col min="8" max="8" width="12" bestFit="1" customWidth="1"/>
    <col min="9" max="9" width="9.140625"/>
    <col min="10" max="10" width="12" bestFit="1" customWidth="1"/>
    <col min="11" max="11" width="9.140625"/>
    <col min="12" max="12" width="12" bestFit="1" customWidth="1"/>
    <col min="13" max="13" width="9.140625"/>
    <col min="14" max="14" width="12" bestFit="1" customWidth="1"/>
  </cols>
  <sheetData>
    <row r="1" spans="1:15">
      <c r="A1" s="1" t="s">
        <v>1</v>
      </c>
      <c r="B1" s="1" t="s">
        <v>118</v>
      </c>
      <c r="C1" s="1"/>
      <c r="D1" s="1" t="s">
        <v>119</v>
      </c>
      <c r="E1" s="1"/>
      <c r="F1" s="1" t="s">
        <v>120</v>
      </c>
      <c r="G1" s="1"/>
      <c r="H1" s="1" t="s">
        <v>121</v>
      </c>
      <c r="I1" s="1"/>
      <c r="J1" s="1" t="s">
        <v>122</v>
      </c>
      <c r="K1" s="1"/>
      <c r="L1" s="1" t="s">
        <v>123</v>
      </c>
      <c r="M1" s="1"/>
      <c r="N1" s="1" t="s">
        <v>124</v>
      </c>
      <c r="O1" s="1"/>
    </row>
    <row r="2" spans="1:15">
      <c r="A2" s="5" t="s">
        <v>5</v>
      </c>
      <c r="B2">
        <v>100</v>
      </c>
      <c r="C2">
        <f>100-B2</f>
        <v>0</v>
      </c>
      <c r="D2">
        <v>100</v>
      </c>
      <c r="E2">
        <f>100-D2</f>
        <v>0</v>
      </c>
      <c r="F2" t="s">
        <v>6</v>
      </c>
      <c r="G2">
        <f>100-F2</f>
        <v>0</v>
      </c>
      <c r="H2" s="2">
        <v>100</v>
      </c>
      <c r="I2">
        <f>100-H2</f>
        <v>0</v>
      </c>
      <c r="J2" s="2">
        <v>100</v>
      </c>
      <c r="K2">
        <f>100-J2</f>
        <v>0</v>
      </c>
      <c r="L2" s="2">
        <v>100</v>
      </c>
      <c r="M2">
        <f>100-L2</f>
        <v>0</v>
      </c>
      <c r="N2">
        <v>0</v>
      </c>
      <c r="O2">
        <f>100-N2</f>
        <v>100</v>
      </c>
    </row>
    <row r="3" spans="1:15">
      <c r="A3" s="5" t="s">
        <v>7</v>
      </c>
      <c r="B3" s="2">
        <v>100</v>
      </c>
      <c r="C3">
        <f>100-B3</f>
        <v>0</v>
      </c>
      <c r="D3" s="2">
        <v>100</v>
      </c>
      <c r="E3">
        <f>100-D3</f>
        <v>0</v>
      </c>
      <c r="F3" s="2">
        <v>100</v>
      </c>
      <c r="G3">
        <f>100-F3</f>
        <v>0</v>
      </c>
      <c r="H3" s="2">
        <v>100</v>
      </c>
      <c r="I3">
        <f>100-H3</f>
        <v>0</v>
      </c>
      <c r="J3" s="2">
        <v>100</v>
      </c>
      <c r="K3">
        <f>100-J3</f>
        <v>0</v>
      </c>
      <c r="L3" s="2">
        <v>100</v>
      </c>
      <c r="M3">
        <f>100-L3</f>
        <v>0</v>
      </c>
      <c r="N3">
        <v>0</v>
      </c>
      <c r="O3">
        <f>100-N3</f>
        <v>100</v>
      </c>
    </row>
    <row r="4" spans="1:15">
      <c r="A4" s="5" t="s">
        <v>8</v>
      </c>
      <c r="B4" s="2">
        <v>100</v>
      </c>
      <c r="C4">
        <f t="shared" ref="C4:C63" si="0">100-B4</f>
        <v>0</v>
      </c>
      <c r="D4" s="2">
        <v>100</v>
      </c>
      <c r="E4">
        <f t="shared" ref="E4:E63" si="1">100-D4</f>
        <v>0</v>
      </c>
      <c r="F4" s="2">
        <v>100</v>
      </c>
      <c r="G4">
        <f t="shared" ref="G4:G63" si="2">100-F4</f>
        <v>0</v>
      </c>
      <c r="H4" s="2">
        <v>100</v>
      </c>
      <c r="I4">
        <f t="shared" ref="I4:I63" si="3">100-H4</f>
        <v>0</v>
      </c>
      <c r="J4" s="2">
        <v>100</v>
      </c>
      <c r="K4">
        <f t="shared" ref="K4:K63" si="4">100-J4</f>
        <v>0</v>
      </c>
      <c r="L4" s="2">
        <v>99.868766399999998</v>
      </c>
      <c r="M4">
        <f t="shared" ref="M4:M63" si="5">100-L4</f>
        <v>0.13123360000000162</v>
      </c>
      <c r="N4" s="2">
        <v>0</v>
      </c>
      <c r="O4">
        <f t="shared" ref="O4:O63" si="6">100-N4</f>
        <v>100</v>
      </c>
    </row>
    <row r="5" spans="1:15">
      <c r="A5" s="5" t="s">
        <v>9</v>
      </c>
      <c r="B5" s="2">
        <v>100</v>
      </c>
      <c r="C5">
        <f t="shared" si="0"/>
        <v>0</v>
      </c>
      <c r="D5" s="2">
        <v>100</v>
      </c>
      <c r="E5">
        <f t="shared" si="1"/>
        <v>0</v>
      </c>
      <c r="F5" s="2">
        <v>100</v>
      </c>
      <c r="G5">
        <f t="shared" si="2"/>
        <v>0</v>
      </c>
      <c r="H5" s="2">
        <v>100</v>
      </c>
      <c r="I5">
        <f t="shared" si="3"/>
        <v>0</v>
      </c>
      <c r="J5" s="2">
        <v>100</v>
      </c>
      <c r="K5">
        <f t="shared" si="4"/>
        <v>0</v>
      </c>
      <c r="L5" s="2">
        <v>100</v>
      </c>
      <c r="M5">
        <f t="shared" si="5"/>
        <v>0</v>
      </c>
      <c r="N5" s="2">
        <v>28.84615385</v>
      </c>
      <c r="O5">
        <f t="shared" si="6"/>
        <v>71.153846149999993</v>
      </c>
    </row>
    <row r="6" spans="1:15">
      <c r="A6" t="s">
        <v>10</v>
      </c>
      <c r="B6" s="2">
        <v>100</v>
      </c>
      <c r="C6">
        <f t="shared" si="0"/>
        <v>0</v>
      </c>
      <c r="D6" s="2">
        <v>100</v>
      </c>
      <c r="E6">
        <f t="shared" si="1"/>
        <v>0</v>
      </c>
      <c r="F6" s="2">
        <v>100</v>
      </c>
      <c r="G6">
        <f t="shared" si="2"/>
        <v>0</v>
      </c>
      <c r="H6" s="2">
        <v>75</v>
      </c>
      <c r="I6">
        <f t="shared" si="3"/>
        <v>25</v>
      </c>
      <c r="J6" s="2">
        <v>100</v>
      </c>
      <c r="K6">
        <f t="shared" si="4"/>
        <v>0</v>
      </c>
      <c r="L6" s="2">
        <v>18.18181818</v>
      </c>
      <c r="M6">
        <f t="shared" si="5"/>
        <v>81.818181820000007</v>
      </c>
      <c r="N6" s="2">
        <v>16.666666670000001</v>
      </c>
      <c r="O6">
        <f t="shared" si="6"/>
        <v>83.333333330000002</v>
      </c>
    </row>
    <row r="7" spans="1:15">
      <c r="A7" t="s">
        <v>11</v>
      </c>
      <c r="B7" s="2">
        <v>23.529411759999999</v>
      </c>
      <c r="C7">
        <f t="shared" si="0"/>
        <v>76.470588239999998</v>
      </c>
      <c r="D7" s="2">
        <v>37.5</v>
      </c>
      <c r="E7">
        <f t="shared" si="1"/>
        <v>62.5</v>
      </c>
      <c r="F7" s="2">
        <v>43.47826087</v>
      </c>
      <c r="G7">
        <f t="shared" si="2"/>
        <v>56.52173913</v>
      </c>
      <c r="H7" s="2">
        <v>23.809523810000002</v>
      </c>
      <c r="I7">
        <f t="shared" si="3"/>
        <v>76.190476189999998</v>
      </c>
      <c r="J7" s="2">
        <v>43.47826087</v>
      </c>
      <c r="K7">
        <f t="shared" si="4"/>
        <v>56.52173913</v>
      </c>
      <c r="L7" s="2">
        <v>60</v>
      </c>
      <c r="M7">
        <f t="shared" si="5"/>
        <v>40</v>
      </c>
      <c r="N7" s="2">
        <v>41.666666669999998</v>
      </c>
      <c r="O7">
        <f t="shared" si="6"/>
        <v>58.333333330000002</v>
      </c>
    </row>
    <row r="8" spans="1:15">
      <c r="A8" t="s">
        <v>12</v>
      </c>
      <c r="C8">
        <f t="shared" si="0"/>
        <v>100</v>
      </c>
      <c r="D8" s="2">
        <v>100</v>
      </c>
      <c r="E8">
        <f t="shared" si="1"/>
        <v>0</v>
      </c>
      <c r="F8" s="2">
        <v>100</v>
      </c>
      <c r="G8">
        <f t="shared" si="2"/>
        <v>0</v>
      </c>
      <c r="H8" s="2">
        <v>100</v>
      </c>
      <c r="I8">
        <f t="shared" si="3"/>
        <v>0</v>
      </c>
      <c r="J8" s="2">
        <v>100</v>
      </c>
      <c r="K8">
        <f t="shared" si="4"/>
        <v>0</v>
      </c>
      <c r="M8">
        <f t="shared" si="5"/>
        <v>100</v>
      </c>
      <c r="O8">
        <f t="shared" si="6"/>
        <v>100</v>
      </c>
    </row>
    <row r="9" spans="1:15">
      <c r="A9" t="s">
        <v>13</v>
      </c>
      <c r="B9" s="2">
        <v>100</v>
      </c>
      <c r="C9">
        <f t="shared" si="0"/>
        <v>0</v>
      </c>
      <c r="E9">
        <f t="shared" si="1"/>
        <v>100</v>
      </c>
      <c r="G9">
        <f t="shared" si="2"/>
        <v>100</v>
      </c>
      <c r="I9">
        <f t="shared" si="3"/>
        <v>100</v>
      </c>
      <c r="J9" s="2">
        <v>0</v>
      </c>
      <c r="K9">
        <f t="shared" si="4"/>
        <v>100</v>
      </c>
      <c r="L9" s="2">
        <v>0</v>
      </c>
      <c r="M9">
        <f t="shared" si="5"/>
        <v>100</v>
      </c>
      <c r="O9">
        <f t="shared" si="6"/>
        <v>100</v>
      </c>
    </row>
    <row r="10" spans="1:15">
      <c r="A10" t="s">
        <v>14</v>
      </c>
      <c r="B10" s="2">
        <v>100</v>
      </c>
      <c r="C10">
        <f t="shared" si="0"/>
        <v>0</v>
      </c>
      <c r="D10" s="2">
        <v>66.666666669999998</v>
      </c>
      <c r="E10">
        <f t="shared" si="1"/>
        <v>33.333333330000002</v>
      </c>
      <c r="F10" s="2">
        <v>100</v>
      </c>
      <c r="G10">
        <f t="shared" si="2"/>
        <v>0</v>
      </c>
      <c r="H10" s="2">
        <v>100</v>
      </c>
      <c r="I10">
        <f t="shared" si="3"/>
        <v>0</v>
      </c>
      <c r="J10" s="2">
        <v>100</v>
      </c>
      <c r="K10">
        <f t="shared" si="4"/>
        <v>0</v>
      </c>
      <c r="L10" s="2">
        <v>75</v>
      </c>
      <c r="M10">
        <f t="shared" si="5"/>
        <v>25</v>
      </c>
      <c r="N10" s="2">
        <v>0</v>
      </c>
      <c r="O10">
        <f t="shared" si="6"/>
        <v>100</v>
      </c>
    </row>
    <row r="11" spans="1:15">
      <c r="A11" t="s">
        <v>15</v>
      </c>
      <c r="C11">
        <f t="shared" si="0"/>
        <v>100</v>
      </c>
      <c r="D11" s="2">
        <v>100</v>
      </c>
      <c r="E11">
        <f t="shared" si="1"/>
        <v>0</v>
      </c>
      <c r="F11" s="2">
        <v>100</v>
      </c>
      <c r="G11">
        <f t="shared" si="2"/>
        <v>0</v>
      </c>
      <c r="H11" s="2">
        <v>100</v>
      </c>
      <c r="I11">
        <f t="shared" si="3"/>
        <v>0</v>
      </c>
      <c r="J11" s="2">
        <v>100</v>
      </c>
      <c r="K11">
        <f t="shared" si="4"/>
        <v>0</v>
      </c>
      <c r="M11">
        <f t="shared" si="5"/>
        <v>100</v>
      </c>
      <c r="O11">
        <f t="shared" si="6"/>
        <v>100</v>
      </c>
    </row>
    <row r="12" spans="1:15">
      <c r="A12" t="s">
        <v>16</v>
      </c>
      <c r="B12" s="2">
        <v>21.568627450000001</v>
      </c>
      <c r="C12">
        <f t="shared" si="0"/>
        <v>78.431372549999992</v>
      </c>
      <c r="D12" s="2">
        <v>32.432432429999999</v>
      </c>
      <c r="E12">
        <f t="shared" si="1"/>
        <v>67.567567569999994</v>
      </c>
      <c r="F12" s="2">
        <v>45.098039219999997</v>
      </c>
      <c r="G12">
        <f t="shared" si="2"/>
        <v>54.901960780000003</v>
      </c>
      <c r="H12" s="2">
        <v>34.21052632</v>
      </c>
      <c r="I12">
        <f t="shared" si="3"/>
        <v>65.78947368</v>
      </c>
      <c r="J12" s="2">
        <v>28</v>
      </c>
      <c r="K12">
        <f t="shared" si="4"/>
        <v>72</v>
      </c>
      <c r="L12" s="2">
        <v>42.222222219999999</v>
      </c>
      <c r="M12">
        <f t="shared" si="5"/>
        <v>57.777777780000001</v>
      </c>
      <c r="N12" s="2">
        <v>44.680851060000002</v>
      </c>
      <c r="O12">
        <f t="shared" si="6"/>
        <v>55.319148939999998</v>
      </c>
    </row>
    <row r="13" spans="1:15">
      <c r="A13" t="s">
        <v>17</v>
      </c>
      <c r="B13" s="2">
        <v>100</v>
      </c>
      <c r="C13">
        <f t="shared" si="0"/>
        <v>0</v>
      </c>
      <c r="D13" s="2">
        <v>100</v>
      </c>
      <c r="E13">
        <f t="shared" si="1"/>
        <v>0</v>
      </c>
      <c r="F13" s="2">
        <v>0</v>
      </c>
      <c r="G13">
        <f t="shared" si="2"/>
        <v>100</v>
      </c>
      <c r="H13" s="2">
        <v>100</v>
      </c>
      <c r="I13">
        <f t="shared" si="3"/>
        <v>0</v>
      </c>
      <c r="J13" s="2">
        <v>100</v>
      </c>
      <c r="K13">
        <f t="shared" si="4"/>
        <v>0</v>
      </c>
      <c r="L13" s="2">
        <v>100</v>
      </c>
      <c r="M13">
        <f t="shared" si="5"/>
        <v>0</v>
      </c>
      <c r="N13" s="2">
        <v>25</v>
      </c>
      <c r="O13">
        <f t="shared" si="6"/>
        <v>75</v>
      </c>
    </row>
    <row r="14" spans="1:15">
      <c r="A14" t="s">
        <v>18</v>
      </c>
      <c r="B14" s="2">
        <v>100</v>
      </c>
      <c r="C14">
        <f t="shared" si="0"/>
        <v>0</v>
      </c>
      <c r="D14" s="2">
        <v>100</v>
      </c>
      <c r="E14">
        <f t="shared" si="1"/>
        <v>0</v>
      </c>
      <c r="F14" s="2">
        <v>33.333333330000002</v>
      </c>
      <c r="G14">
        <f t="shared" si="2"/>
        <v>66.666666669999998</v>
      </c>
      <c r="H14" s="2">
        <v>100</v>
      </c>
      <c r="I14">
        <f t="shared" si="3"/>
        <v>0</v>
      </c>
      <c r="J14" s="2">
        <v>16.666666670000001</v>
      </c>
      <c r="K14">
        <f t="shared" si="4"/>
        <v>83.333333330000002</v>
      </c>
      <c r="L14" s="2">
        <v>83.333333330000002</v>
      </c>
      <c r="M14">
        <f t="shared" si="5"/>
        <v>16.666666669999998</v>
      </c>
      <c r="N14" s="2">
        <v>0</v>
      </c>
      <c r="O14">
        <f t="shared" si="6"/>
        <v>100</v>
      </c>
    </row>
    <row r="15" spans="1:15">
      <c r="A15" t="s">
        <v>19</v>
      </c>
      <c r="B15" s="2">
        <v>100</v>
      </c>
      <c r="C15">
        <f t="shared" si="0"/>
        <v>0</v>
      </c>
      <c r="E15">
        <f t="shared" si="1"/>
        <v>100</v>
      </c>
      <c r="F15" s="2">
        <v>100</v>
      </c>
      <c r="G15">
        <f t="shared" si="2"/>
        <v>0</v>
      </c>
      <c r="I15">
        <f t="shared" si="3"/>
        <v>100</v>
      </c>
      <c r="K15">
        <f t="shared" si="4"/>
        <v>100</v>
      </c>
      <c r="M15">
        <f t="shared" si="5"/>
        <v>100</v>
      </c>
      <c r="O15">
        <f t="shared" si="6"/>
        <v>100</v>
      </c>
    </row>
    <row r="16" spans="1:15">
      <c r="A16" t="s">
        <v>20</v>
      </c>
      <c r="C16">
        <f t="shared" si="0"/>
        <v>100</v>
      </c>
      <c r="E16">
        <f t="shared" si="1"/>
        <v>100</v>
      </c>
      <c r="F16" s="2">
        <v>100</v>
      </c>
      <c r="G16">
        <f t="shared" si="2"/>
        <v>0</v>
      </c>
      <c r="I16">
        <f t="shared" si="3"/>
        <v>100</v>
      </c>
      <c r="K16">
        <f t="shared" si="4"/>
        <v>100</v>
      </c>
      <c r="M16">
        <f t="shared" si="5"/>
        <v>100</v>
      </c>
      <c r="N16" s="2">
        <v>0</v>
      </c>
      <c r="O16">
        <f t="shared" si="6"/>
        <v>100</v>
      </c>
    </row>
    <row r="17" spans="1:15">
      <c r="A17" t="s">
        <v>21</v>
      </c>
      <c r="B17" s="2">
        <v>100</v>
      </c>
      <c r="C17">
        <f t="shared" si="0"/>
        <v>0</v>
      </c>
      <c r="D17" s="2">
        <v>66.666666669999998</v>
      </c>
      <c r="E17">
        <f t="shared" si="1"/>
        <v>33.333333330000002</v>
      </c>
      <c r="F17" s="2">
        <v>100</v>
      </c>
      <c r="G17">
        <f t="shared" si="2"/>
        <v>0</v>
      </c>
      <c r="H17" s="2">
        <v>0</v>
      </c>
      <c r="I17">
        <f t="shared" si="3"/>
        <v>100</v>
      </c>
      <c r="J17" s="2">
        <v>50</v>
      </c>
      <c r="K17">
        <f t="shared" si="4"/>
        <v>50</v>
      </c>
      <c r="L17" s="2">
        <v>100</v>
      </c>
      <c r="M17">
        <f t="shared" si="5"/>
        <v>0</v>
      </c>
      <c r="N17" s="2">
        <v>20</v>
      </c>
      <c r="O17">
        <f t="shared" si="6"/>
        <v>80</v>
      </c>
    </row>
    <row r="18" spans="1:15">
      <c r="A18" t="s">
        <v>22</v>
      </c>
      <c r="B18" s="2">
        <v>100</v>
      </c>
      <c r="C18">
        <f t="shared" si="0"/>
        <v>0</v>
      </c>
      <c r="D18" s="2">
        <v>100</v>
      </c>
      <c r="E18">
        <f t="shared" si="1"/>
        <v>0</v>
      </c>
      <c r="F18" s="2">
        <v>100</v>
      </c>
      <c r="G18">
        <f t="shared" si="2"/>
        <v>0</v>
      </c>
      <c r="H18" s="2">
        <v>100</v>
      </c>
      <c r="I18">
        <f t="shared" si="3"/>
        <v>0</v>
      </c>
      <c r="J18" s="2">
        <v>75</v>
      </c>
      <c r="K18">
        <f t="shared" si="4"/>
        <v>25</v>
      </c>
      <c r="L18" s="2">
        <v>62.5</v>
      </c>
      <c r="M18">
        <f t="shared" si="5"/>
        <v>37.5</v>
      </c>
      <c r="N18" s="2">
        <v>0</v>
      </c>
      <c r="O18">
        <f t="shared" si="6"/>
        <v>100</v>
      </c>
    </row>
    <row r="19" spans="1:15">
      <c r="A19" t="s">
        <v>23</v>
      </c>
      <c r="B19" s="2">
        <v>100</v>
      </c>
      <c r="C19">
        <f t="shared" si="0"/>
        <v>0</v>
      </c>
      <c r="D19" s="2">
        <v>87.5</v>
      </c>
      <c r="E19">
        <f t="shared" si="1"/>
        <v>12.5</v>
      </c>
      <c r="F19" s="2">
        <v>100</v>
      </c>
      <c r="G19">
        <f t="shared" si="2"/>
        <v>0</v>
      </c>
      <c r="H19" s="2">
        <v>66.666666669999998</v>
      </c>
      <c r="I19">
        <f t="shared" si="3"/>
        <v>33.333333330000002</v>
      </c>
      <c r="J19" s="2">
        <v>100</v>
      </c>
      <c r="K19">
        <f t="shared" si="4"/>
        <v>0</v>
      </c>
      <c r="L19" s="2">
        <v>53.84615385</v>
      </c>
      <c r="M19">
        <f t="shared" si="5"/>
        <v>46.15384615</v>
      </c>
      <c r="N19" s="2">
        <v>0</v>
      </c>
      <c r="O19">
        <f t="shared" si="6"/>
        <v>100</v>
      </c>
    </row>
    <row r="20" spans="1:15">
      <c r="A20" t="s">
        <v>24</v>
      </c>
      <c r="B20" s="2">
        <v>0</v>
      </c>
      <c r="C20">
        <f t="shared" si="0"/>
        <v>100</v>
      </c>
      <c r="D20" s="2">
        <v>9.0909090910000003</v>
      </c>
      <c r="E20">
        <f t="shared" si="1"/>
        <v>90.909090909</v>
      </c>
      <c r="F20" s="2">
        <v>57.142857139999997</v>
      </c>
      <c r="G20">
        <f t="shared" si="2"/>
        <v>42.857142860000003</v>
      </c>
      <c r="H20" s="2">
        <v>23.07692308</v>
      </c>
      <c r="I20">
        <f t="shared" si="3"/>
        <v>76.92307692</v>
      </c>
      <c r="J20" s="2">
        <v>33.333333330000002</v>
      </c>
      <c r="K20">
        <f t="shared" si="4"/>
        <v>66.666666669999998</v>
      </c>
      <c r="L20" s="2">
        <v>35.714285709999999</v>
      </c>
      <c r="M20">
        <f t="shared" si="5"/>
        <v>64.285714290000001</v>
      </c>
      <c r="N20" s="2">
        <v>57.142857139999997</v>
      </c>
      <c r="O20">
        <f t="shared" si="6"/>
        <v>42.857142860000003</v>
      </c>
    </row>
    <row r="21" spans="1:15">
      <c r="A21" t="s">
        <v>25</v>
      </c>
      <c r="B21" s="2">
        <v>100</v>
      </c>
      <c r="C21">
        <f t="shared" si="0"/>
        <v>0</v>
      </c>
      <c r="D21" s="2">
        <v>100</v>
      </c>
      <c r="E21">
        <f t="shared" si="1"/>
        <v>0</v>
      </c>
      <c r="F21" s="2">
        <v>100</v>
      </c>
      <c r="G21">
        <f t="shared" si="2"/>
        <v>0</v>
      </c>
      <c r="H21" s="2">
        <v>100</v>
      </c>
      <c r="I21">
        <f t="shared" si="3"/>
        <v>0</v>
      </c>
      <c r="K21">
        <f t="shared" si="4"/>
        <v>100</v>
      </c>
      <c r="M21">
        <f t="shared" si="5"/>
        <v>100</v>
      </c>
      <c r="N21" s="2">
        <v>100</v>
      </c>
      <c r="O21">
        <f t="shared" si="6"/>
        <v>0</v>
      </c>
    </row>
    <row r="22" spans="1:15">
      <c r="A22" t="s">
        <v>26</v>
      </c>
      <c r="B22" s="2">
        <v>60</v>
      </c>
      <c r="C22">
        <f t="shared" si="0"/>
        <v>40</v>
      </c>
      <c r="D22" s="2">
        <v>50</v>
      </c>
      <c r="E22">
        <f t="shared" si="1"/>
        <v>50</v>
      </c>
      <c r="F22" s="2">
        <v>50</v>
      </c>
      <c r="G22">
        <f t="shared" si="2"/>
        <v>50</v>
      </c>
      <c r="H22" s="2">
        <v>0</v>
      </c>
      <c r="I22">
        <f t="shared" si="3"/>
        <v>100</v>
      </c>
      <c r="J22" s="2">
        <v>71.428571430000005</v>
      </c>
      <c r="K22">
        <f t="shared" si="4"/>
        <v>28.571428569999995</v>
      </c>
      <c r="L22" s="2">
        <v>44.444444439999998</v>
      </c>
      <c r="M22">
        <f t="shared" si="5"/>
        <v>55.555555560000002</v>
      </c>
      <c r="N22" s="2">
        <v>100</v>
      </c>
      <c r="O22">
        <f t="shared" si="6"/>
        <v>0</v>
      </c>
    </row>
    <row r="23" spans="1:15">
      <c r="A23" t="s">
        <v>27</v>
      </c>
      <c r="B23" s="2">
        <v>33.333333330000002</v>
      </c>
      <c r="C23">
        <f t="shared" si="0"/>
        <v>66.666666669999998</v>
      </c>
      <c r="D23" s="2">
        <v>20</v>
      </c>
      <c r="E23">
        <f t="shared" si="1"/>
        <v>80</v>
      </c>
      <c r="F23" s="2">
        <v>20</v>
      </c>
      <c r="G23">
        <f t="shared" si="2"/>
        <v>80</v>
      </c>
      <c r="H23" s="2">
        <v>40</v>
      </c>
      <c r="I23">
        <f t="shared" si="3"/>
        <v>60</v>
      </c>
      <c r="J23" s="2">
        <v>66.666666669999998</v>
      </c>
      <c r="K23">
        <f t="shared" si="4"/>
        <v>33.333333330000002</v>
      </c>
      <c r="L23" s="2">
        <v>0</v>
      </c>
      <c r="M23">
        <f t="shared" si="5"/>
        <v>100</v>
      </c>
      <c r="N23" s="2">
        <v>60</v>
      </c>
      <c r="O23">
        <f t="shared" si="6"/>
        <v>40</v>
      </c>
    </row>
    <row r="24" spans="1:15">
      <c r="A24" t="s">
        <v>28</v>
      </c>
      <c r="B24" s="2">
        <v>40</v>
      </c>
      <c r="C24">
        <f t="shared" si="0"/>
        <v>60</v>
      </c>
      <c r="D24" s="2">
        <v>0</v>
      </c>
      <c r="E24">
        <f t="shared" si="1"/>
        <v>100</v>
      </c>
      <c r="F24" s="2">
        <v>60</v>
      </c>
      <c r="G24">
        <f t="shared" si="2"/>
        <v>40</v>
      </c>
      <c r="H24" s="2">
        <v>100</v>
      </c>
      <c r="I24">
        <f t="shared" si="3"/>
        <v>0</v>
      </c>
      <c r="J24" s="2">
        <v>83.333333330000002</v>
      </c>
      <c r="K24">
        <f t="shared" si="4"/>
        <v>16.666666669999998</v>
      </c>
      <c r="L24" s="2">
        <v>75</v>
      </c>
      <c r="M24">
        <f t="shared" si="5"/>
        <v>25</v>
      </c>
      <c r="N24" s="2">
        <v>0</v>
      </c>
      <c r="O24">
        <f t="shared" si="6"/>
        <v>100</v>
      </c>
    </row>
    <row r="25" spans="1:15">
      <c r="A25" t="s">
        <v>29</v>
      </c>
      <c r="B25" s="2">
        <v>33.333333330000002</v>
      </c>
      <c r="C25">
        <f t="shared" si="0"/>
        <v>66.666666669999998</v>
      </c>
      <c r="E25">
        <f t="shared" si="1"/>
        <v>100</v>
      </c>
      <c r="F25" s="2">
        <v>100</v>
      </c>
      <c r="G25">
        <f t="shared" si="2"/>
        <v>0</v>
      </c>
      <c r="H25" s="2">
        <v>100</v>
      </c>
      <c r="I25">
        <f t="shared" si="3"/>
        <v>0</v>
      </c>
      <c r="J25" s="2">
        <v>100</v>
      </c>
      <c r="K25">
        <f t="shared" si="4"/>
        <v>0</v>
      </c>
      <c r="L25" s="2">
        <v>100</v>
      </c>
      <c r="M25">
        <f t="shared" si="5"/>
        <v>0</v>
      </c>
      <c r="N25" s="2">
        <v>0</v>
      </c>
      <c r="O25">
        <f t="shared" si="6"/>
        <v>100</v>
      </c>
    </row>
    <row r="26" spans="1:15">
      <c r="A26" t="s">
        <v>30</v>
      </c>
      <c r="B26" s="2">
        <v>100</v>
      </c>
      <c r="C26">
        <f t="shared" si="0"/>
        <v>0</v>
      </c>
      <c r="D26" s="2">
        <v>0</v>
      </c>
      <c r="E26">
        <f t="shared" si="1"/>
        <v>100</v>
      </c>
      <c r="F26" s="2">
        <v>33.333333330000002</v>
      </c>
      <c r="G26">
        <f t="shared" si="2"/>
        <v>66.666666669999998</v>
      </c>
      <c r="H26" s="2">
        <v>0</v>
      </c>
      <c r="I26">
        <f t="shared" si="3"/>
        <v>100</v>
      </c>
      <c r="J26" s="2">
        <v>20</v>
      </c>
      <c r="K26">
        <f t="shared" si="4"/>
        <v>80</v>
      </c>
      <c r="M26">
        <f t="shared" si="5"/>
        <v>100</v>
      </c>
      <c r="N26" s="2">
        <v>0</v>
      </c>
      <c r="O26">
        <f t="shared" si="6"/>
        <v>100</v>
      </c>
    </row>
    <row r="27" spans="1:15">
      <c r="A27" t="s">
        <v>31</v>
      </c>
      <c r="B27" s="2">
        <v>45</v>
      </c>
      <c r="C27">
        <f t="shared" si="0"/>
        <v>55</v>
      </c>
      <c r="D27" s="2">
        <v>34.61538462</v>
      </c>
      <c r="E27">
        <f t="shared" si="1"/>
        <v>65.38461538</v>
      </c>
      <c r="F27" s="2">
        <v>64.912280699999997</v>
      </c>
      <c r="G27">
        <f t="shared" si="2"/>
        <v>35.087719300000003</v>
      </c>
      <c r="H27" s="2">
        <v>32</v>
      </c>
      <c r="I27">
        <f t="shared" si="3"/>
        <v>68</v>
      </c>
      <c r="J27" s="2">
        <v>51.219512199999997</v>
      </c>
      <c r="K27">
        <f t="shared" si="4"/>
        <v>48.780487800000003</v>
      </c>
      <c r="L27" s="2">
        <v>42.857142860000003</v>
      </c>
      <c r="M27">
        <f t="shared" si="5"/>
        <v>57.142857139999997</v>
      </c>
      <c r="N27" s="2">
        <v>15.55555556</v>
      </c>
      <c r="O27">
        <f t="shared" si="6"/>
        <v>84.444444439999998</v>
      </c>
    </row>
    <row r="28" spans="1:15">
      <c r="A28" t="s">
        <v>32</v>
      </c>
      <c r="B28" s="2">
        <v>11.11111111</v>
      </c>
      <c r="C28">
        <f t="shared" si="0"/>
        <v>88.888888890000004</v>
      </c>
      <c r="D28" s="2">
        <v>18.18181818</v>
      </c>
      <c r="E28">
        <f t="shared" si="1"/>
        <v>81.818181820000007</v>
      </c>
      <c r="F28" s="2">
        <v>10</v>
      </c>
      <c r="G28">
        <f t="shared" si="2"/>
        <v>90</v>
      </c>
      <c r="H28" s="2">
        <v>10</v>
      </c>
      <c r="I28">
        <f t="shared" si="3"/>
        <v>90</v>
      </c>
      <c r="J28" s="2">
        <v>30.76923077</v>
      </c>
      <c r="K28">
        <f t="shared" si="4"/>
        <v>69.230769229999993</v>
      </c>
      <c r="L28" s="2">
        <v>16.666666670000001</v>
      </c>
      <c r="M28">
        <f t="shared" si="5"/>
        <v>83.333333330000002</v>
      </c>
      <c r="N28" s="2">
        <v>7.692307692</v>
      </c>
      <c r="O28">
        <f t="shared" si="6"/>
        <v>92.307692308</v>
      </c>
    </row>
    <row r="29" spans="1:15">
      <c r="A29" t="s">
        <v>33</v>
      </c>
      <c r="B29" s="2">
        <v>100</v>
      </c>
      <c r="C29">
        <f t="shared" si="0"/>
        <v>0</v>
      </c>
      <c r="D29" s="2">
        <v>70</v>
      </c>
      <c r="E29">
        <f t="shared" si="1"/>
        <v>30</v>
      </c>
      <c r="F29" s="2">
        <v>100</v>
      </c>
      <c r="G29">
        <f t="shared" si="2"/>
        <v>0</v>
      </c>
      <c r="H29" s="2">
        <v>100</v>
      </c>
      <c r="I29">
        <f t="shared" si="3"/>
        <v>0</v>
      </c>
      <c r="J29" s="2">
        <v>69.230769230000007</v>
      </c>
      <c r="K29">
        <f t="shared" si="4"/>
        <v>30.769230769999993</v>
      </c>
      <c r="L29" s="2">
        <v>42.857142860000003</v>
      </c>
      <c r="M29">
        <f t="shared" si="5"/>
        <v>57.142857139999997</v>
      </c>
      <c r="N29" s="2">
        <v>50</v>
      </c>
      <c r="O29">
        <f t="shared" si="6"/>
        <v>50</v>
      </c>
    </row>
    <row r="30" spans="1:15">
      <c r="A30" t="s">
        <v>34</v>
      </c>
      <c r="B30" s="2">
        <v>66.666666669999998</v>
      </c>
      <c r="C30">
        <f t="shared" si="0"/>
        <v>33.333333330000002</v>
      </c>
      <c r="D30" s="2">
        <v>57.142857139999997</v>
      </c>
      <c r="E30">
        <f t="shared" si="1"/>
        <v>42.857142860000003</v>
      </c>
      <c r="F30" s="2">
        <v>38.888888889999997</v>
      </c>
      <c r="G30">
        <f t="shared" si="2"/>
        <v>61.111111110000003</v>
      </c>
      <c r="H30" s="2">
        <v>14.28571429</v>
      </c>
      <c r="I30">
        <f t="shared" si="3"/>
        <v>85.714285709999999</v>
      </c>
      <c r="J30" s="2">
        <v>36</v>
      </c>
      <c r="K30">
        <f t="shared" si="4"/>
        <v>64</v>
      </c>
      <c r="L30" s="2">
        <v>50</v>
      </c>
      <c r="M30">
        <f t="shared" si="5"/>
        <v>50</v>
      </c>
      <c r="N30" s="2">
        <v>0</v>
      </c>
      <c r="O30">
        <f t="shared" si="6"/>
        <v>100</v>
      </c>
    </row>
    <row r="31" spans="1:15">
      <c r="A31" t="s">
        <v>35</v>
      </c>
      <c r="B31" s="2">
        <v>92.857142859999996</v>
      </c>
      <c r="C31">
        <f t="shared" si="0"/>
        <v>7.1428571400000038</v>
      </c>
      <c r="D31" s="2">
        <v>44.117647060000003</v>
      </c>
      <c r="E31">
        <f t="shared" si="1"/>
        <v>55.882352939999997</v>
      </c>
      <c r="F31" s="2">
        <v>52.173913040000002</v>
      </c>
      <c r="G31">
        <f t="shared" si="2"/>
        <v>47.826086959999998</v>
      </c>
      <c r="H31" s="2">
        <v>92</v>
      </c>
      <c r="I31">
        <f t="shared" si="3"/>
        <v>8</v>
      </c>
      <c r="J31" s="2">
        <v>35.135135140000003</v>
      </c>
      <c r="K31">
        <f t="shared" si="4"/>
        <v>64.864864859999997</v>
      </c>
      <c r="L31" s="2">
        <v>61.290322580000002</v>
      </c>
      <c r="M31">
        <f t="shared" si="5"/>
        <v>38.709677419999998</v>
      </c>
      <c r="N31" s="2">
        <v>4.3478260869999996</v>
      </c>
      <c r="O31">
        <f t="shared" si="6"/>
        <v>95.652173912999999</v>
      </c>
    </row>
    <row r="32" spans="1:15">
      <c r="A32" t="s">
        <v>36</v>
      </c>
      <c r="B32" s="2">
        <v>66.666666669999998</v>
      </c>
      <c r="C32">
        <f t="shared" si="0"/>
        <v>33.333333330000002</v>
      </c>
      <c r="D32" s="2">
        <v>100</v>
      </c>
      <c r="E32">
        <f t="shared" si="1"/>
        <v>0</v>
      </c>
      <c r="F32" s="2">
        <v>66.666666669999998</v>
      </c>
      <c r="G32">
        <f t="shared" si="2"/>
        <v>33.333333330000002</v>
      </c>
      <c r="H32" s="2">
        <v>0</v>
      </c>
      <c r="I32">
        <f t="shared" si="3"/>
        <v>100</v>
      </c>
      <c r="J32" s="2">
        <v>50</v>
      </c>
      <c r="K32">
        <f t="shared" si="4"/>
        <v>50</v>
      </c>
      <c r="L32" s="2">
        <v>40</v>
      </c>
      <c r="M32">
        <f t="shared" si="5"/>
        <v>60</v>
      </c>
      <c r="N32" s="2">
        <v>22.222222219999999</v>
      </c>
      <c r="O32">
        <f t="shared" si="6"/>
        <v>77.777777780000008</v>
      </c>
    </row>
    <row r="33" spans="1:15">
      <c r="A33" t="s">
        <v>37</v>
      </c>
      <c r="B33" s="2">
        <v>62.5</v>
      </c>
      <c r="C33">
        <f t="shared" si="0"/>
        <v>37.5</v>
      </c>
      <c r="D33" s="2">
        <v>20</v>
      </c>
      <c r="E33">
        <f t="shared" si="1"/>
        <v>80</v>
      </c>
      <c r="F33" s="2">
        <v>20</v>
      </c>
      <c r="G33">
        <f t="shared" si="2"/>
        <v>80</v>
      </c>
      <c r="H33" s="2">
        <v>100</v>
      </c>
      <c r="I33">
        <f t="shared" si="3"/>
        <v>0</v>
      </c>
      <c r="J33" s="2">
        <v>37.5</v>
      </c>
      <c r="K33">
        <f t="shared" si="4"/>
        <v>62.5</v>
      </c>
      <c r="L33" s="2">
        <v>16.666666670000001</v>
      </c>
      <c r="M33">
        <f t="shared" si="5"/>
        <v>83.333333330000002</v>
      </c>
      <c r="N33" s="2">
        <v>0</v>
      </c>
      <c r="O33">
        <f t="shared" si="6"/>
        <v>100</v>
      </c>
    </row>
    <row r="34" spans="1:15">
      <c r="A34" s="3"/>
      <c r="B34" s="4"/>
      <c r="D34" s="4"/>
      <c r="F34" s="4"/>
      <c r="H34" s="4"/>
      <c r="J34" s="4"/>
      <c r="L34" s="4"/>
      <c r="N34" s="4"/>
    </row>
    <row r="35" spans="1:15">
      <c r="A35" t="s">
        <v>39</v>
      </c>
      <c r="B35" s="2">
        <v>93.333333330000002</v>
      </c>
      <c r="C35">
        <f t="shared" si="0"/>
        <v>6.6666666699999979</v>
      </c>
      <c r="D35" s="2">
        <v>96.666666669999998</v>
      </c>
      <c r="E35">
        <f t="shared" si="1"/>
        <v>3.3333333300000021</v>
      </c>
      <c r="F35" s="2">
        <v>60.869565219999998</v>
      </c>
      <c r="G35">
        <f t="shared" si="2"/>
        <v>39.130434780000002</v>
      </c>
      <c r="H35" s="2">
        <v>100</v>
      </c>
      <c r="I35">
        <f t="shared" si="3"/>
        <v>0</v>
      </c>
      <c r="J35" s="2">
        <v>89.655172410000006</v>
      </c>
      <c r="K35">
        <f t="shared" si="4"/>
        <v>10.344827589999994</v>
      </c>
      <c r="L35" s="2">
        <v>77.777777779999994</v>
      </c>
      <c r="M35">
        <f t="shared" si="5"/>
        <v>22.222222220000006</v>
      </c>
      <c r="N35" s="2">
        <v>45.161290319999999</v>
      </c>
      <c r="O35">
        <f t="shared" si="6"/>
        <v>54.838709680000001</v>
      </c>
    </row>
    <row r="36" spans="1:15">
      <c r="A36" t="s">
        <v>40</v>
      </c>
      <c r="B36" s="2">
        <v>100</v>
      </c>
      <c r="C36">
        <f t="shared" si="0"/>
        <v>0</v>
      </c>
      <c r="D36" s="2">
        <v>100</v>
      </c>
      <c r="E36">
        <f t="shared" si="1"/>
        <v>0</v>
      </c>
      <c r="F36" s="2">
        <v>100</v>
      </c>
      <c r="G36">
        <f t="shared" si="2"/>
        <v>0</v>
      </c>
      <c r="H36" s="2">
        <v>100</v>
      </c>
      <c r="I36">
        <f t="shared" si="3"/>
        <v>0</v>
      </c>
      <c r="J36" s="2">
        <v>100</v>
      </c>
      <c r="K36">
        <f t="shared" si="4"/>
        <v>0</v>
      </c>
      <c r="L36" s="2">
        <v>100</v>
      </c>
      <c r="M36">
        <f t="shared" si="5"/>
        <v>0</v>
      </c>
      <c r="N36" s="2">
        <v>84.61538462</v>
      </c>
      <c r="O36">
        <f t="shared" si="6"/>
        <v>15.38461538</v>
      </c>
    </row>
    <row r="37" spans="1:15">
      <c r="A37" t="s">
        <v>41</v>
      </c>
      <c r="B37" s="2">
        <v>100</v>
      </c>
      <c r="C37">
        <f t="shared" si="0"/>
        <v>0</v>
      </c>
      <c r="D37" s="2">
        <v>100</v>
      </c>
      <c r="E37">
        <f t="shared" si="1"/>
        <v>0</v>
      </c>
      <c r="F37" s="2">
        <v>100</v>
      </c>
      <c r="G37">
        <f t="shared" si="2"/>
        <v>0</v>
      </c>
      <c r="H37" s="2">
        <v>100</v>
      </c>
      <c r="I37">
        <f t="shared" si="3"/>
        <v>0</v>
      </c>
      <c r="J37" s="2">
        <v>100</v>
      </c>
      <c r="K37">
        <f t="shared" si="4"/>
        <v>0</v>
      </c>
      <c r="L37" s="2">
        <v>84.61538462</v>
      </c>
      <c r="M37">
        <f t="shared" si="5"/>
        <v>15.38461538</v>
      </c>
      <c r="N37" s="2">
        <v>17.647058820000002</v>
      </c>
      <c r="O37">
        <f t="shared" si="6"/>
        <v>82.352941180000002</v>
      </c>
    </row>
    <row r="38" spans="1:15">
      <c r="A38" t="s">
        <v>42</v>
      </c>
    </row>
    <row r="39" spans="1:15">
      <c r="A39" t="s">
        <v>43</v>
      </c>
      <c r="B39" s="2">
        <v>100</v>
      </c>
      <c r="C39">
        <f t="shared" si="0"/>
        <v>0</v>
      </c>
      <c r="D39" s="2">
        <v>100</v>
      </c>
      <c r="E39">
        <f t="shared" si="1"/>
        <v>0</v>
      </c>
      <c r="F39" s="2">
        <v>33.333333330000002</v>
      </c>
      <c r="G39">
        <f t="shared" si="2"/>
        <v>66.666666669999998</v>
      </c>
      <c r="H39" s="2">
        <v>100</v>
      </c>
      <c r="I39">
        <f t="shared" si="3"/>
        <v>0</v>
      </c>
      <c r="J39" s="2">
        <v>83.333333330000002</v>
      </c>
      <c r="K39">
        <f t="shared" si="4"/>
        <v>16.666666669999998</v>
      </c>
      <c r="L39" s="2">
        <v>83.333333330000002</v>
      </c>
      <c r="M39">
        <f t="shared" si="5"/>
        <v>16.666666669999998</v>
      </c>
      <c r="N39" s="2">
        <v>50</v>
      </c>
      <c r="O39">
        <f t="shared" si="6"/>
        <v>50</v>
      </c>
    </row>
    <row r="40" spans="1:15">
      <c r="A40" s="3"/>
      <c r="B40" s="4"/>
      <c r="D40" s="4"/>
      <c r="F40" s="4"/>
      <c r="H40" s="4"/>
      <c r="J40" s="4"/>
      <c r="L40" s="4"/>
      <c r="N40" s="4"/>
    </row>
    <row r="41" spans="1:15">
      <c r="A41" s="5" t="s">
        <v>45</v>
      </c>
      <c r="B41" s="2">
        <v>98.213058419999996</v>
      </c>
      <c r="C41">
        <f t="shared" si="0"/>
        <v>1.7869415800000041</v>
      </c>
      <c r="D41" s="2">
        <v>99.975710469999996</v>
      </c>
      <c r="E41">
        <f t="shared" si="1"/>
        <v>2.4289530000004333E-2</v>
      </c>
      <c r="F41" s="2">
        <v>99.971039680000004</v>
      </c>
      <c r="G41">
        <f t="shared" si="2"/>
        <v>2.8960319999995932E-2</v>
      </c>
      <c r="H41" s="2">
        <v>100</v>
      </c>
      <c r="I41">
        <f t="shared" si="3"/>
        <v>0</v>
      </c>
      <c r="J41" s="2">
        <v>100</v>
      </c>
      <c r="K41">
        <f t="shared" si="4"/>
        <v>0</v>
      </c>
      <c r="L41" s="2">
        <v>99.970299969999999</v>
      </c>
      <c r="M41">
        <f t="shared" si="5"/>
        <v>2.9700030000000766E-2</v>
      </c>
      <c r="N41" s="2">
        <v>0.124069479</v>
      </c>
      <c r="O41">
        <f t="shared" si="6"/>
        <v>99.875930521000001</v>
      </c>
    </row>
    <row r="42" spans="1:15">
      <c r="A42" t="s">
        <v>46</v>
      </c>
      <c r="B42" s="2">
        <v>100</v>
      </c>
      <c r="C42">
        <f t="shared" si="0"/>
        <v>0</v>
      </c>
      <c r="D42" s="2">
        <v>80</v>
      </c>
      <c r="E42">
        <f t="shared" si="1"/>
        <v>20</v>
      </c>
      <c r="F42" s="2">
        <v>92.307692309999993</v>
      </c>
      <c r="G42">
        <f t="shared" si="2"/>
        <v>7.6923076900000069</v>
      </c>
      <c r="H42" s="2">
        <v>100</v>
      </c>
      <c r="I42">
        <f t="shared" si="3"/>
        <v>0</v>
      </c>
      <c r="J42" s="2">
        <v>84</v>
      </c>
      <c r="K42">
        <f t="shared" si="4"/>
        <v>16</v>
      </c>
      <c r="L42" s="2">
        <v>60</v>
      </c>
      <c r="M42">
        <f t="shared" si="5"/>
        <v>40</v>
      </c>
      <c r="N42" s="2">
        <v>75</v>
      </c>
      <c r="O42">
        <f t="shared" si="6"/>
        <v>25</v>
      </c>
    </row>
    <row r="43" spans="1:15">
      <c r="A43" t="s">
        <v>47</v>
      </c>
      <c r="B43" s="2">
        <v>36.363636360000001</v>
      </c>
      <c r="C43">
        <f t="shared" si="0"/>
        <v>63.636363639999999</v>
      </c>
      <c r="D43" s="2">
        <v>40</v>
      </c>
      <c r="E43">
        <f t="shared" si="1"/>
        <v>60</v>
      </c>
      <c r="F43" s="2">
        <v>57.142857139999997</v>
      </c>
      <c r="G43">
        <f t="shared" si="2"/>
        <v>42.857142860000003</v>
      </c>
      <c r="H43" s="2">
        <v>20</v>
      </c>
      <c r="I43">
        <f t="shared" si="3"/>
        <v>80</v>
      </c>
      <c r="J43" s="2">
        <v>31.25</v>
      </c>
      <c r="K43">
        <f t="shared" si="4"/>
        <v>68.75</v>
      </c>
      <c r="L43" s="2">
        <v>0</v>
      </c>
      <c r="M43">
        <f t="shared" si="5"/>
        <v>100</v>
      </c>
      <c r="N43" s="2">
        <v>0</v>
      </c>
      <c r="O43">
        <f t="shared" si="6"/>
        <v>100</v>
      </c>
    </row>
    <row r="44" spans="1:15">
      <c r="A44" t="s">
        <v>48</v>
      </c>
      <c r="B44" s="2">
        <v>51.724137929999998</v>
      </c>
      <c r="C44">
        <f t="shared" si="0"/>
        <v>48.275862070000002</v>
      </c>
      <c r="D44" s="2">
        <v>30</v>
      </c>
      <c r="E44">
        <f t="shared" si="1"/>
        <v>70</v>
      </c>
      <c r="F44" s="2">
        <v>56.666666669999998</v>
      </c>
      <c r="G44">
        <f t="shared" si="2"/>
        <v>43.333333330000002</v>
      </c>
      <c r="H44" s="2">
        <v>34.146341460000002</v>
      </c>
      <c r="I44">
        <f t="shared" si="3"/>
        <v>65.853658539999998</v>
      </c>
      <c r="J44" s="2">
        <v>58.928571429999998</v>
      </c>
      <c r="K44">
        <f t="shared" si="4"/>
        <v>41.071428570000002</v>
      </c>
      <c r="L44" s="2">
        <v>20.689655170000002</v>
      </c>
      <c r="M44">
        <f t="shared" si="5"/>
        <v>79.310344829999991</v>
      </c>
      <c r="N44" s="2">
        <v>0</v>
      </c>
      <c r="O44">
        <f t="shared" si="6"/>
        <v>100</v>
      </c>
    </row>
    <row r="45" spans="1:15">
      <c r="A45" t="s">
        <v>49</v>
      </c>
      <c r="B45" s="2">
        <v>90</v>
      </c>
      <c r="C45">
        <f t="shared" si="0"/>
        <v>10</v>
      </c>
      <c r="D45" s="2">
        <v>50</v>
      </c>
      <c r="E45">
        <f t="shared" si="1"/>
        <v>50</v>
      </c>
      <c r="F45" s="2">
        <v>33.333333330000002</v>
      </c>
      <c r="G45">
        <f t="shared" si="2"/>
        <v>66.666666669999998</v>
      </c>
      <c r="H45" s="2">
        <v>42.857142860000003</v>
      </c>
      <c r="I45">
        <f t="shared" si="3"/>
        <v>57.142857139999997</v>
      </c>
      <c r="J45" s="2">
        <v>30.76923077</v>
      </c>
      <c r="K45">
        <f t="shared" si="4"/>
        <v>69.230769229999993</v>
      </c>
      <c r="L45" s="2">
        <v>55.555555560000002</v>
      </c>
      <c r="M45">
        <f t="shared" si="5"/>
        <v>44.444444439999998</v>
      </c>
      <c r="N45" s="2">
        <v>33.333333330000002</v>
      </c>
      <c r="O45">
        <f t="shared" si="6"/>
        <v>66.666666669999998</v>
      </c>
    </row>
    <row r="46" spans="1:15">
      <c r="A46" t="s">
        <v>50</v>
      </c>
      <c r="B46" s="2">
        <v>100</v>
      </c>
      <c r="C46">
        <f t="shared" si="0"/>
        <v>0</v>
      </c>
      <c r="D46" s="2">
        <v>27.272727270000001</v>
      </c>
      <c r="E46">
        <f t="shared" si="1"/>
        <v>72.727272729999996</v>
      </c>
      <c r="F46" s="2">
        <v>80</v>
      </c>
      <c r="G46">
        <f t="shared" si="2"/>
        <v>20</v>
      </c>
      <c r="H46" s="2">
        <v>100</v>
      </c>
      <c r="I46">
        <f t="shared" si="3"/>
        <v>0</v>
      </c>
      <c r="J46" s="2">
        <v>100</v>
      </c>
      <c r="K46">
        <f t="shared" si="4"/>
        <v>0</v>
      </c>
      <c r="L46" s="2">
        <v>57.142857139999997</v>
      </c>
      <c r="M46">
        <f t="shared" si="5"/>
        <v>42.857142860000003</v>
      </c>
      <c r="N46" s="2">
        <v>0</v>
      </c>
      <c r="O46">
        <f t="shared" si="6"/>
        <v>100</v>
      </c>
    </row>
    <row r="47" spans="1:15">
      <c r="A47" t="s">
        <v>51</v>
      </c>
      <c r="B47" s="2">
        <v>84.21052632</v>
      </c>
      <c r="C47">
        <f t="shared" si="0"/>
        <v>15.78947368</v>
      </c>
      <c r="D47" s="2">
        <v>77.272727270000004</v>
      </c>
      <c r="E47">
        <f t="shared" si="1"/>
        <v>22.727272729999996</v>
      </c>
      <c r="F47" s="2">
        <v>45.833333330000002</v>
      </c>
      <c r="G47">
        <f t="shared" si="2"/>
        <v>54.166666669999998</v>
      </c>
      <c r="H47" s="2">
        <v>100</v>
      </c>
      <c r="I47">
        <f t="shared" si="3"/>
        <v>0</v>
      </c>
      <c r="J47" s="2">
        <v>84.375</v>
      </c>
      <c r="K47">
        <f t="shared" si="4"/>
        <v>15.625</v>
      </c>
      <c r="L47" s="2">
        <v>86.666666669999998</v>
      </c>
      <c r="M47">
        <f t="shared" si="5"/>
        <v>13.333333330000002</v>
      </c>
      <c r="N47" s="2">
        <v>11.11111111</v>
      </c>
      <c r="O47">
        <f t="shared" si="6"/>
        <v>88.888888890000004</v>
      </c>
    </row>
    <row r="48" spans="1:15">
      <c r="A48" t="s">
        <v>52</v>
      </c>
      <c r="B48" s="2">
        <v>100</v>
      </c>
      <c r="C48">
        <f t="shared" si="0"/>
        <v>0</v>
      </c>
      <c r="D48" s="2">
        <v>100</v>
      </c>
      <c r="E48">
        <f t="shared" si="1"/>
        <v>0</v>
      </c>
      <c r="F48" s="2">
        <v>100</v>
      </c>
      <c r="G48">
        <f t="shared" si="2"/>
        <v>0</v>
      </c>
      <c r="H48" s="2">
        <v>100</v>
      </c>
      <c r="I48">
        <f t="shared" si="3"/>
        <v>0</v>
      </c>
      <c r="J48" s="2">
        <v>100</v>
      </c>
      <c r="K48">
        <f t="shared" si="4"/>
        <v>0</v>
      </c>
      <c r="L48" s="2">
        <v>92.857142859999996</v>
      </c>
      <c r="M48">
        <f t="shared" si="5"/>
        <v>7.1428571400000038</v>
      </c>
      <c r="N48" s="2">
        <v>29.41176471</v>
      </c>
      <c r="O48">
        <f t="shared" si="6"/>
        <v>70.58823529</v>
      </c>
    </row>
    <row r="49" spans="1:15">
      <c r="A49" s="3"/>
      <c r="B49" s="4"/>
      <c r="D49" s="4"/>
      <c r="F49" s="4"/>
      <c r="H49" s="4"/>
      <c r="J49" s="4"/>
      <c r="L49" s="4"/>
      <c r="N49" s="4"/>
    </row>
    <row r="50" spans="1:15">
      <c r="A50" s="5" t="s">
        <v>54</v>
      </c>
      <c r="B50" s="2">
        <v>99.779583959999997</v>
      </c>
      <c r="C50">
        <f t="shared" si="0"/>
        <v>0.22041604000000348</v>
      </c>
      <c r="D50" s="2">
        <v>100</v>
      </c>
      <c r="E50">
        <f t="shared" si="1"/>
        <v>0</v>
      </c>
      <c r="F50" s="2">
        <v>100</v>
      </c>
      <c r="G50">
        <f t="shared" si="2"/>
        <v>0</v>
      </c>
      <c r="H50" s="2">
        <v>100</v>
      </c>
      <c r="I50">
        <f t="shared" si="3"/>
        <v>0</v>
      </c>
      <c r="J50" s="2">
        <v>99.984037029999996</v>
      </c>
      <c r="K50">
        <f t="shared" si="4"/>
        <v>1.5962970000003907E-2</v>
      </c>
      <c r="L50" s="2">
        <v>100</v>
      </c>
      <c r="M50">
        <f t="shared" si="5"/>
        <v>0</v>
      </c>
      <c r="N50" s="2">
        <v>0.17490857100000001</v>
      </c>
      <c r="O50">
        <f t="shared" si="6"/>
        <v>99.825091428999997</v>
      </c>
    </row>
    <row r="51" spans="1:15">
      <c r="A51" s="5" t="s">
        <v>55</v>
      </c>
      <c r="B51" s="2">
        <v>99.674149170000007</v>
      </c>
      <c r="C51">
        <f t="shared" si="0"/>
        <v>0.32585082999999315</v>
      </c>
      <c r="D51" s="2">
        <v>99.977246870000002</v>
      </c>
      <c r="E51">
        <f t="shared" si="1"/>
        <v>2.2753129999998123E-2</v>
      </c>
      <c r="F51" s="2">
        <v>99.777942260000003</v>
      </c>
      <c r="G51">
        <f t="shared" si="2"/>
        <v>0.22205773999999678</v>
      </c>
      <c r="H51" s="2">
        <v>99.858517259999999</v>
      </c>
      <c r="I51">
        <f t="shared" si="3"/>
        <v>0.14148274000000072</v>
      </c>
      <c r="J51" s="2">
        <v>99.955005619999994</v>
      </c>
      <c r="K51">
        <f t="shared" si="4"/>
        <v>4.4994380000005663E-2</v>
      </c>
      <c r="L51" s="2">
        <v>99.879007860000002</v>
      </c>
      <c r="M51">
        <f t="shared" si="5"/>
        <v>0.12099213999999847</v>
      </c>
      <c r="N51" s="2">
        <v>7.3152889999999998E-2</v>
      </c>
      <c r="O51">
        <f t="shared" si="6"/>
        <v>99.926847109999997</v>
      </c>
    </row>
    <row r="52" spans="1:15">
      <c r="A52" s="5" t="s">
        <v>56</v>
      </c>
      <c r="B52" s="2">
        <v>100</v>
      </c>
      <c r="C52">
        <f t="shared" si="0"/>
        <v>0</v>
      </c>
      <c r="D52" s="2">
        <v>100</v>
      </c>
      <c r="E52">
        <f t="shared" si="1"/>
        <v>0</v>
      </c>
      <c r="F52" s="2">
        <v>100</v>
      </c>
      <c r="G52">
        <f t="shared" si="2"/>
        <v>0</v>
      </c>
      <c r="H52" s="2">
        <v>100</v>
      </c>
      <c r="I52">
        <f t="shared" si="3"/>
        <v>0</v>
      </c>
      <c r="J52" s="2">
        <v>100</v>
      </c>
      <c r="K52">
        <f t="shared" si="4"/>
        <v>0</v>
      </c>
      <c r="L52" s="2">
        <v>100</v>
      </c>
      <c r="M52">
        <f t="shared" si="5"/>
        <v>0</v>
      </c>
      <c r="N52" s="2">
        <v>0</v>
      </c>
      <c r="O52">
        <f t="shared" si="6"/>
        <v>100</v>
      </c>
    </row>
    <row r="53" spans="1:15">
      <c r="A53" t="s">
        <v>57</v>
      </c>
      <c r="B53" s="2">
        <v>100</v>
      </c>
      <c r="C53">
        <f t="shared" si="0"/>
        <v>0</v>
      </c>
      <c r="E53">
        <f t="shared" si="1"/>
        <v>100</v>
      </c>
      <c r="F53" s="2">
        <v>100</v>
      </c>
      <c r="G53">
        <f t="shared" si="2"/>
        <v>0</v>
      </c>
      <c r="H53" s="2">
        <v>100</v>
      </c>
      <c r="I53">
        <f t="shared" si="3"/>
        <v>0</v>
      </c>
      <c r="J53" s="2">
        <v>50</v>
      </c>
      <c r="K53">
        <f t="shared" si="4"/>
        <v>50</v>
      </c>
      <c r="L53" s="2">
        <v>50</v>
      </c>
      <c r="M53">
        <f t="shared" si="5"/>
        <v>50</v>
      </c>
      <c r="N53" s="2">
        <v>33.333333330000002</v>
      </c>
      <c r="O53">
        <f t="shared" si="6"/>
        <v>66.666666669999998</v>
      </c>
    </row>
    <row r="54" spans="1:15">
      <c r="A54" t="s">
        <v>58</v>
      </c>
      <c r="B54" s="2">
        <v>100</v>
      </c>
      <c r="C54">
        <f t="shared" si="0"/>
        <v>0</v>
      </c>
      <c r="D54" s="2">
        <v>50</v>
      </c>
      <c r="E54">
        <f t="shared" si="1"/>
        <v>50</v>
      </c>
      <c r="G54">
        <f t="shared" si="2"/>
        <v>100</v>
      </c>
      <c r="H54" s="2">
        <v>100</v>
      </c>
      <c r="I54">
        <f t="shared" si="3"/>
        <v>0</v>
      </c>
      <c r="J54" s="2">
        <v>100</v>
      </c>
      <c r="K54">
        <f t="shared" si="4"/>
        <v>0</v>
      </c>
      <c r="L54" s="2">
        <v>50</v>
      </c>
      <c r="M54">
        <f t="shared" si="5"/>
        <v>50</v>
      </c>
      <c r="N54" s="2">
        <v>0</v>
      </c>
      <c r="O54">
        <f t="shared" si="6"/>
        <v>100</v>
      </c>
    </row>
    <row r="55" spans="1:15">
      <c r="A55" t="s">
        <v>59</v>
      </c>
      <c r="B55" s="2">
        <v>100</v>
      </c>
      <c r="C55">
        <f t="shared" si="0"/>
        <v>0</v>
      </c>
      <c r="D55" s="2">
        <v>100</v>
      </c>
      <c r="E55">
        <f t="shared" si="1"/>
        <v>0</v>
      </c>
      <c r="F55" s="2">
        <v>0</v>
      </c>
      <c r="G55">
        <f t="shared" si="2"/>
        <v>100</v>
      </c>
      <c r="H55" s="2">
        <v>100</v>
      </c>
      <c r="I55">
        <f t="shared" si="3"/>
        <v>0</v>
      </c>
      <c r="J55" s="2">
        <v>100</v>
      </c>
      <c r="K55">
        <f t="shared" si="4"/>
        <v>0</v>
      </c>
      <c r="L55" s="2">
        <v>33.333333330000002</v>
      </c>
      <c r="M55">
        <f t="shared" si="5"/>
        <v>66.666666669999998</v>
      </c>
      <c r="N55" s="2">
        <v>20</v>
      </c>
      <c r="O55">
        <f t="shared" si="6"/>
        <v>80</v>
      </c>
    </row>
    <row r="56" spans="1:15">
      <c r="A56" t="s">
        <v>60</v>
      </c>
      <c r="B56" s="2">
        <v>83.333333330000002</v>
      </c>
      <c r="C56">
        <f t="shared" si="0"/>
        <v>16.666666669999998</v>
      </c>
      <c r="D56" s="2">
        <v>76</v>
      </c>
      <c r="E56">
        <f t="shared" si="1"/>
        <v>24</v>
      </c>
      <c r="F56" s="2">
        <v>100</v>
      </c>
      <c r="G56">
        <f t="shared" si="2"/>
        <v>0</v>
      </c>
      <c r="H56" s="2">
        <v>100</v>
      </c>
      <c r="I56">
        <f t="shared" si="3"/>
        <v>0</v>
      </c>
      <c r="J56" s="2">
        <v>47.058823529999998</v>
      </c>
      <c r="K56">
        <f t="shared" si="4"/>
        <v>52.941176470000002</v>
      </c>
      <c r="L56" s="2">
        <v>75</v>
      </c>
      <c r="M56">
        <f t="shared" si="5"/>
        <v>25</v>
      </c>
      <c r="N56" s="2">
        <v>0</v>
      </c>
      <c r="O56">
        <f t="shared" si="6"/>
        <v>100</v>
      </c>
    </row>
    <row r="57" spans="1:15">
      <c r="A57" t="s">
        <v>61</v>
      </c>
      <c r="B57" s="2">
        <v>39.473684210000002</v>
      </c>
      <c r="C57">
        <f t="shared" si="0"/>
        <v>60.526315789999998</v>
      </c>
      <c r="D57" s="2">
        <v>28.125</v>
      </c>
      <c r="E57">
        <f t="shared" si="1"/>
        <v>71.875</v>
      </c>
      <c r="F57" s="2">
        <v>83.870967739999998</v>
      </c>
      <c r="G57">
        <f t="shared" si="2"/>
        <v>16.129032260000002</v>
      </c>
      <c r="H57" s="2">
        <v>28.301886790000001</v>
      </c>
      <c r="I57">
        <f t="shared" si="3"/>
        <v>71.698113210000002</v>
      </c>
      <c r="J57" s="2">
        <v>61.25</v>
      </c>
      <c r="K57">
        <f t="shared" si="4"/>
        <v>38.75</v>
      </c>
      <c r="L57" s="2">
        <v>20</v>
      </c>
      <c r="M57">
        <f t="shared" si="5"/>
        <v>80</v>
      </c>
      <c r="N57" s="2">
        <v>0</v>
      </c>
      <c r="O57">
        <f t="shared" si="6"/>
        <v>100</v>
      </c>
    </row>
    <row r="58" spans="1:15">
      <c r="A58" t="s">
        <v>62</v>
      </c>
    </row>
    <row r="59" spans="1:15">
      <c r="A59" t="s">
        <v>63</v>
      </c>
      <c r="C59">
        <f t="shared" si="0"/>
        <v>100</v>
      </c>
      <c r="D59" s="2">
        <v>100</v>
      </c>
      <c r="E59">
        <f t="shared" si="1"/>
        <v>0</v>
      </c>
      <c r="G59">
        <f t="shared" si="2"/>
        <v>100</v>
      </c>
      <c r="I59">
        <f t="shared" si="3"/>
        <v>100</v>
      </c>
      <c r="K59">
        <f t="shared" si="4"/>
        <v>100</v>
      </c>
      <c r="M59">
        <f t="shared" si="5"/>
        <v>100</v>
      </c>
      <c r="O59">
        <f t="shared" si="6"/>
        <v>100</v>
      </c>
    </row>
    <row r="60" spans="1:15">
      <c r="A60" t="s">
        <v>64</v>
      </c>
      <c r="B60" s="2">
        <v>70</v>
      </c>
      <c r="C60">
        <f t="shared" si="0"/>
        <v>30</v>
      </c>
      <c r="D60" s="2">
        <v>77.777777779999994</v>
      </c>
      <c r="E60">
        <f t="shared" si="1"/>
        <v>22.222222220000006</v>
      </c>
      <c r="F60" s="2">
        <v>92.307692309999993</v>
      </c>
      <c r="G60">
        <f t="shared" si="2"/>
        <v>7.6923076900000069</v>
      </c>
      <c r="H60" s="2">
        <v>75</v>
      </c>
      <c r="I60">
        <f t="shared" si="3"/>
        <v>25</v>
      </c>
      <c r="J60" s="2">
        <v>85.714285709999999</v>
      </c>
      <c r="K60">
        <f t="shared" si="4"/>
        <v>14.285714290000001</v>
      </c>
      <c r="L60" s="2">
        <v>80</v>
      </c>
      <c r="M60">
        <f t="shared" si="5"/>
        <v>20</v>
      </c>
      <c r="N60" s="2">
        <v>0</v>
      </c>
      <c r="O60">
        <f t="shared" si="6"/>
        <v>100</v>
      </c>
    </row>
    <row r="61" spans="1:15">
      <c r="A61" t="s">
        <v>65</v>
      </c>
      <c r="B61" s="2">
        <v>81.818181820000007</v>
      </c>
      <c r="C61">
        <f t="shared" si="0"/>
        <v>18.181818179999993</v>
      </c>
      <c r="D61" s="2">
        <v>0</v>
      </c>
      <c r="E61">
        <f t="shared" si="1"/>
        <v>100</v>
      </c>
      <c r="F61" s="2">
        <v>50</v>
      </c>
      <c r="G61">
        <f t="shared" si="2"/>
        <v>50</v>
      </c>
      <c r="H61" s="2">
        <v>42.857142860000003</v>
      </c>
      <c r="I61">
        <f t="shared" si="3"/>
        <v>57.142857139999997</v>
      </c>
      <c r="J61" s="2">
        <v>33.333333330000002</v>
      </c>
      <c r="K61">
        <f t="shared" si="4"/>
        <v>66.666666669999998</v>
      </c>
      <c r="L61" s="2">
        <v>0</v>
      </c>
      <c r="M61">
        <f t="shared" si="5"/>
        <v>100</v>
      </c>
      <c r="N61" s="2">
        <v>0</v>
      </c>
      <c r="O61">
        <f t="shared" si="6"/>
        <v>100</v>
      </c>
    </row>
    <row r="62" spans="1:15">
      <c r="A62" t="s">
        <v>66</v>
      </c>
      <c r="B62" s="2">
        <v>77.777777779999994</v>
      </c>
      <c r="C62">
        <f t="shared" si="0"/>
        <v>22.222222220000006</v>
      </c>
      <c r="D62" s="2">
        <v>33.333333330000002</v>
      </c>
      <c r="E62">
        <f t="shared" si="1"/>
        <v>66.666666669999998</v>
      </c>
      <c r="F62" s="2">
        <v>75</v>
      </c>
      <c r="G62">
        <f t="shared" si="2"/>
        <v>25</v>
      </c>
      <c r="H62" s="2">
        <v>66.666666669999998</v>
      </c>
      <c r="I62">
        <f t="shared" si="3"/>
        <v>33.333333330000002</v>
      </c>
      <c r="J62" s="2">
        <v>88.888888890000004</v>
      </c>
      <c r="K62">
        <f t="shared" si="4"/>
        <v>11.111111109999996</v>
      </c>
      <c r="L62" s="2">
        <v>50</v>
      </c>
      <c r="M62">
        <f t="shared" si="5"/>
        <v>50</v>
      </c>
      <c r="N62" s="2">
        <v>0</v>
      </c>
      <c r="O62">
        <f t="shared" si="6"/>
        <v>100</v>
      </c>
    </row>
    <row r="63" spans="1:15">
      <c r="A63" t="s">
        <v>67</v>
      </c>
      <c r="B63" s="2">
        <v>50</v>
      </c>
      <c r="C63">
        <f t="shared" si="0"/>
        <v>50</v>
      </c>
      <c r="D63" s="2">
        <v>40</v>
      </c>
      <c r="E63">
        <f t="shared" si="1"/>
        <v>60</v>
      </c>
      <c r="F63" s="2">
        <v>20</v>
      </c>
      <c r="G63">
        <f t="shared" si="2"/>
        <v>80</v>
      </c>
      <c r="H63" s="2">
        <v>40</v>
      </c>
      <c r="I63">
        <f t="shared" si="3"/>
        <v>60</v>
      </c>
      <c r="J63" s="2">
        <v>20</v>
      </c>
      <c r="K63">
        <f t="shared" si="4"/>
        <v>80</v>
      </c>
      <c r="L63" s="2">
        <v>33.333333330000002</v>
      </c>
      <c r="M63">
        <f t="shared" si="5"/>
        <v>66.666666669999998</v>
      </c>
      <c r="N63" s="2">
        <v>50</v>
      </c>
      <c r="O63">
        <f t="shared" si="6"/>
        <v>50</v>
      </c>
    </row>
    <row r="64" spans="1:15">
      <c r="A64" t="s">
        <v>68</v>
      </c>
    </row>
    <row r="65" spans="1:15">
      <c r="A65" t="s">
        <v>69</v>
      </c>
      <c r="H65" s="2">
        <v>100</v>
      </c>
    </row>
    <row r="66" spans="1:15">
      <c r="A66" t="s">
        <v>70</v>
      </c>
      <c r="B66" s="2">
        <v>100</v>
      </c>
      <c r="C66">
        <f t="shared" ref="C66:C72" si="7">100-B66</f>
        <v>0</v>
      </c>
      <c r="D66" s="2">
        <v>75.342465750000002</v>
      </c>
      <c r="E66">
        <f t="shared" ref="E66:E72" si="8">100-D66</f>
        <v>24.657534249999998</v>
      </c>
      <c r="F66" s="2">
        <v>85.9375</v>
      </c>
      <c r="G66">
        <f t="shared" ref="G66:G72" si="9">100-F66</f>
        <v>14.0625</v>
      </c>
      <c r="H66" s="2">
        <v>70.666666669999998</v>
      </c>
      <c r="I66">
        <f t="shared" ref="I66:I72" si="10">100-H66</f>
        <v>29.333333330000002</v>
      </c>
      <c r="J66" s="2">
        <v>100</v>
      </c>
      <c r="K66">
        <f t="shared" ref="K66:K72" si="11">100-J66</f>
        <v>0</v>
      </c>
      <c r="L66" s="2">
        <v>70.58823529</v>
      </c>
      <c r="M66">
        <f t="shared" ref="M66:M72" si="12">100-L66</f>
        <v>29.41176471</v>
      </c>
      <c r="N66" s="2">
        <v>0</v>
      </c>
      <c r="O66">
        <f t="shared" ref="O66:O72" si="13">100-N66</f>
        <v>100</v>
      </c>
    </row>
    <row r="67" spans="1:15">
      <c r="A67" t="s">
        <v>71</v>
      </c>
      <c r="B67" s="2">
        <v>80</v>
      </c>
      <c r="C67">
        <f t="shared" si="7"/>
        <v>20</v>
      </c>
      <c r="D67" s="2">
        <v>47.058823529999998</v>
      </c>
      <c r="E67">
        <f t="shared" si="8"/>
        <v>52.941176470000002</v>
      </c>
      <c r="F67" s="2">
        <v>59.25925926</v>
      </c>
      <c r="G67">
        <f t="shared" si="9"/>
        <v>40.74074074</v>
      </c>
      <c r="H67" s="2">
        <v>68</v>
      </c>
      <c r="I67">
        <f t="shared" si="10"/>
        <v>32</v>
      </c>
      <c r="J67" s="2">
        <v>48.780487800000003</v>
      </c>
      <c r="K67">
        <f t="shared" si="11"/>
        <v>51.219512199999997</v>
      </c>
      <c r="L67" s="2">
        <v>46.666666669999998</v>
      </c>
      <c r="M67">
        <f t="shared" si="12"/>
        <v>53.333333330000002</v>
      </c>
      <c r="N67" s="2">
        <v>15</v>
      </c>
      <c r="O67">
        <f t="shared" si="13"/>
        <v>85</v>
      </c>
    </row>
    <row r="68" spans="1:15">
      <c r="A68" t="s">
        <v>72</v>
      </c>
      <c r="B68" s="2">
        <v>25</v>
      </c>
      <c r="C68">
        <f t="shared" si="7"/>
        <v>75</v>
      </c>
      <c r="D68" s="2">
        <v>44.444444439999998</v>
      </c>
      <c r="E68">
        <f t="shared" si="8"/>
        <v>55.555555560000002</v>
      </c>
      <c r="F68" s="2">
        <v>75</v>
      </c>
      <c r="G68">
        <f t="shared" si="9"/>
        <v>25</v>
      </c>
      <c r="H68" s="2">
        <v>44.444444439999998</v>
      </c>
      <c r="I68">
        <f t="shared" si="10"/>
        <v>55.555555560000002</v>
      </c>
      <c r="J68" s="2">
        <v>55</v>
      </c>
      <c r="K68">
        <f t="shared" si="11"/>
        <v>45</v>
      </c>
      <c r="L68" s="2">
        <v>33.333333330000002</v>
      </c>
      <c r="M68">
        <f t="shared" si="12"/>
        <v>66.666666669999998</v>
      </c>
      <c r="N68" s="2">
        <v>9.0909090910000003</v>
      </c>
      <c r="O68">
        <f t="shared" si="13"/>
        <v>90.909090909</v>
      </c>
    </row>
    <row r="69" spans="1:15">
      <c r="A69" t="s">
        <v>73</v>
      </c>
      <c r="B69" s="2">
        <v>100</v>
      </c>
      <c r="C69">
        <f t="shared" si="7"/>
        <v>0</v>
      </c>
      <c r="D69" s="2">
        <v>100</v>
      </c>
      <c r="E69">
        <f t="shared" si="8"/>
        <v>0</v>
      </c>
      <c r="F69" s="2">
        <v>0</v>
      </c>
      <c r="G69">
        <f t="shared" si="9"/>
        <v>100</v>
      </c>
      <c r="H69" s="2">
        <v>100</v>
      </c>
      <c r="I69">
        <f t="shared" si="10"/>
        <v>0</v>
      </c>
      <c r="J69" s="2">
        <v>100</v>
      </c>
      <c r="K69">
        <f t="shared" si="11"/>
        <v>0</v>
      </c>
      <c r="M69">
        <f t="shared" si="12"/>
        <v>100</v>
      </c>
      <c r="N69" s="2">
        <v>0</v>
      </c>
      <c r="O69">
        <f t="shared" si="13"/>
        <v>100</v>
      </c>
    </row>
    <row r="70" spans="1:15">
      <c r="A70" t="s">
        <v>74</v>
      </c>
      <c r="B70" s="2">
        <v>33.333333330000002</v>
      </c>
      <c r="C70">
        <f t="shared" si="7"/>
        <v>66.666666669999998</v>
      </c>
      <c r="D70" s="2">
        <v>20</v>
      </c>
      <c r="E70">
        <f t="shared" si="8"/>
        <v>80</v>
      </c>
      <c r="F70" s="2">
        <v>0</v>
      </c>
      <c r="G70">
        <f t="shared" si="9"/>
        <v>100</v>
      </c>
      <c r="H70" s="2">
        <v>33.333333330000002</v>
      </c>
      <c r="I70">
        <f t="shared" si="10"/>
        <v>66.666666669999998</v>
      </c>
      <c r="J70" s="2">
        <v>42.857142860000003</v>
      </c>
      <c r="K70">
        <f t="shared" si="11"/>
        <v>57.142857139999997</v>
      </c>
      <c r="L70" s="2">
        <v>0</v>
      </c>
      <c r="M70">
        <f t="shared" si="12"/>
        <v>100</v>
      </c>
      <c r="N70" s="2">
        <v>0</v>
      </c>
      <c r="O70">
        <f t="shared" si="13"/>
        <v>100</v>
      </c>
    </row>
    <row r="71" spans="1:15">
      <c r="A71" t="s">
        <v>75</v>
      </c>
      <c r="B71" s="2">
        <v>32</v>
      </c>
      <c r="C71">
        <f t="shared" si="7"/>
        <v>68</v>
      </c>
      <c r="D71" s="2">
        <v>17.391304349999999</v>
      </c>
      <c r="E71">
        <f t="shared" si="8"/>
        <v>82.608695650000001</v>
      </c>
      <c r="F71" s="2">
        <v>20.833333329999999</v>
      </c>
      <c r="G71">
        <f t="shared" si="9"/>
        <v>79.166666669999998</v>
      </c>
      <c r="H71" s="2">
        <v>7.407407407</v>
      </c>
      <c r="I71">
        <f t="shared" si="10"/>
        <v>92.592592593000006</v>
      </c>
      <c r="J71" s="2">
        <v>3.125</v>
      </c>
      <c r="K71">
        <f t="shared" si="11"/>
        <v>96.875</v>
      </c>
      <c r="L71" s="2">
        <v>7.407407407</v>
      </c>
      <c r="M71">
        <f t="shared" si="12"/>
        <v>92.592592593000006</v>
      </c>
      <c r="N71" s="2">
        <v>0</v>
      </c>
      <c r="O71">
        <f t="shared" si="13"/>
        <v>100</v>
      </c>
    </row>
    <row r="72" spans="1:15">
      <c r="A72" t="s">
        <v>76</v>
      </c>
      <c r="C72">
        <f t="shared" si="7"/>
        <v>100</v>
      </c>
      <c r="E72">
        <f t="shared" si="8"/>
        <v>100</v>
      </c>
      <c r="F72" s="2">
        <v>100</v>
      </c>
      <c r="G72">
        <f t="shared" si="9"/>
        <v>0</v>
      </c>
      <c r="H72" s="2">
        <v>100</v>
      </c>
      <c r="I72">
        <f t="shared" si="10"/>
        <v>0</v>
      </c>
      <c r="K72">
        <f t="shared" si="11"/>
        <v>100</v>
      </c>
      <c r="M72">
        <f t="shared" si="12"/>
        <v>100</v>
      </c>
      <c r="O72">
        <f t="shared" si="13"/>
        <v>100</v>
      </c>
    </row>
    <row r="73" spans="1:15">
      <c r="A73" s="3"/>
      <c r="B73" s="3"/>
      <c r="D73" s="3"/>
      <c r="F73" s="4"/>
      <c r="H73" s="4"/>
      <c r="J73" s="3"/>
      <c r="L73" s="3"/>
      <c r="N73" s="3"/>
    </row>
    <row r="74" spans="1:15">
      <c r="A74" s="5" t="s">
        <v>78</v>
      </c>
      <c r="B74" s="2">
        <v>100</v>
      </c>
      <c r="C74">
        <f t="shared" ref="C74:C86" si="14">100-B74</f>
        <v>0</v>
      </c>
      <c r="D74" s="2">
        <v>100</v>
      </c>
      <c r="E74">
        <f t="shared" ref="E74:E86" si="15">100-D74</f>
        <v>0</v>
      </c>
      <c r="F74" s="2">
        <v>100</v>
      </c>
      <c r="G74">
        <f t="shared" ref="G74:G86" si="16">100-F74</f>
        <v>0</v>
      </c>
      <c r="H74" s="2">
        <v>100</v>
      </c>
      <c r="I74">
        <f t="shared" ref="I74:I86" si="17">100-H74</f>
        <v>0</v>
      </c>
      <c r="J74" s="2">
        <v>100</v>
      </c>
      <c r="K74">
        <f t="shared" ref="K74:K86" si="18">100-J74</f>
        <v>0</v>
      </c>
      <c r="L74" s="2">
        <v>100</v>
      </c>
      <c r="M74">
        <f t="shared" ref="M74:M86" si="19">100-L74</f>
        <v>0</v>
      </c>
      <c r="N74" s="2">
        <v>0</v>
      </c>
      <c r="O74">
        <f t="shared" ref="O74:O86" si="20">100-N74</f>
        <v>100</v>
      </c>
    </row>
    <row r="75" spans="1:15">
      <c r="A75" t="s">
        <v>79</v>
      </c>
      <c r="B75" s="2">
        <v>27.5</v>
      </c>
      <c r="C75">
        <f t="shared" si="14"/>
        <v>72.5</v>
      </c>
      <c r="D75" s="2">
        <v>40</v>
      </c>
      <c r="E75">
        <f t="shared" si="15"/>
        <v>60</v>
      </c>
      <c r="F75" s="2">
        <v>22.222222219999999</v>
      </c>
      <c r="G75">
        <f t="shared" si="16"/>
        <v>77.777777780000008</v>
      </c>
      <c r="H75" s="2">
        <v>47.368421050000002</v>
      </c>
      <c r="I75">
        <f t="shared" si="17"/>
        <v>52.631578949999998</v>
      </c>
      <c r="J75" s="2">
        <v>43.902439020000003</v>
      </c>
      <c r="K75">
        <f t="shared" si="18"/>
        <v>56.097560979999997</v>
      </c>
      <c r="L75" s="2">
        <v>23.529411759999999</v>
      </c>
      <c r="M75">
        <f t="shared" si="19"/>
        <v>76.470588239999998</v>
      </c>
      <c r="N75" s="2">
        <v>0</v>
      </c>
      <c r="O75">
        <f t="shared" si="20"/>
        <v>100</v>
      </c>
    </row>
    <row r="76" spans="1:15">
      <c r="A76" t="s">
        <v>80</v>
      </c>
      <c r="B76" s="2">
        <v>94.736842109999998</v>
      </c>
      <c r="C76">
        <f t="shared" si="14"/>
        <v>5.2631578900000022</v>
      </c>
      <c r="D76" s="2">
        <v>48.717948720000003</v>
      </c>
      <c r="E76">
        <f t="shared" si="15"/>
        <v>51.282051279999997</v>
      </c>
      <c r="F76" s="2">
        <v>80.851063830000001</v>
      </c>
      <c r="G76">
        <f t="shared" si="16"/>
        <v>19.148936169999999</v>
      </c>
      <c r="H76" s="2">
        <v>81.25</v>
      </c>
      <c r="I76">
        <f t="shared" si="17"/>
        <v>18.75</v>
      </c>
      <c r="J76" s="2">
        <v>31.11111111</v>
      </c>
      <c r="K76">
        <f t="shared" si="18"/>
        <v>68.888888890000004</v>
      </c>
      <c r="L76" s="2">
        <v>66</v>
      </c>
      <c r="M76">
        <f t="shared" si="19"/>
        <v>34</v>
      </c>
      <c r="N76" s="2">
        <v>6.493506494</v>
      </c>
      <c r="O76">
        <f t="shared" si="20"/>
        <v>93.506493505999998</v>
      </c>
    </row>
    <row r="77" spans="1:15">
      <c r="A77" t="s">
        <v>81</v>
      </c>
      <c r="B77" s="2">
        <v>75</v>
      </c>
      <c r="C77">
        <f t="shared" si="14"/>
        <v>25</v>
      </c>
      <c r="D77" s="2">
        <v>100</v>
      </c>
      <c r="E77">
        <f t="shared" si="15"/>
        <v>0</v>
      </c>
      <c r="F77" s="2">
        <v>80</v>
      </c>
      <c r="G77">
        <f t="shared" si="16"/>
        <v>20</v>
      </c>
      <c r="I77">
        <f t="shared" si="17"/>
        <v>100</v>
      </c>
      <c r="J77" s="2">
        <v>100</v>
      </c>
      <c r="K77">
        <f t="shared" si="18"/>
        <v>0</v>
      </c>
      <c r="M77">
        <f t="shared" si="19"/>
        <v>100</v>
      </c>
      <c r="O77">
        <f t="shared" si="20"/>
        <v>100</v>
      </c>
    </row>
    <row r="78" spans="1:15">
      <c r="A78" t="s">
        <v>82</v>
      </c>
      <c r="B78" s="2">
        <v>87.878787880000004</v>
      </c>
      <c r="C78">
        <f t="shared" si="14"/>
        <v>12.121212119999996</v>
      </c>
      <c r="D78" s="2">
        <v>80</v>
      </c>
      <c r="E78">
        <f t="shared" si="15"/>
        <v>20</v>
      </c>
      <c r="F78" s="2">
        <v>91.228070180000003</v>
      </c>
      <c r="G78">
        <f t="shared" si="16"/>
        <v>8.7719298199999969</v>
      </c>
      <c r="H78" s="2">
        <v>74.074074069999995</v>
      </c>
      <c r="I78">
        <f t="shared" si="17"/>
        <v>25.925925930000005</v>
      </c>
      <c r="J78" s="2">
        <v>100</v>
      </c>
      <c r="K78">
        <f t="shared" si="18"/>
        <v>0</v>
      </c>
      <c r="L78" s="2">
        <v>85.714285709999999</v>
      </c>
      <c r="M78">
        <f t="shared" si="19"/>
        <v>14.285714290000001</v>
      </c>
      <c r="N78" s="2">
        <v>48.648648649999998</v>
      </c>
      <c r="O78">
        <f t="shared" si="20"/>
        <v>51.351351350000002</v>
      </c>
    </row>
    <row r="79" spans="1:15">
      <c r="A79" t="s">
        <v>83</v>
      </c>
      <c r="B79" s="2">
        <v>70</v>
      </c>
      <c r="C79">
        <f t="shared" si="14"/>
        <v>30</v>
      </c>
      <c r="D79" s="2">
        <v>60</v>
      </c>
      <c r="E79">
        <f t="shared" si="15"/>
        <v>40</v>
      </c>
      <c r="F79" s="2">
        <v>88.888888890000004</v>
      </c>
      <c r="G79">
        <f t="shared" si="16"/>
        <v>11.111111109999996</v>
      </c>
      <c r="H79" s="2">
        <v>100</v>
      </c>
      <c r="I79">
        <f t="shared" si="17"/>
        <v>0</v>
      </c>
      <c r="J79" s="2">
        <v>60</v>
      </c>
      <c r="K79">
        <f t="shared" si="18"/>
        <v>40</v>
      </c>
      <c r="L79" s="2">
        <v>40</v>
      </c>
      <c r="M79">
        <f t="shared" si="19"/>
        <v>60</v>
      </c>
      <c r="N79" s="2">
        <v>0</v>
      </c>
      <c r="O79">
        <f t="shared" si="20"/>
        <v>100</v>
      </c>
    </row>
    <row r="80" spans="1:15">
      <c r="A80" t="s">
        <v>84</v>
      </c>
      <c r="B80" s="2">
        <v>54.545454550000002</v>
      </c>
      <c r="C80">
        <f t="shared" si="14"/>
        <v>45.454545449999998</v>
      </c>
      <c r="D80" s="2">
        <v>25</v>
      </c>
      <c r="E80">
        <f t="shared" si="15"/>
        <v>75</v>
      </c>
      <c r="F80" s="2">
        <v>43.75</v>
      </c>
      <c r="G80">
        <f t="shared" si="16"/>
        <v>56.25</v>
      </c>
      <c r="H80" s="2">
        <v>66.666666669999998</v>
      </c>
      <c r="I80">
        <f t="shared" si="17"/>
        <v>33.333333330000002</v>
      </c>
      <c r="J80" s="2">
        <v>57.142857139999997</v>
      </c>
      <c r="K80">
        <f t="shared" si="18"/>
        <v>42.857142860000003</v>
      </c>
      <c r="L80" s="2">
        <v>36.363636360000001</v>
      </c>
      <c r="M80">
        <f t="shared" si="19"/>
        <v>63.636363639999999</v>
      </c>
      <c r="N80" s="2">
        <v>28</v>
      </c>
      <c r="O80">
        <f t="shared" si="20"/>
        <v>72</v>
      </c>
    </row>
    <row r="81" spans="1:15">
      <c r="A81" t="s">
        <v>85</v>
      </c>
      <c r="B81" s="2">
        <v>76</v>
      </c>
      <c r="C81">
        <f t="shared" si="14"/>
        <v>24</v>
      </c>
      <c r="D81" s="2">
        <v>52.941176470000002</v>
      </c>
      <c r="E81">
        <f t="shared" si="15"/>
        <v>47.058823529999998</v>
      </c>
      <c r="F81" s="2">
        <v>67.647058819999998</v>
      </c>
      <c r="G81">
        <f t="shared" si="16"/>
        <v>32.352941180000002</v>
      </c>
      <c r="H81" s="2">
        <v>87.096774190000005</v>
      </c>
      <c r="I81">
        <f t="shared" si="17"/>
        <v>12.903225809999995</v>
      </c>
      <c r="J81" s="2">
        <v>61.81818182</v>
      </c>
      <c r="K81">
        <f t="shared" si="18"/>
        <v>38.18181818</v>
      </c>
      <c r="L81" s="2">
        <v>68.181818179999993</v>
      </c>
      <c r="M81">
        <f t="shared" si="19"/>
        <v>31.818181820000007</v>
      </c>
      <c r="N81" s="2">
        <v>51.851851850000003</v>
      </c>
      <c r="O81">
        <f t="shared" si="20"/>
        <v>48.148148149999997</v>
      </c>
    </row>
    <row r="82" spans="1:15">
      <c r="A82" t="s">
        <v>86</v>
      </c>
      <c r="B82" s="2">
        <v>37.5</v>
      </c>
      <c r="C82">
        <f t="shared" si="14"/>
        <v>62.5</v>
      </c>
      <c r="D82" s="2">
        <v>57.142857139999997</v>
      </c>
      <c r="E82">
        <f t="shared" si="15"/>
        <v>42.857142860000003</v>
      </c>
      <c r="F82" s="2">
        <v>33.333333330000002</v>
      </c>
      <c r="G82">
        <f t="shared" si="16"/>
        <v>66.666666669999998</v>
      </c>
      <c r="H82" s="2">
        <v>20</v>
      </c>
      <c r="I82">
        <f t="shared" si="17"/>
        <v>80</v>
      </c>
      <c r="J82" s="2">
        <v>35.714285709999999</v>
      </c>
      <c r="K82">
        <f t="shared" si="18"/>
        <v>64.285714290000001</v>
      </c>
      <c r="L82" s="2">
        <v>75</v>
      </c>
      <c r="M82">
        <f t="shared" si="19"/>
        <v>25</v>
      </c>
      <c r="N82" s="2">
        <v>33.333333330000002</v>
      </c>
      <c r="O82">
        <f t="shared" si="20"/>
        <v>66.666666669999998</v>
      </c>
    </row>
    <row r="83" spans="1:15">
      <c r="A83" t="s">
        <v>87</v>
      </c>
      <c r="B83" s="2">
        <v>33.333333330000002</v>
      </c>
      <c r="C83">
        <f t="shared" si="14"/>
        <v>66.666666669999998</v>
      </c>
      <c r="D83" s="2">
        <v>36.842105259999997</v>
      </c>
      <c r="E83">
        <f t="shared" si="15"/>
        <v>63.157894740000003</v>
      </c>
      <c r="F83" s="2">
        <v>50</v>
      </c>
      <c r="G83">
        <f t="shared" si="16"/>
        <v>50</v>
      </c>
      <c r="H83" s="2">
        <v>20</v>
      </c>
      <c r="I83">
        <f t="shared" si="17"/>
        <v>80</v>
      </c>
      <c r="J83" s="2">
        <v>30.76923077</v>
      </c>
      <c r="K83">
        <f t="shared" si="18"/>
        <v>69.230769229999993</v>
      </c>
      <c r="L83" s="2">
        <v>25</v>
      </c>
      <c r="M83">
        <f t="shared" si="19"/>
        <v>75</v>
      </c>
      <c r="N83" s="2">
        <v>0</v>
      </c>
      <c r="O83">
        <f t="shared" si="20"/>
        <v>100</v>
      </c>
    </row>
    <row r="84" spans="1:15">
      <c r="A84" t="s">
        <v>88</v>
      </c>
      <c r="B84" s="2">
        <v>71.875</v>
      </c>
      <c r="C84">
        <f t="shared" si="14"/>
        <v>28.125</v>
      </c>
      <c r="D84" s="2">
        <v>53.571428570000002</v>
      </c>
      <c r="E84">
        <f t="shared" si="15"/>
        <v>46.428571429999998</v>
      </c>
      <c r="F84" s="2">
        <v>38.095238100000003</v>
      </c>
      <c r="G84">
        <f t="shared" si="16"/>
        <v>61.904761899999997</v>
      </c>
      <c r="H84" s="2">
        <v>28.125</v>
      </c>
      <c r="I84">
        <f t="shared" si="17"/>
        <v>71.875</v>
      </c>
      <c r="J84" s="2">
        <v>54.385964909999998</v>
      </c>
      <c r="K84">
        <f t="shared" si="18"/>
        <v>45.614035090000002</v>
      </c>
      <c r="L84" s="2">
        <v>23.728813559999999</v>
      </c>
      <c r="M84">
        <f t="shared" si="19"/>
        <v>76.271186440000008</v>
      </c>
      <c r="N84" s="2">
        <v>16.363636360000001</v>
      </c>
      <c r="O84">
        <f t="shared" si="20"/>
        <v>83.636363639999999</v>
      </c>
    </row>
    <row r="85" spans="1:15">
      <c r="A85" t="s">
        <v>89</v>
      </c>
      <c r="B85" s="2">
        <v>91.666666669999998</v>
      </c>
      <c r="C85">
        <f t="shared" si="14"/>
        <v>8.3333333300000021</v>
      </c>
      <c r="D85" s="2">
        <v>75.862068969999996</v>
      </c>
      <c r="E85">
        <f t="shared" si="15"/>
        <v>24.137931030000004</v>
      </c>
      <c r="F85" s="2">
        <v>97.368421049999995</v>
      </c>
      <c r="G85">
        <f t="shared" si="16"/>
        <v>2.6315789500000051</v>
      </c>
      <c r="H85" s="2">
        <v>91.304347829999998</v>
      </c>
      <c r="I85">
        <f t="shared" si="17"/>
        <v>8.6956521700000025</v>
      </c>
      <c r="J85" s="2">
        <v>97.826086959999998</v>
      </c>
      <c r="K85">
        <f t="shared" si="18"/>
        <v>2.1739130400000022</v>
      </c>
      <c r="L85" s="2">
        <v>67.741935479999995</v>
      </c>
      <c r="M85">
        <f t="shared" si="19"/>
        <v>32.258064520000005</v>
      </c>
      <c r="N85" s="2">
        <v>3.225806452</v>
      </c>
      <c r="O85">
        <f t="shared" si="20"/>
        <v>96.774193548</v>
      </c>
    </row>
    <row r="86" spans="1:15">
      <c r="A86" t="s">
        <v>90</v>
      </c>
      <c r="B86" s="2">
        <v>100</v>
      </c>
      <c r="C86">
        <f t="shared" si="14"/>
        <v>0</v>
      </c>
      <c r="D86" s="2">
        <v>0</v>
      </c>
      <c r="E86">
        <f t="shared" si="15"/>
        <v>100</v>
      </c>
      <c r="F86" s="2">
        <v>90</v>
      </c>
      <c r="G86">
        <f t="shared" si="16"/>
        <v>10</v>
      </c>
      <c r="H86" s="2">
        <v>100</v>
      </c>
      <c r="I86">
        <f t="shared" si="17"/>
        <v>0</v>
      </c>
      <c r="J86" s="2">
        <v>66.666666669999998</v>
      </c>
      <c r="K86">
        <f t="shared" si="18"/>
        <v>33.333333330000002</v>
      </c>
      <c r="M86">
        <f t="shared" si="19"/>
        <v>100</v>
      </c>
      <c r="N86" s="2">
        <v>0</v>
      </c>
      <c r="O86">
        <f t="shared" si="20"/>
        <v>100</v>
      </c>
    </row>
    <row r="87" spans="1:15">
      <c r="A87" t="s">
        <v>91</v>
      </c>
    </row>
    <row r="88" spans="1:15">
      <c r="A88" t="s">
        <v>92</v>
      </c>
      <c r="B88" s="2">
        <v>88.888888890000004</v>
      </c>
      <c r="C88">
        <f t="shared" ref="C88" si="21">100-B88</f>
        <v>11.111111109999996</v>
      </c>
      <c r="D88" s="2">
        <v>57.89473684</v>
      </c>
      <c r="E88">
        <f t="shared" ref="E88" si="22">100-D88</f>
        <v>42.10526316</v>
      </c>
      <c r="F88" s="2">
        <v>100</v>
      </c>
      <c r="G88">
        <f t="shared" ref="G88" si="23">100-F88</f>
        <v>0</v>
      </c>
      <c r="H88" s="2">
        <v>100</v>
      </c>
      <c r="I88">
        <f t="shared" ref="I88" si="24">100-H88</f>
        <v>0</v>
      </c>
      <c r="J88" s="2">
        <v>96.363636360000001</v>
      </c>
      <c r="K88">
        <f t="shared" ref="K88" si="25">100-J88</f>
        <v>3.636363639999999</v>
      </c>
      <c r="L88" s="2">
        <v>58.333333330000002</v>
      </c>
      <c r="M88">
        <f t="shared" ref="M88" si="26">100-L88</f>
        <v>41.666666669999998</v>
      </c>
      <c r="N88" s="2">
        <v>10</v>
      </c>
      <c r="O88">
        <f t="shared" ref="O88" si="27">100-N88</f>
        <v>90</v>
      </c>
    </row>
    <row r="89" spans="1:15">
      <c r="A89" t="s">
        <v>93</v>
      </c>
    </row>
    <row r="90" spans="1:15">
      <c r="A90" t="s">
        <v>94</v>
      </c>
      <c r="C90">
        <f t="shared" ref="C90:C96" si="28">100-B90</f>
        <v>100</v>
      </c>
      <c r="E90">
        <f t="shared" ref="E90:E96" si="29">100-D90</f>
        <v>100</v>
      </c>
      <c r="G90">
        <f t="shared" ref="G90:G96" si="30">100-F90</f>
        <v>100</v>
      </c>
      <c r="H90" s="2">
        <v>0</v>
      </c>
      <c r="I90">
        <f t="shared" ref="I90:I96" si="31">100-H90</f>
        <v>100</v>
      </c>
      <c r="K90">
        <f t="shared" ref="K90:K96" si="32">100-J90</f>
        <v>100</v>
      </c>
      <c r="L90" s="2">
        <v>100</v>
      </c>
      <c r="M90">
        <f t="shared" ref="M90:M96" si="33">100-L90</f>
        <v>0</v>
      </c>
      <c r="O90">
        <f t="shared" ref="O90:O96" si="34">100-N90</f>
        <v>100</v>
      </c>
    </row>
    <row r="91" spans="1:15">
      <c r="A91" t="s">
        <v>95</v>
      </c>
      <c r="B91" s="2">
        <v>100</v>
      </c>
      <c r="C91">
        <f t="shared" si="28"/>
        <v>0</v>
      </c>
      <c r="D91" s="2">
        <v>75</v>
      </c>
      <c r="E91">
        <f t="shared" si="29"/>
        <v>25</v>
      </c>
      <c r="F91" s="2">
        <v>40</v>
      </c>
      <c r="G91">
        <f t="shared" si="30"/>
        <v>60</v>
      </c>
      <c r="H91" s="2">
        <v>66.666666669999998</v>
      </c>
      <c r="I91">
        <f t="shared" si="31"/>
        <v>33.333333330000002</v>
      </c>
      <c r="J91" s="2">
        <v>41.666666669999998</v>
      </c>
      <c r="K91">
        <f t="shared" si="32"/>
        <v>58.333333330000002</v>
      </c>
      <c r="L91" s="2">
        <v>100</v>
      </c>
      <c r="M91">
        <f t="shared" si="33"/>
        <v>0</v>
      </c>
      <c r="N91" s="2">
        <v>20</v>
      </c>
      <c r="O91">
        <f t="shared" si="34"/>
        <v>80</v>
      </c>
    </row>
    <row r="92" spans="1:15">
      <c r="A92" t="s">
        <v>96</v>
      </c>
      <c r="B92" s="2">
        <v>88.888888890000004</v>
      </c>
      <c r="C92">
        <f t="shared" si="28"/>
        <v>11.111111109999996</v>
      </c>
      <c r="D92" s="2">
        <v>63.888888889999997</v>
      </c>
      <c r="E92">
        <f t="shared" si="29"/>
        <v>36.111111110000003</v>
      </c>
      <c r="F92" s="2">
        <v>72</v>
      </c>
      <c r="G92">
        <f t="shared" si="30"/>
        <v>28</v>
      </c>
      <c r="H92" s="2">
        <v>83.333333330000002</v>
      </c>
      <c r="I92">
        <f t="shared" si="31"/>
        <v>16.666666669999998</v>
      </c>
      <c r="J92" s="2">
        <v>65.217391300000003</v>
      </c>
      <c r="K92">
        <f t="shared" si="32"/>
        <v>34.782608699999997</v>
      </c>
      <c r="L92" s="2">
        <v>78.571428569999995</v>
      </c>
      <c r="M92">
        <f t="shared" si="33"/>
        <v>21.428571430000005</v>
      </c>
      <c r="N92" s="2">
        <v>9.375</v>
      </c>
      <c r="O92">
        <f t="shared" si="34"/>
        <v>90.625</v>
      </c>
    </row>
    <row r="93" spans="1:15">
      <c r="A93" t="s">
        <v>97</v>
      </c>
      <c r="B93" s="2">
        <v>97.435897440000005</v>
      </c>
      <c r="C93">
        <f t="shared" si="28"/>
        <v>2.5641025599999949</v>
      </c>
      <c r="D93" s="2">
        <v>47.457627119999998</v>
      </c>
      <c r="E93">
        <f t="shared" si="29"/>
        <v>52.542372880000002</v>
      </c>
      <c r="F93" s="2">
        <v>100</v>
      </c>
      <c r="G93">
        <f t="shared" si="30"/>
        <v>0</v>
      </c>
      <c r="H93" s="2">
        <v>100</v>
      </c>
      <c r="I93">
        <f t="shared" si="31"/>
        <v>0</v>
      </c>
      <c r="J93" s="2">
        <v>99.056603769999995</v>
      </c>
      <c r="K93">
        <f t="shared" si="32"/>
        <v>0.94339623000000472</v>
      </c>
      <c r="L93" s="2">
        <v>76.190476189999998</v>
      </c>
      <c r="M93">
        <f t="shared" si="33"/>
        <v>23.809523810000002</v>
      </c>
      <c r="N93" s="2">
        <v>0</v>
      </c>
      <c r="O93">
        <f t="shared" si="34"/>
        <v>100</v>
      </c>
    </row>
    <row r="94" spans="1:15">
      <c r="A94" t="s">
        <v>98</v>
      </c>
      <c r="B94" s="2">
        <v>66.666666669999998</v>
      </c>
      <c r="C94">
        <f t="shared" si="28"/>
        <v>33.333333330000002</v>
      </c>
      <c r="D94" s="2">
        <v>44.444444439999998</v>
      </c>
      <c r="E94">
        <f t="shared" si="29"/>
        <v>55.555555560000002</v>
      </c>
      <c r="F94" s="2">
        <v>61.53846154</v>
      </c>
      <c r="G94">
        <f t="shared" si="30"/>
        <v>38.46153846</v>
      </c>
      <c r="H94" s="2">
        <v>42.857142860000003</v>
      </c>
      <c r="I94">
        <f t="shared" si="31"/>
        <v>57.142857139999997</v>
      </c>
      <c r="J94" s="2">
        <v>59.090909089999997</v>
      </c>
      <c r="K94">
        <f t="shared" si="32"/>
        <v>40.909090910000003</v>
      </c>
      <c r="L94" s="2">
        <v>71.428571430000005</v>
      </c>
      <c r="M94">
        <f t="shared" si="33"/>
        <v>28.571428569999995</v>
      </c>
      <c r="N94" s="2">
        <v>66.666666669999998</v>
      </c>
      <c r="O94">
        <f t="shared" si="34"/>
        <v>33.333333330000002</v>
      </c>
    </row>
    <row r="95" spans="1:15">
      <c r="A95" t="s">
        <v>99</v>
      </c>
      <c r="B95" s="2">
        <v>100</v>
      </c>
      <c r="C95">
        <f t="shared" si="28"/>
        <v>0</v>
      </c>
      <c r="D95" s="2">
        <v>94.736842109999998</v>
      </c>
      <c r="E95">
        <f t="shared" si="29"/>
        <v>5.2631578900000022</v>
      </c>
      <c r="F95" s="2">
        <v>61.111111110000003</v>
      </c>
      <c r="G95">
        <f t="shared" si="30"/>
        <v>38.888888889999997</v>
      </c>
      <c r="H95" s="2">
        <v>88.888888890000004</v>
      </c>
      <c r="I95">
        <f t="shared" si="31"/>
        <v>11.111111109999996</v>
      </c>
      <c r="J95" s="2">
        <v>41.379310340000004</v>
      </c>
      <c r="K95">
        <f t="shared" si="32"/>
        <v>58.620689659999996</v>
      </c>
      <c r="L95" s="2">
        <v>65</v>
      </c>
      <c r="M95">
        <f t="shared" si="33"/>
        <v>35</v>
      </c>
      <c r="N95" s="2">
        <v>11.42857143</v>
      </c>
      <c r="O95">
        <f t="shared" si="34"/>
        <v>88.571428569999995</v>
      </c>
    </row>
    <row r="96" spans="1:15">
      <c r="A96" t="s">
        <v>100</v>
      </c>
      <c r="B96" s="2">
        <v>84.61538462</v>
      </c>
      <c r="C96">
        <f t="shared" si="28"/>
        <v>15.38461538</v>
      </c>
      <c r="D96" s="2">
        <v>78.571428569999995</v>
      </c>
      <c r="E96">
        <f t="shared" si="29"/>
        <v>21.428571430000005</v>
      </c>
      <c r="F96" s="2">
        <v>67.647058819999998</v>
      </c>
      <c r="G96">
        <f t="shared" si="30"/>
        <v>32.352941180000002</v>
      </c>
      <c r="H96" s="2">
        <v>73.333333330000002</v>
      </c>
      <c r="I96">
        <f t="shared" si="31"/>
        <v>26.666666669999998</v>
      </c>
      <c r="J96" s="2">
        <v>73.584905660000004</v>
      </c>
      <c r="K96">
        <f t="shared" si="32"/>
        <v>26.415094339999996</v>
      </c>
      <c r="L96" s="2">
        <v>30.76923077</v>
      </c>
      <c r="M96">
        <f t="shared" si="33"/>
        <v>69.230769229999993</v>
      </c>
      <c r="N96" s="2">
        <v>9.375</v>
      </c>
      <c r="O96">
        <f t="shared" si="34"/>
        <v>90.625</v>
      </c>
    </row>
    <row r="97" spans="1:15">
      <c r="A97" t="s">
        <v>101</v>
      </c>
      <c r="F97" s="2">
        <v>100</v>
      </c>
    </row>
    <row r="98" spans="1:15">
      <c r="A98" t="s">
        <v>102</v>
      </c>
      <c r="B98" s="2">
        <v>80.952380950000006</v>
      </c>
      <c r="C98">
        <f t="shared" ref="C98:C104" si="35">100-B98</f>
        <v>19.047619049999994</v>
      </c>
      <c r="D98" s="2">
        <v>70.833333330000002</v>
      </c>
      <c r="E98">
        <f t="shared" ref="E98:E104" si="36">100-D98</f>
        <v>29.166666669999998</v>
      </c>
      <c r="F98" s="2">
        <v>88.372093019999994</v>
      </c>
      <c r="G98">
        <f t="shared" ref="G98:G104" si="37">100-F98</f>
        <v>11.627906980000006</v>
      </c>
      <c r="H98" s="2">
        <v>80.487804879999999</v>
      </c>
      <c r="I98">
        <f t="shared" ref="I98:I104" si="38">100-H98</f>
        <v>19.512195120000001</v>
      </c>
      <c r="J98" s="2">
        <v>58.620689659999996</v>
      </c>
      <c r="K98">
        <f t="shared" ref="K98:K104" si="39">100-J98</f>
        <v>41.379310340000004</v>
      </c>
      <c r="L98" s="2">
        <v>50</v>
      </c>
      <c r="M98">
        <f t="shared" ref="M98:M104" si="40">100-L98</f>
        <v>50</v>
      </c>
      <c r="N98" s="2">
        <v>24.61538462</v>
      </c>
      <c r="O98">
        <f t="shared" ref="O98:O104" si="41">100-N98</f>
        <v>75.38461538</v>
      </c>
    </row>
    <row r="99" spans="1:15">
      <c r="A99" t="s">
        <v>103</v>
      </c>
      <c r="B99" s="2">
        <v>75</v>
      </c>
      <c r="C99">
        <f t="shared" si="35"/>
        <v>25</v>
      </c>
      <c r="D99" s="2">
        <v>41.666666669999998</v>
      </c>
      <c r="E99">
        <f t="shared" si="36"/>
        <v>58.333333330000002</v>
      </c>
      <c r="F99" s="2">
        <v>58.333333330000002</v>
      </c>
      <c r="G99">
        <f t="shared" si="37"/>
        <v>41.666666669999998</v>
      </c>
      <c r="H99" s="2">
        <v>72.727272729999996</v>
      </c>
      <c r="I99">
        <f t="shared" si="38"/>
        <v>27.272727270000004</v>
      </c>
      <c r="J99" s="2">
        <v>62.5</v>
      </c>
      <c r="K99">
        <f t="shared" si="39"/>
        <v>37.5</v>
      </c>
      <c r="L99" s="2">
        <v>66.666666669999998</v>
      </c>
      <c r="M99">
        <f t="shared" si="40"/>
        <v>33.333333330000002</v>
      </c>
      <c r="N99" s="2">
        <v>7.1428571429999996</v>
      </c>
      <c r="O99">
        <f t="shared" si="41"/>
        <v>92.857142856999999</v>
      </c>
    </row>
    <row r="100" spans="1:15">
      <c r="A100" t="s">
        <v>104</v>
      </c>
      <c r="B100" s="2">
        <v>100</v>
      </c>
      <c r="C100">
        <f t="shared" si="35"/>
        <v>0</v>
      </c>
      <c r="D100" s="2">
        <v>69.230769230000007</v>
      </c>
      <c r="E100">
        <f t="shared" si="36"/>
        <v>30.769230769999993</v>
      </c>
      <c r="F100" s="2">
        <v>90.47619048</v>
      </c>
      <c r="G100">
        <f t="shared" si="37"/>
        <v>9.5238095200000004</v>
      </c>
      <c r="H100" s="2">
        <v>100</v>
      </c>
      <c r="I100">
        <f t="shared" si="38"/>
        <v>0</v>
      </c>
      <c r="J100" s="2">
        <v>56.666666669999998</v>
      </c>
      <c r="K100">
        <f t="shared" si="39"/>
        <v>43.333333330000002</v>
      </c>
      <c r="L100" s="2">
        <v>71.428571430000005</v>
      </c>
      <c r="M100">
        <f t="shared" si="40"/>
        <v>28.571428569999995</v>
      </c>
      <c r="N100" s="2">
        <v>13.043478260000001</v>
      </c>
      <c r="O100">
        <f t="shared" si="41"/>
        <v>86.956521739999999</v>
      </c>
    </row>
    <row r="101" spans="1:15">
      <c r="A101" t="s">
        <v>105</v>
      </c>
      <c r="B101" s="2">
        <v>75</v>
      </c>
      <c r="C101">
        <f t="shared" si="35"/>
        <v>25</v>
      </c>
      <c r="D101" s="2">
        <v>100</v>
      </c>
      <c r="E101">
        <f t="shared" si="36"/>
        <v>0</v>
      </c>
      <c r="F101" s="2">
        <v>100</v>
      </c>
      <c r="G101">
        <f t="shared" si="37"/>
        <v>0</v>
      </c>
      <c r="H101" s="2">
        <v>100</v>
      </c>
      <c r="I101">
        <f t="shared" si="38"/>
        <v>0</v>
      </c>
      <c r="J101" s="2">
        <v>100</v>
      </c>
      <c r="K101">
        <f t="shared" si="39"/>
        <v>0</v>
      </c>
      <c r="L101" s="2">
        <v>66.666666669999998</v>
      </c>
      <c r="M101">
        <f t="shared" si="40"/>
        <v>33.333333330000002</v>
      </c>
      <c r="N101" s="2">
        <v>9.0909090910000003</v>
      </c>
      <c r="O101">
        <f t="shared" si="41"/>
        <v>90.909090909</v>
      </c>
    </row>
    <row r="102" spans="1:15">
      <c r="A102" t="s">
        <v>106</v>
      </c>
      <c r="B102" s="2">
        <v>37.5</v>
      </c>
      <c r="C102">
        <f t="shared" si="35"/>
        <v>62.5</v>
      </c>
      <c r="D102" s="2">
        <v>50</v>
      </c>
      <c r="E102">
        <f t="shared" si="36"/>
        <v>50</v>
      </c>
      <c r="F102" s="2">
        <v>0</v>
      </c>
      <c r="G102">
        <f t="shared" si="37"/>
        <v>100</v>
      </c>
      <c r="H102" s="2">
        <v>25</v>
      </c>
      <c r="I102">
        <f t="shared" si="38"/>
        <v>75</v>
      </c>
      <c r="J102" s="2">
        <v>50</v>
      </c>
      <c r="K102">
        <f t="shared" si="39"/>
        <v>50</v>
      </c>
      <c r="L102" s="2">
        <v>25</v>
      </c>
      <c r="M102">
        <f t="shared" si="40"/>
        <v>75</v>
      </c>
      <c r="N102" s="2">
        <v>7.692307692</v>
      </c>
      <c r="O102">
        <f t="shared" si="41"/>
        <v>92.307692308</v>
      </c>
    </row>
    <row r="103" spans="1:15">
      <c r="A103" t="s">
        <v>107</v>
      </c>
      <c r="B103" s="2">
        <v>60</v>
      </c>
      <c r="C103">
        <f t="shared" si="35"/>
        <v>40</v>
      </c>
      <c r="D103" s="2">
        <v>63.636363639999999</v>
      </c>
      <c r="E103">
        <f t="shared" si="36"/>
        <v>36.363636360000001</v>
      </c>
      <c r="F103" s="2">
        <v>22.222222219999999</v>
      </c>
      <c r="G103">
        <f t="shared" si="37"/>
        <v>77.777777780000008</v>
      </c>
      <c r="H103" s="2">
        <v>77.777777779999994</v>
      </c>
      <c r="I103">
        <f t="shared" si="38"/>
        <v>22.222222220000006</v>
      </c>
      <c r="J103" s="2">
        <v>62.5</v>
      </c>
      <c r="K103">
        <f t="shared" si="39"/>
        <v>37.5</v>
      </c>
      <c r="L103" s="2">
        <v>38.46153846</v>
      </c>
      <c r="M103">
        <f t="shared" si="40"/>
        <v>61.53846154</v>
      </c>
      <c r="N103" s="2">
        <v>41.666666669999998</v>
      </c>
      <c r="O103">
        <f t="shared" si="41"/>
        <v>58.333333330000002</v>
      </c>
    </row>
    <row r="104" spans="1:15">
      <c r="A104" t="s">
        <v>108</v>
      </c>
      <c r="B104" s="2">
        <v>100</v>
      </c>
      <c r="C104">
        <f t="shared" si="35"/>
        <v>0</v>
      </c>
      <c r="D104" s="2">
        <v>46.428571429999998</v>
      </c>
      <c r="E104">
        <f t="shared" si="36"/>
        <v>53.571428570000002</v>
      </c>
      <c r="F104" s="2">
        <v>100</v>
      </c>
      <c r="G104">
        <f t="shared" si="37"/>
        <v>0</v>
      </c>
      <c r="H104" s="2">
        <v>92.592592589999995</v>
      </c>
      <c r="I104">
        <f t="shared" si="38"/>
        <v>7.4074074100000047</v>
      </c>
      <c r="J104" s="2">
        <v>69.696969699999997</v>
      </c>
      <c r="K104">
        <f t="shared" si="39"/>
        <v>30.303030300000003</v>
      </c>
      <c r="L104" s="2">
        <v>70.58823529</v>
      </c>
      <c r="M104">
        <f t="shared" si="40"/>
        <v>29.41176471</v>
      </c>
      <c r="N104" s="2">
        <v>0</v>
      </c>
      <c r="O104">
        <f t="shared" si="41"/>
        <v>100</v>
      </c>
    </row>
    <row r="105" spans="1:15">
      <c r="A105" t="s">
        <v>109</v>
      </c>
    </row>
    <row r="106" spans="1:15">
      <c r="A106" t="s">
        <v>110</v>
      </c>
      <c r="C106">
        <f t="shared" ref="C106:C107" si="42">100-B106</f>
        <v>100</v>
      </c>
      <c r="E106">
        <f t="shared" ref="E106:E107" si="43">100-D106</f>
        <v>100</v>
      </c>
      <c r="G106">
        <f t="shared" ref="G106:G107" si="44">100-F106</f>
        <v>100</v>
      </c>
      <c r="I106">
        <f t="shared" ref="I106:I107" si="45">100-H106</f>
        <v>100</v>
      </c>
      <c r="J106" s="2">
        <v>100</v>
      </c>
      <c r="K106">
        <f t="shared" ref="K106:K107" si="46">100-J106</f>
        <v>0</v>
      </c>
      <c r="L106" s="2">
        <v>100</v>
      </c>
      <c r="M106">
        <f t="shared" ref="M106:M107" si="47">100-L106</f>
        <v>0</v>
      </c>
      <c r="N106" s="2">
        <v>100</v>
      </c>
      <c r="O106">
        <f t="shared" ref="O106:O107" si="48">100-N106</f>
        <v>0</v>
      </c>
    </row>
    <row r="107" spans="1:15">
      <c r="A107" t="s">
        <v>111</v>
      </c>
      <c r="B107" s="2">
        <v>57.89473684</v>
      </c>
      <c r="C107">
        <f t="shared" si="42"/>
        <v>42.10526316</v>
      </c>
      <c r="D107" s="2">
        <v>59.375</v>
      </c>
      <c r="E107">
        <f t="shared" si="43"/>
        <v>40.625</v>
      </c>
      <c r="F107" s="2">
        <v>68</v>
      </c>
      <c r="G107">
        <f t="shared" si="44"/>
        <v>32</v>
      </c>
      <c r="H107" s="2">
        <v>65.38461538</v>
      </c>
      <c r="I107">
        <f t="shared" si="45"/>
        <v>34.61538462</v>
      </c>
      <c r="J107" s="2">
        <v>58.333333330000002</v>
      </c>
      <c r="K107">
        <f t="shared" si="46"/>
        <v>41.666666669999998</v>
      </c>
      <c r="L107" s="2">
        <v>60</v>
      </c>
      <c r="M107">
        <f t="shared" si="47"/>
        <v>40</v>
      </c>
      <c r="N107" s="2">
        <v>47.619047620000003</v>
      </c>
      <c r="O107">
        <f t="shared" si="48"/>
        <v>52.380952379999997</v>
      </c>
    </row>
    <row r="108" spans="1:15">
      <c r="A108" s="3"/>
      <c r="B108" s="4"/>
      <c r="D108" s="4"/>
      <c r="F108" s="4"/>
      <c r="H108" s="4"/>
      <c r="J108" s="4"/>
      <c r="L108" s="4"/>
      <c r="N108" s="4"/>
    </row>
    <row r="109" spans="1:15">
      <c r="A109" t="s">
        <v>113</v>
      </c>
      <c r="B109" s="2">
        <v>51.111111110000003</v>
      </c>
      <c r="C109">
        <f t="shared" ref="C109" si="49">100-B109</f>
        <v>48.888888889999997</v>
      </c>
      <c r="D109" s="2">
        <v>57.746478869999997</v>
      </c>
      <c r="E109">
        <f t="shared" ref="E109" si="50">100-D109</f>
        <v>42.253521130000003</v>
      </c>
      <c r="F109" s="2">
        <v>61.842105259999997</v>
      </c>
      <c r="G109">
        <f t="shared" ref="G109" si="51">100-F109</f>
        <v>38.157894740000003</v>
      </c>
      <c r="H109" s="2">
        <v>31.147540979999999</v>
      </c>
      <c r="I109">
        <f t="shared" ref="I109" si="52">100-H109</f>
        <v>68.852459019999998</v>
      </c>
      <c r="J109" s="2">
        <v>66.187050360000001</v>
      </c>
      <c r="K109">
        <f t="shared" ref="K109" si="53">100-J109</f>
        <v>33.812949639999999</v>
      </c>
      <c r="L109" s="2">
        <v>38.888888889999997</v>
      </c>
      <c r="M109">
        <f t="shared" ref="M109" si="54">100-L109</f>
        <v>61.111111110000003</v>
      </c>
      <c r="N109" s="2">
        <v>42.857142860000003</v>
      </c>
      <c r="O109">
        <f t="shared" ref="O109" si="55">100-N109</f>
        <v>57.142857139999997</v>
      </c>
    </row>
    <row r="110" spans="1:15">
      <c r="A110" s="3"/>
      <c r="B110" s="4"/>
      <c r="D110" s="4"/>
      <c r="F110" s="4"/>
      <c r="H110" s="4"/>
      <c r="J110" s="4"/>
      <c r="L110" s="4"/>
      <c r="N110" s="4"/>
    </row>
    <row r="111" spans="1:15">
      <c r="A111" t="s">
        <v>115</v>
      </c>
      <c r="B111" s="2">
        <v>0</v>
      </c>
      <c r="C111">
        <f t="shared" ref="C111:C113" si="56">100-B111</f>
        <v>100</v>
      </c>
      <c r="E111">
        <f t="shared" ref="E111:E113" si="57">100-D111</f>
        <v>100</v>
      </c>
      <c r="F111" s="2">
        <v>100</v>
      </c>
      <c r="G111">
        <f t="shared" ref="G111:G113" si="58">100-F111</f>
        <v>0</v>
      </c>
      <c r="I111">
        <f t="shared" ref="I111:I113" si="59">100-H111</f>
        <v>100</v>
      </c>
      <c r="K111">
        <f t="shared" ref="K111:K113" si="60">100-J111</f>
        <v>100</v>
      </c>
      <c r="L111" s="2">
        <v>50</v>
      </c>
      <c r="M111">
        <f t="shared" ref="M111:M113" si="61">100-L111</f>
        <v>50</v>
      </c>
      <c r="N111" s="2">
        <v>0</v>
      </c>
      <c r="O111">
        <f t="shared" ref="O111:O113" si="62">100-N111</f>
        <v>100</v>
      </c>
    </row>
    <row r="112" spans="1:15">
      <c r="A112" t="s">
        <v>116</v>
      </c>
      <c r="B112" s="2">
        <v>52.941176470000002</v>
      </c>
      <c r="C112">
        <f t="shared" si="56"/>
        <v>47.058823529999998</v>
      </c>
      <c r="D112" s="2">
        <v>87.5</v>
      </c>
      <c r="E112">
        <f t="shared" si="57"/>
        <v>12.5</v>
      </c>
      <c r="F112" s="2">
        <v>51.515151520000003</v>
      </c>
      <c r="G112">
        <f t="shared" si="58"/>
        <v>48.484848479999997</v>
      </c>
      <c r="H112" s="2">
        <v>30</v>
      </c>
      <c r="I112">
        <f t="shared" si="59"/>
        <v>70</v>
      </c>
      <c r="J112" s="2">
        <v>64.814814810000001</v>
      </c>
      <c r="K112">
        <f t="shared" si="60"/>
        <v>35.185185189999999</v>
      </c>
      <c r="L112" s="2">
        <v>50</v>
      </c>
      <c r="M112">
        <f t="shared" si="61"/>
        <v>50</v>
      </c>
      <c r="N112" s="2">
        <v>35.294117649999997</v>
      </c>
      <c r="O112">
        <f t="shared" si="62"/>
        <v>64.705882349999996</v>
      </c>
    </row>
    <row r="113" spans="1:15">
      <c r="A113" t="s">
        <v>117</v>
      </c>
      <c r="B113" s="2">
        <v>100</v>
      </c>
      <c r="C113">
        <f t="shared" si="56"/>
        <v>0</v>
      </c>
      <c r="D113" s="2">
        <v>50</v>
      </c>
      <c r="E113">
        <f t="shared" si="57"/>
        <v>50</v>
      </c>
      <c r="F113" s="2">
        <v>50</v>
      </c>
      <c r="G113">
        <f t="shared" si="58"/>
        <v>50</v>
      </c>
      <c r="H113" s="2">
        <v>40</v>
      </c>
      <c r="I113">
        <f t="shared" si="59"/>
        <v>60</v>
      </c>
      <c r="J113" s="2">
        <v>100</v>
      </c>
      <c r="K113">
        <f t="shared" si="60"/>
        <v>0</v>
      </c>
      <c r="L113" s="2">
        <v>50</v>
      </c>
      <c r="M113">
        <f t="shared" si="61"/>
        <v>50</v>
      </c>
      <c r="N113" s="2">
        <v>0</v>
      </c>
      <c r="O113">
        <f t="shared" si="62"/>
        <v>100</v>
      </c>
    </row>
  </sheetData>
  <conditionalFormatting sqref="B2:B113 D2:D113 F2:F113 H2:H113 J2:J113 L2:L113 N2:N1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"/>
  <sheetViews>
    <sheetView workbookViewId="0">
      <selection activeCell="C14" sqref="C14"/>
    </sheetView>
  </sheetViews>
  <sheetFormatPr baseColWidth="10" defaultRowHeight="15"/>
  <sheetData>
    <row r="1" spans="1:7">
      <c r="A1" s="1" t="s">
        <v>3</v>
      </c>
    </row>
    <row r="2" spans="1:7">
      <c r="A2">
        <v>-9.1095439999999996</v>
      </c>
      <c r="E2">
        <v>1.5</v>
      </c>
      <c r="F2">
        <f t="array" ref="F2:F25">FREQUENCY(A2:A113,E2:E25)</f>
        <v>2</v>
      </c>
    </row>
    <row r="3" spans="1:7">
      <c r="A3">
        <v>-3.47826061</v>
      </c>
      <c r="E3">
        <v>1</v>
      </c>
      <c r="F3">
        <v>0</v>
      </c>
    </row>
    <row r="4" spans="1:7">
      <c r="A4">
        <v>-5.2505249999999997</v>
      </c>
      <c r="E4">
        <v>0.5</v>
      </c>
      <c r="F4">
        <v>3</v>
      </c>
    </row>
    <row r="5" spans="1:7">
      <c r="A5">
        <v>-8.0882880000000004</v>
      </c>
      <c r="E5">
        <v>0</v>
      </c>
      <c r="F5">
        <v>10</v>
      </c>
    </row>
    <row r="6" spans="1:7">
      <c r="A6">
        <v>1.1580432300000001</v>
      </c>
      <c r="E6">
        <v>-0.5</v>
      </c>
      <c r="F6">
        <v>15</v>
      </c>
    </row>
    <row r="7" spans="1:7">
      <c r="A7">
        <v>-3.7505330200000002</v>
      </c>
      <c r="E7">
        <v>-1</v>
      </c>
      <c r="F7">
        <v>17</v>
      </c>
    </row>
    <row r="8" spans="1:7">
      <c r="A8">
        <v>-1.93365981</v>
      </c>
      <c r="E8">
        <v>-1.5</v>
      </c>
      <c r="F8">
        <v>11</v>
      </c>
    </row>
    <row r="9" spans="1:7">
      <c r="A9">
        <v>-2.2318575300000001</v>
      </c>
      <c r="E9">
        <v>-1.96</v>
      </c>
      <c r="F9">
        <v>11</v>
      </c>
      <c r="G9">
        <f>SUM(F2:F9)</f>
        <v>69</v>
      </c>
    </row>
    <row r="10" spans="1:7">
      <c r="A10">
        <v>-1.3378270299999999</v>
      </c>
      <c r="E10">
        <v>-2.5</v>
      </c>
      <c r="F10">
        <v>9</v>
      </c>
    </row>
    <row r="11" spans="1:7">
      <c r="A11">
        <v>1.0022970899999999</v>
      </c>
      <c r="E11">
        <v>-3</v>
      </c>
      <c r="F11">
        <v>4</v>
      </c>
    </row>
    <row r="12" spans="1:7">
      <c r="A12">
        <v>-1.6557322400000001</v>
      </c>
      <c r="E12">
        <v>-3.5</v>
      </c>
      <c r="F12">
        <v>3</v>
      </c>
    </row>
    <row r="13" spans="1:7">
      <c r="A13">
        <v>-1.8806262</v>
      </c>
      <c r="E13">
        <v>-4</v>
      </c>
      <c r="F13">
        <v>4</v>
      </c>
    </row>
    <row r="14" spans="1:7">
      <c r="A14">
        <v>-1.04711917</v>
      </c>
      <c r="E14">
        <v>-4.5</v>
      </c>
      <c r="F14">
        <v>2</v>
      </c>
    </row>
    <row r="15" spans="1:7">
      <c r="A15">
        <v>-0.94175741999999996</v>
      </c>
      <c r="E15">
        <v>-5</v>
      </c>
      <c r="F15">
        <v>1</v>
      </c>
    </row>
    <row r="16" spans="1:7">
      <c r="A16">
        <v>0.30676061999999998</v>
      </c>
      <c r="E16">
        <v>-5.5</v>
      </c>
      <c r="F16">
        <v>0</v>
      </c>
    </row>
    <row r="17" spans="1:7">
      <c r="A17">
        <v>-1.1853784700000001</v>
      </c>
      <c r="E17">
        <v>-6</v>
      </c>
      <c r="F17">
        <v>0</v>
      </c>
    </row>
    <row r="18" spans="1:7">
      <c r="A18">
        <v>-0.54585444999999999</v>
      </c>
      <c r="E18">
        <v>-6.5</v>
      </c>
      <c r="F18">
        <v>2</v>
      </c>
    </row>
    <row r="19" spans="1:7">
      <c r="A19">
        <v>-0.94712003</v>
      </c>
      <c r="E19">
        <v>-7</v>
      </c>
      <c r="F19">
        <v>0</v>
      </c>
    </row>
    <row r="20" spans="1:7">
      <c r="A20">
        <v>-2.3284320699999999</v>
      </c>
      <c r="E20">
        <v>-7.5</v>
      </c>
      <c r="F20">
        <v>0</v>
      </c>
    </row>
    <row r="21" spans="1:7">
      <c r="A21">
        <v>-1.18414277</v>
      </c>
      <c r="E21">
        <v>-8</v>
      </c>
      <c r="F21">
        <v>1</v>
      </c>
    </row>
    <row r="22" spans="1:7">
      <c r="A22">
        <v>-1.62223041</v>
      </c>
      <c r="E22">
        <v>-8.5</v>
      </c>
      <c r="F22">
        <v>0</v>
      </c>
    </row>
    <row r="23" spans="1:7">
      <c r="A23">
        <v>2.46919545</v>
      </c>
      <c r="E23">
        <v>-9</v>
      </c>
      <c r="F23">
        <v>1</v>
      </c>
    </row>
    <row r="24" spans="1:7">
      <c r="A24">
        <v>-2.5239064899999999</v>
      </c>
      <c r="E24">
        <v>-9.5</v>
      </c>
      <c r="F24">
        <v>0</v>
      </c>
    </row>
    <row r="25" spans="1:7">
      <c r="A25">
        <v>-0.94819947999999998</v>
      </c>
      <c r="E25">
        <v>-10</v>
      </c>
      <c r="F25">
        <v>1</v>
      </c>
      <c r="G25">
        <f>SUM(F10:F25)</f>
        <v>28</v>
      </c>
    </row>
    <row r="26" spans="1:7">
      <c r="A26">
        <v>-0.37651815999999999</v>
      </c>
    </row>
    <row r="27" spans="1:7">
      <c r="A27">
        <v>-4.1990699999999999</v>
      </c>
    </row>
    <row r="28" spans="1:7">
      <c r="A28">
        <v>-2.1504994000000002</v>
      </c>
      <c r="G28">
        <f>G9+G25</f>
        <v>97</v>
      </c>
    </row>
    <row r="29" spans="1:7">
      <c r="A29">
        <v>-1.2212348099999999</v>
      </c>
    </row>
    <row r="30" spans="1:7">
      <c r="A30">
        <v>-2.18808157</v>
      </c>
    </row>
    <row r="31" spans="1:7">
      <c r="A31">
        <v>-3.9899382000000001</v>
      </c>
    </row>
    <row r="32" spans="1:7">
      <c r="A32">
        <v>-0.54089043000000003</v>
      </c>
    </row>
    <row r="33" spans="1:1">
      <c r="A33">
        <v>0.19594639</v>
      </c>
    </row>
    <row r="34" spans="1:1">
      <c r="A34" s="3"/>
    </row>
    <row r="35" spans="1:1">
      <c r="A35">
        <v>-4.9721869999999999</v>
      </c>
    </row>
    <row r="36" spans="1:1">
      <c r="A36">
        <v>-26.811682999999999</v>
      </c>
    </row>
    <row r="37" spans="1:1">
      <c r="A37">
        <v>-0.34361356999999998</v>
      </c>
    </row>
    <row r="39" spans="1:1">
      <c r="A39">
        <v>-0.52889485999999997</v>
      </c>
    </row>
    <row r="40" spans="1:1">
      <c r="A40" s="3"/>
    </row>
    <row r="41" spans="1:1">
      <c r="A41">
        <v>-6.9927260000000002</v>
      </c>
    </row>
    <row r="42" spans="1:1">
      <c r="A42">
        <v>-1.4227247300000001</v>
      </c>
    </row>
    <row r="43" spans="1:1">
      <c r="A43">
        <v>6.2423640000000002E-2</v>
      </c>
    </row>
    <row r="44" spans="1:1">
      <c r="A44">
        <v>-2.2818784999999999</v>
      </c>
    </row>
    <row r="45" spans="1:1">
      <c r="A45">
        <v>-2.1968608199999999</v>
      </c>
    </row>
    <row r="46" spans="1:1">
      <c r="A46">
        <v>-2.2656360800000002</v>
      </c>
    </row>
    <row r="47" spans="1:1">
      <c r="A47">
        <v>-3.11420064</v>
      </c>
    </row>
    <row r="48" spans="1:1">
      <c r="A48">
        <v>-0.14433605999999999</v>
      </c>
    </row>
    <row r="49" spans="1:1">
      <c r="A49" s="3"/>
    </row>
    <row r="50" spans="1:1">
      <c r="A50">
        <v>-6.8897919999999999</v>
      </c>
    </row>
    <row r="51" spans="1:1">
      <c r="A51">
        <v>-4.241911</v>
      </c>
    </row>
    <row r="52" spans="1:1">
      <c r="A52">
        <v>-2.99464584</v>
      </c>
    </row>
    <row r="53" spans="1:1">
      <c r="A53">
        <v>-1.40873636</v>
      </c>
    </row>
    <row r="54" spans="1:1">
      <c r="A54">
        <v>-0.65552948</v>
      </c>
    </row>
    <row r="55" spans="1:1">
      <c r="A55">
        <v>-0.84201999999999999</v>
      </c>
    </row>
    <row r="56" spans="1:1">
      <c r="A56">
        <v>-0.97892047999999998</v>
      </c>
    </row>
    <row r="57" spans="1:1">
      <c r="A57">
        <v>-0.92865622000000003</v>
      </c>
    </row>
    <row r="59" spans="1:1">
      <c r="A59">
        <v>-0.10824739999999999</v>
      </c>
    </row>
    <row r="60" spans="1:1">
      <c r="A60">
        <v>-1.53172895</v>
      </c>
    </row>
    <row r="61" spans="1:1">
      <c r="A61">
        <v>-1.7507425400000001</v>
      </c>
    </row>
    <row r="62" spans="1:1">
      <c r="A62">
        <v>-1.2887443000000001</v>
      </c>
    </row>
    <row r="63" spans="1:1">
      <c r="A63">
        <v>-2.2179612</v>
      </c>
    </row>
    <row r="66" spans="1:1">
      <c r="A66">
        <v>-0.43764027999999999</v>
      </c>
    </row>
    <row r="67" spans="1:1">
      <c r="A67">
        <v>-1.2209822299999999</v>
      </c>
    </row>
    <row r="68" spans="1:1">
      <c r="A68">
        <v>-0.56686265999999996</v>
      </c>
    </row>
    <row r="69" spans="1:1">
      <c r="A69">
        <v>-1.53767505</v>
      </c>
    </row>
    <row r="70" spans="1:1">
      <c r="A70">
        <v>-0.34327837</v>
      </c>
    </row>
    <row r="71" spans="1:1">
      <c r="A71">
        <v>-2.0928200100000001</v>
      </c>
    </row>
    <row r="72" spans="1:1">
      <c r="A72">
        <v>-0.35467639000000001</v>
      </c>
    </row>
    <row r="73" spans="1:1">
      <c r="A73" s="3"/>
    </row>
    <row r="74" spans="1:1">
      <c r="A74">
        <v>-4.4350560000000003</v>
      </c>
    </row>
    <row r="75" spans="1:1">
      <c r="A75">
        <v>-4.9042971299999998</v>
      </c>
    </row>
    <row r="76" spans="1:1">
      <c r="A76">
        <v>-1.33427688</v>
      </c>
    </row>
    <row r="77" spans="1:1">
      <c r="A77">
        <v>-0.26711890999999999</v>
      </c>
    </row>
    <row r="78" spans="1:1">
      <c r="A78">
        <v>-3.4684110399999999</v>
      </c>
    </row>
    <row r="79" spans="1:1">
      <c r="A79">
        <v>-0.65994635000000001</v>
      </c>
    </row>
    <row r="80" spans="1:1">
      <c r="A80">
        <v>-1.2473544700000001</v>
      </c>
    </row>
    <row r="81" spans="1:1">
      <c r="A81">
        <v>-1.32110935</v>
      </c>
    </row>
    <row r="82" spans="1:1">
      <c r="A82">
        <v>-1.65139408</v>
      </c>
    </row>
    <row r="83" spans="1:1">
      <c r="A83">
        <v>-0.30268163999999997</v>
      </c>
    </row>
    <row r="84" spans="1:1">
      <c r="A84">
        <v>-0.85167479000000001</v>
      </c>
    </row>
    <row r="85" spans="1:1">
      <c r="A85">
        <v>-0.57560204000000004</v>
      </c>
    </row>
    <row r="86" spans="1:1">
      <c r="A86">
        <v>-1.64542506</v>
      </c>
    </row>
    <row r="88" spans="1:1">
      <c r="A88">
        <v>-3.622525</v>
      </c>
    </row>
    <row r="90" spans="1:1">
      <c r="A90">
        <v>-2.5614409999999999</v>
      </c>
    </row>
    <row r="91" spans="1:1">
      <c r="A91">
        <v>-2.8788228400000002</v>
      </c>
    </row>
    <row r="92" spans="1:1">
      <c r="A92">
        <v>-2.53552965</v>
      </c>
    </row>
    <row r="93" spans="1:1">
      <c r="A93">
        <v>-0.73373537</v>
      </c>
    </row>
    <row r="94" spans="1:1">
      <c r="A94">
        <v>-2.8707830599999999</v>
      </c>
    </row>
    <row r="95" spans="1:1">
      <c r="A95">
        <v>-2.0556767300000001</v>
      </c>
    </row>
    <row r="96" spans="1:1">
      <c r="A96">
        <v>-4.2269399999999999</v>
      </c>
    </row>
    <row r="98" spans="1:1">
      <c r="A98">
        <v>-3.2670716999999998</v>
      </c>
    </row>
    <row r="99" spans="1:1">
      <c r="A99">
        <v>-2.2960910000000001</v>
      </c>
    </row>
    <row r="100" spans="1:1">
      <c r="A100">
        <v>-1.4711819100000001</v>
      </c>
    </row>
    <row r="101" spans="1:1">
      <c r="A101">
        <v>-1.4936897</v>
      </c>
    </row>
    <row r="102" spans="1:1">
      <c r="A102">
        <v>-1.8843268399999999</v>
      </c>
    </row>
    <row r="103" spans="1:1">
      <c r="A103">
        <v>-1.23672212</v>
      </c>
    </row>
    <row r="104" spans="1:1">
      <c r="A104">
        <v>-1.37186645</v>
      </c>
    </row>
    <row r="106" spans="1:1">
      <c r="A106">
        <v>-1.258418</v>
      </c>
    </row>
    <row r="107" spans="1:1">
      <c r="A107">
        <v>-2.6465290000000001</v>
      </c>
    </row>
    <row r="108" spans="1:1">
      <c r="A108" s="3"/>
    </row>
    <row r="109" spans="1:1">
      <c r="A109">
        <v>-1.54890002</v>
      </c>
    </row>
    <row r="110" spans="1:1">
      <c r="A110" s="3"/>
    </row>
    <row r="111" spans="1:1">
      <c r="A111">
        <v>-0.47340578</v>
      </c>
    </row>
    <row r="112" spans="1:1">
      <c r="A112">
        <v>-2.8623763000000002</v>
      </c>
    </row>
    <row r="113" spans="1:1">
      <c r="A113">
        <v>-2.7197268100000001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1"/>
  <sheetViews>
    <sheetView tabSelected="1" topLeftCell="A91" workbookViewId="0">
      <selection activeCell="N126" sqref="N126"/>
    </sheetView>
  </sheetViews>
  <sheetFormatPr baseColWidth="10" defaultRowHeight="15"/>
  <sheetData>
    <row r="1" spans="1:8">
      <c r="A1" s="13" t="s">
        <v>125</v>
      </c>
      <c r="B1" t="s">
        <v>1</v>
      </c>
      <c r="C1" s="12" t="s">
        <v>126</v>
      </c>
      <c r="D1" s="1" t="s">
        <v>135</v>
      </c>
      <c r="E1" s="1" t="s">
        <v>134</v>
      </c>
      <c r="F1" s="12" t="s">
        <v>136</v>
      </c>
      <c r="G1" s="12" t="s">
        <v>133</v>
      </c>
    </row>
    <row r="2" spans="1:8">
      <c r="A2" s="16" t="s">
        <v>77</v>
      </c>
      <c r="B2" s="10" t="s">
        <v>110</v>
      </c>
      <c r="C2" s="10">
        <v>-0.5</v>
      </c>
      <c r="D2" s="10"/>
      <c r="E2" s="10"/>
      <c r="F2" s="10"/>
      <c r="G2" s="10">
        <v>-1.258418</v>
      </c>
      <c r="H2" s="26"/>
    </row>
    <row r="3" spans="1:8">
      <c r="A3" s="14" t="s">
        <v>4</v>
      </c>
      <c r="B3" s="6" t="s">
        <v>25</v>
      </c>
      <c r="C3" s="6">
        <v>-0.25</v>
      </c>
      <c r="D3" s="6"/>
      <c r="E3" s="6"/>
      <c r="F3" s="6"/>
      <c r="G3" s="6">
        <v>-1.18414277</v>
      </c>
      <c r="H3" s="26"/>
    </row>
    <row r="4" spans="1:8">
      <c r="A4" s="17" t="s">
        <v>38</v>
      </c>
      <c r="B4" s="7" t="s">
        <v>40</v>
      </c>
      <c r="C4" s="7">
        <v>-0.14102564103333334</v>
      </c>
      <c r="D4" s="7"/>
      <c r="E4" s="7">
        <v>-26.811682999999999</v>
      </c>
      <c r="F4" s="7"/>
      <c r="G4" s="7"/>
      <c r="H4" s="26"/>
    </row>
    <row r="5" spans="1:8">
      <c r="A5" s="14" t="s">
        <v>4</v>
      </c>
      <c r="B5" s="21" t="s">
        <v>9</v>
      </c>
      <c r="C5" s="6">
        <v>-4.8076923000000001E-2</v>
      </c>
      <c r="D5" s="6"/>
      <c r="E5" s="6">
        <v>-8.0882880000000004</v>
      </c>
      <c r="F5" s="6"/>
      <c r="G5" s="6"/>
      <c r="H5" s="26"/>
    </row>
    <row r="6" spans="1:8">
      <c r="A6" s="18" t="s">
        <v>44</v>
      </c>
      <c r="B6" s="18" t="s">
        <v>52</v>
      </c>
      <c r="C6" s="18">
        <v>-3.7114846E-2</v>
      </c>
      <c r="D6" s="18"/>
      <c r="E6" s="18"/>
      <c r="F6" s="18"/>
      <c r="G6" s="18">
        <v>-0.14433605999999999</v>
      </c>
      <c r="H6" s="26"/>
    </row>
    <row r="7" spans="1:8">
      <c r="A7" s="17" t="s">
        <v>38</v>
      </c>
      <c r="B7" s="7" t="s">
        <v>41</v>
      </c>
      <c r="C7" s="7">
        <v>-3.7707389999999999E-3</v>
      </c>
      <c r="D7" s="7"/>
      <c r="E7" s="7"/>
      <c r="F7" s="7"/>
      <c r="G7" s="7">
        <v>-0.34361356999999998</v>
      </c>
      <c r="H7" s="26"/>
    </row>
    <row r="8" spans="1:8">
      <c r="A8" s="16" t="s">
        <v>77</v>
      </c>
      <c r="B8" s="24" t="s">
        <v>78</v>
      </c>
      <c r="C8" s="10">
        <v>0</v>
      </c>
      <c r="D8" s="10"/>
      <c r="E8" s="10">
        <v>-2.5614409999999999</v>
      </c>
      <c r="F8" s="10"/>
      <c r="G8" s="10"/>
      <c r="H8" s="26"/>
    </row>
    <row r="9" spans="1:8">
      <c r="A9" s="15" t="s">
        <v>53</v>
      </c>
      <c r="B9" s="22" t="s">
        <v>56</v>
      </c>
      <c r="C9" s="9">
        <v>0</v>
      </c>
      <c r="D9" s="9"/>
      <c r="E9" s="9">
        <v>-2.99464584</v>
      </c>
      <c r="F9" s="9"/>
      <c r="G9" s="9"/>
      <c r="H9" s="26"/>
    </row>
    <row r="10" spans="1:8">
      <c r="A10" s="15" t="s">
        <v>53</v>
      </c>
      <c r="B10" s="9" t="s">
        <v>63</v>
      </c>
      <c r="C10" s="9">
        <v>0</v>
      </c>
      <c r="D10" s="9"/>
      <c r="E10" s="9"/>
      <c r="F10" s="9"/>
      <c r="G10" s="9">
        <v>-0.10824739999999999</v>
      </c>
      <c r="H10" s="26"/>
    </row>
    <row r="11" spans="1:8">
      <c r="A11" s="14" t="s">
        <v>4</v>
      </c>
      <c r="B11" s="21" t="s">
        <v>5</v>
      </c>
      <c r="C11" s="6">
        <v>0</v>
      </c>
      <c r="D11" s="6"/>
      <c r="E11" s="6">
        <v>-9.1095439999999996</v>
      </c>
      <c r="F11" s="6"/>
      <c r="G11" s="6"/>
      <c r="H11" s="26"/>
    </row>
    <row r="12" spans="1:8">
      <c r="A12" s="14" t="s">
        <v>4</v>
      </c>
      <c r="B12" s="21" t="s">
        <v>7</v>
      </c>
      <c r="C12" s="6">
        <v>0</v>
      </c>
      <c r="D12" s="6"/>
      <c r="E12" s="6">
        <v>-4.4350560000000003</v>
      </c>
      <c r="F12" s="6"/>
      <c r="G12" s="6"/>
      <c r="H12" s="26"/>
    </row>
    <row r="13" spans="1:8">
      <c r="A13" s="14" t="s">
        <v>4</v>
      </c>
      <c r="B13" s="6" t="s">
        <v>12</v>
      </c>
      <c r="C13" s="6">
        <v>0</v>
      </c>
      <c r="D13" s="6"/>
      <c r="E13" s="6"/>
      <c r="F13" s="6"/>
      <c r="G13" s="6">
        <v>-1.93365981</v>
      </c>
      <c r="H13" s="26"/>
    </row>
    <row r="14" spans="1:8">
      <c r="A14" s="14" t="s">
        <v>4</v>
      </c>
      <c r="B14" s="6" t="s">
        <v>15</v>
      </c>
      <c r="C14" s="6">
        <v>0</v>
      </c>
      <c r="D14" s="6"/>
      <c r="E14" s="6"/>
      <c r="F14" s="6"/>
      <c r="G14" s="6">
        <v>1.0022970899999999</v>
      </c>
      <c r="H14" s="26"/>
    </row>
    <row r="15" spans="1:8">
      <c r="A15" s="14" t="s">
        <v>4</v>
      </c>
      <c r="B15" s="6" t="s">
        <v>19</v>
      </c>
      <c r="C15" s="6">
        <v>0</v>
      </c>
      <c r="D15" s="6"/>
      <c r="E15" s="6"/>
      <c r="F15" s="6"/>
      <c r="G15" s="6">
        <v>-0.94175741999999996</v>
      </c>
      <c r="H15" s="26"/>
    </row>
    <row r="16" spans="1:8">
      <c r="A16" s="14" t="s">
        <v>4</v>
      </c>
      <c r="B16" s="6" t="s">
        <v>20</v>
      </c>
      <c r="C16" s="6">
        <v>0</v>
      </c>
      <c r="D16" s="6"/>
      <c r="E16" s="6">
        <v>-3.47826061</v>
      </c>
      <c r="F16" s="6"/>
      <c r="G16" s="6"/>
      <c r="H16" s="26"/>
    </row>
    <row r="17" spans="1:8">
      <c r="A17" s="15" t="s">
        <v>53</v>
      </c>
      <c r="B17" s="9" t="s">
        <v>76</v>
      </c>
      <c r="C17" s="9">
        <v>0</v>
      </c>
      <c r="D17" s="9"/>
      <c r="E17" s="9"/>
      <c r="F17" s="9"/>
      <c r="G17" s="9">
        <v>-0.35467639000000001</v>
      </c>
      <c r="H17" s="26"/>
    </row>
    <row r="18" spans="1:8">
      <c r="A18" s="15" t="s">
        <v>53</v>
      </c>
      <c r="B18" s="22" t="s">
        <v>54</v>
      </c>
      <c r="C18" s="9">
        <v>1.02451E-4</v>
      </c>
      <c r="D18" s="9"/>
      <c r="E18" s="9">
        <v>-6.8897919999999999</v>
      </c>
      <c r="F18" s="9"/>
      <c r="G18" s="9"/>
      <c r="H18" s="26"/>
    </row>
    <row r="19" spans="1:8">
      <c r="A19" s="14" t="s">
        <v>4</v>
      </c>
      <c r="B19" s="21" t="s">
        <v>8</v>
      </c>
      <c r="C19" s="6">
        <v>2.1872300000000001E-4</v>
      </c>
      <c r="D19" s="6"/>
      <c r="E19" s="6">
        <v>-5.2505249999999997</v>
      </c>
      <c r="F19" s="6"/>
      <c r="G19" s="6"/>
      <c r="H19" s="26"/>
    </row>
    <row r="20" spans="1:8">
      <c r="A20" s="15" t="s">
        <v>53</v>
      </c>
      <c r="B20" s="22" t="s">
        <v>55</v>
      </c>
      <c r="C20" s="9">
        <v>1.3416299999999999E-3</v>
      </c>
      <c r="D20" s="9"/>
      <c r="E20" s="9">
        <v>-4.241911</v>
      </c>
      <c r="F20" s="9"/>
      <c r="G20" s="9"/>
      <c r="H20" s="26"/>
    </row>
    <row r="21" spans="1:8">
      <c r="A21" s="18" t="s">
        <v>44</v>
      </c>
      <c r="B21" s="23" t="s">
        <v>45</v>
      </c>
      <c r="C21" s="8">
        <v>2.909703E-3</v>
      </c>
      <c r="D21" s="8"/>
      <c r="E21" s="8">
        <v>-6.9927260000000002</v>
      </c>
      <c r="F21" s="8"/>
      <c r="G21" s="8"/>
      <c r="H21" s="26"/>
    </row>
    <row r="22" spans="1:8">
      <c r="A22" s="18" t="s">
        <v>44</v>
      </c>
      <c r="B22" s="8" t="s">
        <v>46</v>
      </c>
      <c r="C22" s="8">
        <v>1.4487178999999999E-2</v>
      </c>
      <c r="D22" s="8"/>
      <c r="E22" s="8"/>
      <c r="F22" s="8"/>
      <c r="G22" s="8">
        <v>-1.4227247300000001</v>
      </c>
      <c r="H22" s="26"/>
    </row>
    <row r="23" spans="1:8">
      <c r="A23" s="16" t="s">
        <v>77</v>
      </c>
      <c r="B23" s="10" t="s">
        <v>82</v>
      </c>
      <c r="C23" s="10">
        <v>5.4093556000000001E-2</v>
      </c>
      <c r="D23" s="10">
        <v>-3.4684110399999999</v>
      </c>
      <c r="E23" s="10"/>
      <c r="F23" s="10"/>
      <c r="G23" s="10"/>
      <c r="H23" s="27"/>
    </row>
    <row r="24" spans="1:8">
      <c r="A24" s="17" t="s">
        <v>38</v>
      </c>
      <c r="B24" s="7" t="s">
        <v>39</v>
      </c>
      <c r="C24" s="7">
        <v>6.0893656999999997E-2</v>
      </c>
      <c r="D24" s="7">
        <v>-4.9721869999999999</v>
      </c>
      <c r="E24" s="7"/>
      <c r="F24" s="7"/>
      <c r="G24" s="7"/>
      <c r="H24" s="27"/>
    </row>
    <row r="25" spans="1:8">
      <c r="A25" s="16" t="s">
        <v>77</v>
      </c>
      <c r="B25" s="10" t="s">
        <v>105</v>
      </c>
      <c r="C25" s="10">
        <v>8.2070707000000007E-2</v>
      </c>
      <c r="D25" s="10"/>
      <c r="E25" s="10"/>
      <c r="F25" s="10">
        <v>-1.4936897</v>
      </c>
      <c r="G25" s="10"/>
      <c r="H25" s="27"/>
    </row>
    <row r="26" spans="1:8">
      <c r="A26" s="17" t="s">
        <v>38</v>
      </c>
      <c r="B26" s="7" t="s">
        <v>43</v>
      </c>
      <c r="C26" s="7">
        <v>8.333333334999983E-2</v>
      </c>
      <c r="D26" s="7"/>
      <c r="E26" s="7"/>
      <c r="F26" s="7">
        <v>-0.52889485999999997</v>
      </c>
      <c r="G26" s="7"/>
      <c r="H26" s="27"/>
    </row>
    <row r="27" spans="1:8">
      <c r="A27" s="14" t="s">
        <v>4</v>
      </c>
      <c r="B27" s="6" t="s">
        <v>14</v>
      </c>
      <c r="C27" s="6">
        <v>9.7222221999999997E-2</v>
      </c>
      <c r="D27" s="6"/>
      <c r="E27" s="6"/>
      <c r="F27" s="6">
        <v>-1.3378270299999999</v>
      </c>
      <c r="G27" s="6"/>
      <c r="H27" s="27"/>
    </row>
    <row r="28" spans="1:8">
      <c r="A28" s="14" t="s">
        <v>4</v>
      </c>
      <c r="B28" s="6" t="s">
        <v>22</v>
      </c>
      <c r="C28" s="6">
        <v>0.104166667</v>
      </c>
      <c r="D28" s="6"/>
      <c r="E28" s="6"/>
      <c r="F28" s="6">
        <v>-0.54585444999999999</v>
      </c>
      <c r="G28" s="6"/>
      <c r="H28" s="27"/>
    </row>
    <row r="29" spans="1:8">
      <c r="A29" s="16" t="s">
        <v>77</v>
      </c>
      <c r="B29" s="10" t="s">
        <v>81</v>
      </c>
      <c r="C29" s="10">
        <v>0.1125</v>
      </c>
      <c r="D29" s="10"/>
      <c r="E29" s="10"/>
      <c r="F29" s="10">
        <v>-0.26711890999999999</v>
      </c>
      <c r="G29" s="10"/>
      <c r="H29" s="27"/>
    </row>
    <row r="30" spans="1:8">
      <c r="A30" s="14" t="s">
        <v>4</v>
      </c>
      <c r="B30" s="6" t="s">
        <v>33</v>
      </c>
      <c r="C30" s="6">
        <v>0.113186813</v>
      </c>
      <c r="D30" s="6"/>
      <c r="E30" s="6"/>
      <c r="F30" s="6">
        <v>-1.2212348099999999</v>
      </c>
      <c r="G30" s="6"/>
      <c r="H30" s="27"/>
    </row>
    <row r="31" spans="1:8">
      <c r="A31" s="14" t="s">
        <v>4</v>
      </c>
      <c r="B31" s="6" t="s">
        <v>17</v>
      </c>
      <c r="C31" s="6">
        <v>0.125</v>
      </c>
      <c r="D31" s="6"/>
      <c r="E31" s="6"/>
      <c r="F31" s="6">
        <v>-1.8806262</v>
      </c>
      <c r="G31" s="6"/>
      <c r="H31" s="27"/>
    </row>
    <row r="32" spans="1:8">
      <c r="A32" s="16" t="s">
        <v>77</v>
      </c>
      <c r="B32" s="10" t="s">
        <v>89</v>
      </c>
      <c r="C32" s="10">
        <v>0.12500777800000001</v>
      </c>
      <c r="D32" s="10"/>
      <c r="E32" s="10"/>
      <c r="F32" s="10">
        <v>-0.57560204000000004</v>
      </c>
      <c r="G32" s="10"/>
      <c r="H32" s="27"/>
    </row>
    <row r="33" spans="1:18">
      <c r="A33" s="16" t="s">
        <v>77</v>
      </c>
      <c r="B33" s="10" t="s">
        <v>97</v>
      </c>
      <c r="C33" s="10">
        <v>0.133098992</v>
      </c>
      <c r="D33" s="10"/>
      <c r="E33" s="10"/>
      <c r="F33" s="10">
        <v>-0.73373537</v>
      </c>
      <c r="G33" s="10"/>
      <c r="H33" s="27"/>
    </row>
    <row r="34" spans="1:18">
      <c r="A34" s="15" t="s">
        <v>53</v>
      </c>
      <c r="B34" s="9" t="s">
        <v>57</v>
      </c>
      <c r="C34" s="9">
        <v>0.133333333</v>
      </c>
      <c r="D34" s="9"/>
      <c r="E34" s="9"/>
      <c r="F34" s="9">
        <v>-0.94819947999999998</v>
      </c>
      <c r="G34" s="9"/>
      <c r="H34" s="27"/>
    </row>
    <row r="35" spans="1:18">
      <c r="A35" s="14" t="s">
        <v>4</v>
      </c>
      <c r="B35" s="6" t="s">
        <v>29</v>
      </c>
      <c r="C35" s="6">
        <v>0.133333333</v>
      </c>
      <c r="D35" s="6"/>
      <c r="E35" s="6"/>
      <c r="F35" s="6">
        <v>-1.40873636</v>
      </c>
      <c r="G35" s="6"/>
      <c r="H35" s="27"/>
      <c r="N35" s="17" t="s">
        <v>38</v>
      </c>
      <c r="O35" t="s">
        <v>40</v>
      </c>
      <c r="P35">
        <v>-0.14102564103333334</v>
      </c>
      <c r="Q35">
        <v>-26.811682999999999</v>
      </c>
    </row>
    <row r="36" spans="1:18">
      <c r="A36" s="16" t="s">
        <v>77</v>
      </c>
      <c r="B36" s="10" t="s">
        <v>92</v>
      </c>
      <c r="C36" s="10">
        <v>0.14753234100000001</v>
      </c>
      <c r="D36" s="10">
        <v>-3.622525</v>
      </c>
      <c r="E36" s="10"/>
      <c r="F36" s="10"/>
      <c r="G36" s="10"/>
      <c r="H36" s="27"/>
      <c r="P36">
        <v>-0.14102564103333334</v>
      </c>
    </row>
    <row r="37" spans="1:18">
      <c r="A37" s="14" t="s">
        <v>4</v>
      </c>
      <c r="B37" s="6" t="s">
        <v>10</v>
      </c>
      <c r="C37" s="6">
        <v>0.150252525</v>
      </c>
      <c r="D37" s="6"/>
      <c r="E37" s="6"/>
      <c r="F37" s="6">
        <v>1.1580432300000001</v>
      </c>
      <c r="G37" s="6"/>
      <c r="H37" s="27"/>
    </row>
    <row r="38" spans="1:18">
      <c r="A38" s="14" t="s">
        <v>4</v>
      </c>
      <c r="B38" s="6" t="s">
        <v>23</v>
      </c>
      <c r="C38" s="6">
        <v>0.15331196599999999</v>
      </c>
      <c r="D38" s="6"/>
      <c r="E38" s="6"/>
      <c r="F38" s="6">
        <v>-0.94712003</v>
      </c>
      <c r="G38" s="6"/>
      <c r="H38" s="27"/>
    </row>
    <row r="39" spans="1:18">
      <c r="A39" s="15" t="s">
        <v>53</v>
      </c>
      <c r="B39" s="9" t="s">
        <v>70</v>
      </c>
      <c r="C39" s="9">
        <v>0.16244188700000001</v>
      </c>
      <c r="D39" s="9"/>
      <c r="E39" s="9"/>
      <c r="F39" s="9">
        <v>-0.43764027999999999</v>
      </c>
      <c r="G39" s="9"/>
      <c r="H39" s="27"/>
    </row>
    <row r="40" spans="1:18">
      <c r="A40" s="16" t="s">
        <v>77</v>
      </c>
      <c r="B40" s="10" t="s">
        <v>104</v>
      </c>
      <c r="C40" s="10">
        <v>0.16525720699999999</v>
      </c>
      <c r="D40" s="10"/>
      <c r="E40" s="10"/>
      <c r="F40" s="10">
        <v>-1.4711819100000001</v>
      </c>
      <c r="G40" s="10"/>
      <c r="H40" s="27"/>
      <c r="P40" s="7" t="s">
        <v>38</v>
      </c>
      <c r="Q40" t="s">
        <v>43</v>
      </c>
      <c r="R40">
        <v>8.333333334999983E-2</v>
      </c>
    </row>
    <row r="41" spans="1:18">
      <c r="A41" s="18" t="s">
        <v>44</v>
      </c>
      <c r="B41" s="8" t="s">
        <v>51</v>
      </c>
      <c r="C41" s="8">
        <v>0.184217726</v>
      </c>
      <c r="D41" s="8">
        <v>-3.11420064</v>
      </c>
      <c r="E41" s="8"/>
      <c r="F41" s="8"/>
      <c r="G41" s="8"/>
      <c r="H41" s="27"/>
    </row>
    <row r="42" spans="1:18">
      <c r="A42" s="15" t="s">
        <v>53</v>
      </c>
      <c r="B42" s="9" t="s">
        <v>60</v>
      </c>
      <c r="C42" s="9">
        <v>0.19767973899999999</v>
      </c>
      <c r="D42" s="9"/>
      <c r="E42" s="9"/>
      <c r="F42" s="9">
        <v>-0.97892047999999998</v>
      </c>
      <c r="G42" s="9"/>
      <c r="H42" s="27"/>
    </row>
    <row r="43" spans="1:18">
      <c r="A43" s="15" t="s">
        <v>53</v>
      </c>
      <c r="B43" s="9" t="s">
        <v>64</v>
      </c>
      <c r="C43" s="9">
        <v>0.198667074</v>
      </c>
      <c r="D43" s="9"/>
      <c r="E43" s="9"/>
      <c r="F43" s="9">
        <v>-1.53172895</v>
      </c>
      <c r="G43" s="9"/>
      <c r="H43" s="27"/>
    </row>
    <row r="44" spans="1:18">
      <c r="A44" s="15" t="s">
        <v>53</v>
      </c>
      <c r="B44" s="9" t="s">
        <v>58</v>
      </c>
      <c r="C44" s="9">
        <v>0.2</v>
      </c>
      <c r="D44" s="9"/>
      <c r="E44" s="9"/>
      <c r="F44" s="9">
        <v>-1.53767505</v>
      </c>
      <c r="G44" s="9"/>
      <c r="H44" s="27"/>
    </row>
    <row r="45" spans="1:18">
      <c r="A45" s="15" t="s">
        <v>53</v>
      </c>
      <c r="B45" s="9" t="s">
        <v>73</v>
      </c>
      <c r="C45" s="9">
        <v>0.2</v>
      </c>
      <c r="D45" s="9"/>
      <c r="E45" s="9"/>
      <c r="F45" s="9">
        <v>-0.65552948</v>
      </c>
      <c r="G45" s="9"/>
      <c r="H45" s="27"/>
    </row>
    <row r="46" spans="1:18">
      <c r="A46" s="16" t="s">
        <v>77</v>
      </c>
      <c r="B46" s="10" t="s">
        <v>108</v>
      </c>
      <c r="C46" s="10">
        <v>0.201156052</v>
      </c>
      <c r="D46" s="10"/>
      <c r="E46" s="10"/>
      <c r="F46" s="10">
        <v>-1.37186645</v>
      </c>
      <c r="G46" s="10"/>
      <c r="H46" s="27"/>
    </row>
    <row r="47" spans="1:18">
      <c r="A47" s="16" t="s">
        <v>77</v>
      </c>
      <c r="B47" s="10" t="s">
        <v>85</v>
      </c>
      <c r="C47" s="10">
        <v>0.22410523099999999</v>
      </c>
      <c r="D47" s="10"/>
      <c r="E47" s="10"/>
      <c r="F47" s="10">
        <v>-1.32110935</v>
      </c>
      <c r="G47" s="10"/>
      <c r="H47" s="27"/>
    </row>
    <row r="48" spans="1:18">
      <c r="A48" s="18" t="s">
        <v>44</v>
      </c>
      <c r="B48" s="8" t="s">
        <v>50</v>
      </c>
      <c r="C48" s="8">
        <v>0.22597402599999999</v>
      </c>
      <c r="D48" s="8">
        <v>-2.2656360800000002</v>
      </c>
      <c r="E48" s="8"/>
      <c r="F48" s="8"/>
      <c r="G48" s="8"/>
      <c r="H48" s="27"/>
    </row>
    <row r="49" spans="1:8">
      <c r="A49" s="16" t="s">
        <v>77</v>
      </c>
      <c r="B49" s="10" t="s">
        <v>99</v>
      </c>
      <c r="C49" s="10">
        <v>0.22909212700000001</v>
      </c>
      <c r="D49" s="10">
        <v>-2.0556767300000001</v>
      </c>
      <c r="E49" s="10"/>
      <c r="F49" s="10"/>
      <c r="G49" s="10"/>
      <c r="H49" s="27"/>
    </row>
    <row r="50" spans="1:8">
      <c r="A50" s="16" t="s">
        <v>77</v>
      </c>
      <c r="B50" s="10" t="s">
        <v>96</v>
      </c>
      <c r="C50" s="10">
        <v>0.23120844800000001</v>
      </c>
      <c r="D50" s="10">
        <v>-2.53552965</v>
      </c>
      <c r="E50" s="10"/>
      <c r="F50" s="10"/>
      <c r="G50" s="10"/>
      <c r="H50" s="27"/>
    </row>
    <row r="51" spans="1:8">
      <c r="A51" s="16" t="s">
        <v>77</v>
      </c>
      <c r="B51" s="10" t="s">
        <v>102</v>
      </c>
      <c r="C51" s="10">
        <v>0.243530523</v>
      </c>
      <c r="D51" s="10">
        <v>-3.2670716999999998</v>
      </c>
      <c r="E51" s="10"/>
      <c r="F51" s="10"/>
      <c r="G51" s="10"/>
      <c r="H51" s="27"/>
    </row>
    <row r="52" spans="1:8">
      <c r="A52" s="15" t="s">
        <v>53</v>
      </c>
      <c r="B52" s="9" t="s">
        <v>59</v>
      </c>
      <c r="C52" s="9">
        <v>0.24444444400000001</v>
      </c>
      <c r="D52" s="9"/>
      <c r="E52" s="9"/>
      <c r="F52" s="9">
        <v>-0.84201999999999999</v>
      </c>
      <c r="G52" s="9"/>
      <c r="H52" s="27"/>
    </row>
    <row r="53" spans="1:8">
      <c r="A53" s="16" t="s">
        <v>77</v>
      </c>
      <c r="B53" s="10" t="s">
        <v>95</v>
      </c>
      <c r="C53" s="10">
        <v>0.26111111100000001</v>
      </c>
      <c r="D53" s="10">
        <v>-2.8788228400000002</v>
      </c>
      <c r="E53" s="10"/>
      <c r="F53" s="10"/>
      <c r="G53" s="10"/>
      <c r="H53" s="27"/>
    </row>
    <row r="54" spans="1:8">
      <c r="A54" s="14" t="s">
        <v>4</v>
      </c>
      <c r="B54" s="6" t="s">
        <v>21</v>
      </c>
      <c r="C54" s="6">
        <v>0.27222222200000001</v>
      </c>
      <c r="D54" s="6"/>
      <c r="E54" s="6"/>
      <c r="F54" s="6">
        <v>-1.1853784700000001</v>
      </c>
      <c r="G54" s="6"/>
      <c r="H54" s="27"/>
    </row>
    <row r="55" spans="1:8">
      <c r="A55" s="14" t="s">
        <v>4</v>
      </c>
      <c r="B55" s="6" t="s">
        <v>18</v>
      </c>
      <c r="C55" s="6">
        <v>0.27777777799999998</v>
      </c>
      <c r="D55" s="6"/>
      <c r="E55" s="6"/>
      <c r="F55" s="6">
        <v>-1.04711917</v>
      </c>
      <c r="G55" s="6"/>
      <c r="H55" s="27"/>
    </row>
    <row r="56" spans="1:8">
      <c r="A56" s="16" t="s">
        <v>77</v>
      </c>
      <c r="B56" s="10" t="s">
        <v>90</v>
      </c>
      <c r="C56" s="10">
        <v>0.28666666699999999</v>
      </c>
      <c r="D56" s="10"/>
      <c r="E56" s="10"/>
      <c r="F56" s="10">
        <v>-1.64542506</v>
      </c>
      <c r="G56" s="10"/>
      <c r="H56" s="27"/>
    </row>
    <row r="57" spans="1:8">
      <c r="A57" s="16" t="s">
        <v>77</v>
      </c>
      <c r="B57" s="10" t="s">
        <v>83</v>
      </c>
      <c r="C57" s="10">
        <v>0.30185185199999998</v>
      </c>
      <c r="D57" s="10"/>
      <c r="E57" s="10"/>
      <c r="F57" s="10">
        <v>-0.65994635000000001</v>
      </c>
      <c r="G57" s="10"/>
      <c r="H57" s="27"/>
    </row>
    <row r="58" spans="1:8">
      <c r="A58" s="16" t="s">
        <v>77</v>
      </c>
      <c r="B58" s="10" t="s">
        <v>100</v>
      </c>
      <c r="C58" s="10">
        <v>0.30350609699999997</v>
      </c>
      <c r="D58" s="10">
        <v>-4.2269399999999999</v>
      </c>
      <c r="E58" s="10"/>
      <c r="F58" s="10"/>
      <c r="G58" s="10"/>
      <c r="H58" s="27"/>
    </row>
    <row r="59" spans="1:8">
      <c r="A59" s="16" t="s">
        <v>77</v>
      </c>
      <c r="B59" s="10" t="s">
        <v>111</v>
      </c>
      <c r="C59" s="10">
        <v>0.30565544500000003</v>
      </c>
      <c r="D59" s="10">
        <v>-2.6465290000000001</v>
      </c>
      <c r="E59" s="10"/>
      <c r="F59" s="10"/>
      <c r="G59" s="10"/>
      <c r="H59" s="27"/>
    </row>
    <row r="60" spans="1:8">
      <c r="A60" s="16" t="s">
        <v>77</v>
      </c>
      <c r="B60" s="10" t="s">
        <v>98</v>
      </c>
      <c r="C60" s="10">
        <v>0.31217856199999999</v>
      </c>
      <c r="D60" s="10">
        <v>-2.8707830599999999</v>
      </c>
      <c r="E60" s="10"/>
      <c r="F60" s="10"/>
      <c r="G60" s="10"/>
      <c r="H60" s="27"/>
    </row>
    <row r="61" spans="1:8">
      <c r="A61" s="16" t="s">
        <v>77</v>
      </c>
      <c r="B61" s="10" t="s">
        <v>80</v>
      </c>
      <c r="C61" s="10">
        <v>0.31806588000000002</v>
      </c>
      <c r="D61" s="10"/>
      <c r="E61" s="10"/>
      <c r="F61" s="10">
        <v>-1.33427688</v>
      </c>
      <c r="G61" s="10"/>
      <c r="H61" s="27"/>
    </row>
    <row r="62" spans="1:8">
      <c r="A62" s="15" t="s">
        <v>53</v>
      </c>
      <c r="B62" s="9" t="s">
        <v>66</v>
      </c>
      <c r="C62" s="9">
        <v>0.34722222200000002</v>
      </c>
      <c r="D62" s="9"/>
      <c r="E62" s="9"/>
      <c r="F62" s="9">
        <v>-1.2887443000000001</v>
      </c>
      <c r="G62" s="9"/>
      <c r="H62" s="27"/>
    </row>
    <row r="63" spans="1:8">
      <c r="A63" s="19" t="s">
        <v>114</v>
      </c>
      <c r="B63" s="11" t="s">
        <v>117</v>
      </c>
      <c r="C63" s="11">
        <v>0.35</v>
      </c>
      <c r="D63" s="11">
        <v>-2.7197268100000001</v>
      </c>
      <c r="E63" s="11"/>
      <c r="F63" s="11"/>
      <c r="G63" s="11"/>
      <c r="H63" s="27"/>
    </row>
    <row r="64" spans="1:8">
      <c r="A64" s="16" t="s">
        <v>77</v>
      </c>
      <c r="B64" s="10" t="s">
        <v>103</v>
      </c>
      <c r="C64" s="10">
        <v>0.35993867200000002</v>
      </c>
      <c r="D64" s="10">
        <v>-2.2960910000000001</v>
      </c>
      <c r="E64" s="10"/>
      <c r="F64" s="10"/>
      <c r="G64" s="10"/>
      <c r="H64" s="27"/>
    </row>
    <row r="65" spans="1:10">
      <c r="A65" s="14" t="s">
        <v>4</v>
      </c>
      <c r="B65" s="6" t="s">
        <v>35</v>
      </c>
      <c r="C65" s="6">
        <v>0.36346335499999999</v>
      </c>
      <c r="D65" s="6">
        <v>-3.9899382000000001</v>
      </c>
      <c r="E65" s="6"/>
      <c r="F65" s="6"/>
      <c r="G65" s="6"/>
      <c r="H65" s="27"/>
    </row>
    <row r="66" spans="1:10">
      <c r="A66" s="14" t="s">
        <v>4</v>
      </c>
      <c r="B66" s="6" t="s">
        <v>26</v>
      </c>
      <c r="C66" s="6">
        <v>0.37354497399999997</v>
      </c>
      <c r="D66" s="6"/>
      <c r="E66" s="6"/>
      <c r="F66" s="6">
        <v>-1.62223041</v>
      </c>
      <c r="G66" s="6"/>
      <c r="H66" s="27"/>
    </row>
    <row r="67" spans="1:10">
      <c r="A67" s="19" t="s">
        <v>114</v>
      </c>
      <c r="B67" s="11" t="s">
        <v>116</v>
      </c>
      <c r="C67" s="11">
        <v>0.37989123299999999</v>
      </c>
      <c r="D67" s="11">
        <v>-2.8623763000000002</v>
      </c>
      <c r="E67" s="11"/>
      <c r="F67" s="11"/>
      <c r="G67" s="11"/>
      <c r="H67" s="27"/>
    </row>
    <row r="68" spans="1:10">
      <c r="A68" s="16" t="s">
        <v>77</v>
      </c>
      <c r="B68" s="10" t="s">
        <v>107</v>
      </c>
      <c r="C68" s="10">
        <v>0.38955905200000002</v>
      </c>
      <c r="D68" s="10"/>
      <c r="E68" s="10"/>
      <c r="F68" s="10">
        <v>-1.23672212</v>
      </c>
      <c r="G68" s="10"/>
      <c r="H68" s="27"/>
    </row>
    <row r="69" spans="1:10">
      <c r="A69" s="15" t="s">
        <v>53</v>
      </c>
      <c r="B69" s="9" t="s">
        <v>71</v>
      </c>
      <c r="C69" s="9">
        <v>0.39205793799999999</v>
      </c>
      <c r="D69" s="9"/>
      <c r="E69" s="9"/>
      <c r="F69" s="9">
        <v>-1.2209822299999999</v>
      </c>
      <c r="G69" s="9"/>
      <c r="H69" s="27"/>
    </row>
    <row r="70" spans="1:10">
      <c r="A70" s="14" t="s">
        <v>4</v>
      </c>
      <c r="B70" s="6" t="s">
        <v>28</v>
      </c>
      <c r="C70" s="6">
        <v>0.40277777799999998</v>
      </c>
      <c r="D70" s="6">
        <v>-2.5239064899999999</v>
      </c>
      <c r="E70" s="6"/>
      <c r="F70" s="6"/>
      <c r="G70" s="6"/>
      <c r="H70" s="27"/>
    </row>
    <row r="71" spans="1:10">
      <c r="A71" s="18" t="s">
        <v>112</v>
      </c>
      <c r="B71" s="8" t="s">
        <v>113</v>
      </c>
      <c r="C71" s="8">
        <v>0.41703280300000001</v>
      </c>
      <c r="D71" s="8"/>
      <c r="E71" s="8"/>
      <c r="F71" s="8">
        <v>-1.54890002</v>
      </c>
      <c r="G71" s="8"/>
      <c r="H71" s="27"/>
    </row>
    <row r="72" spans="1:10">
      <c r="A72" s="14" t="s">
        <v>4</v>
      </c>
      <c r="B72" s="6" t="s">
        <v>36</v>
      </c>
      <c r="C72" s="6">
        <v>0.42407407400000002</v>
      </c>
      <c r="D72" s="6"/>
      <c r="E72" s="6"/>
      <c r="F72" s="6">
        <v>-0.54089043000000003</v>
      </c>
      <c r="G72" s="6"/>
      <c r="H72" s="27"/>
    </row>
    <row r="73" spans="1:10">
      <c r="A73" s="18" t="s">
        <v>44</v>
      </c>
      <c r="B73" s="8" t="s">
        <v>49</v>
      </c>
      <c r="C73" s="8">
        <v>0.44025234000000002</v>
      </c>
      <c r="D73" s="8">
        <v>-2.1968608199999999</v>
      </c>
      <c r="E73" s="8"/>
      <c r="F73" s="8"/>
      <c r="G73" s="8"/>
      <c r="H73" s="27"/>
    </row>
    <row r="74" spans="1:10">
      <c r="A74" s="16" t="s">
        <v>77</v>
      </c>
      <c r="B74" s="10" t="s">
        <v>84</v>
      </c>
      <c r="C74" s="10">
        <v>0.480885642</v>
      </c>
      <c r="D74" s="10"/>
      <c r="E74" s="10"/>
      <c r="F74" s="10">
        <v>-1.2473544700000001</v>
      </c>
      <c r="G74" s="10"/>
      <c r="H74" s="27"/>
    </row>
    <row r="75" spans="1:10">
      <c r="A75" s="16" t="s">
        <v>77</v>
      </c>
      <c r="B75" s="10" t="s">
        <v>94</v>
      </c>
      <c r="C75" s="10">
        <v>0.5</v>
      </c>
      <c r="D75" s="10"/>
      <c r="E75" s="10"/>
      <c r="F75" s="10">
        <v>0.30676061999999998</v>
      </c>
      <c r="G75" s="10"/>
      <c r="H75" s="27"/>
    </row>
    <row r="76" spans="1:10">
      <c r="A76" s="19" t="s">
        <v>114</v>
      </c>
      <c r="B76" s="11" t="s">
        <v>115</v>
      </c>
      <c r="C76" s="11">
        <v>0.5</v>
      </c>
      <c r="D76" s="11"/>
      <c r="E76" s="11"/>
      <c r="F76" s="11">
        <v>-0.47340578</v>
      </c>
      <c r="G76" s="11"/>
      <c r="H76" s="27"/>
    </row>
    <row r="77" spans="1:10">
      <c r="A77" s="16" t="s">
        <v>77</v>
      </c>
      <c r="B77" s="10" t="s">
        <v>86</v>
      </c>
      <c r="C77" s="10">
        <v>0.51329365100000002</v>
      </c>
      <c r="D77" s="10"/>
      <c r="E77" s="10"/>
      <c r="F77" s="10">
        <v>-1.65139408</v>
      </c>
      <c r="G77" s="10"/>
      <c r="H77" s="27"/>
    </row>
    <row r="78" spans="1:10">
      <c r="A78" s="15" t="s">
        <v>53</v>
      </c>
      <c r="B78" s="9" t="s">
        <v>72</v>
      </c>
      <c r="C78" s="9">
        <v>0.52281144800000001</v>
      </c>
      <c r="D78" s="9"/>
      <c r="E78" s="9"/>
      <c r="F78" s="9">
        <v>-0.56686265999999996</v>
      </c>
      <c r="G78" s="9"/>
      <c r="H78" s="27"/>
    </row>
    <row r="79" spans="1:10">
      <c r="A79" s="14" t="s">
        <v>4</v>
      </c>
      <c r="B79" s="6" t="s">
        <v>31</v>
      </c>
      <c r="C79" s="6">
        <v>0.52306687299999999</v>
      </c>
      <c r="D79" s="6">
        <v>-4.1990699999999999</v>
      </c>
      <c r="E79" s="6"/>
      <c r="F79" s="6"/>
      <c r="G79" s="6"/>
      <c r="H79" s="27"/>
    </row>
    <row r="80" spans="1:10">
      <c r="A80" s="16" t="s">
        <v>77</v>
      </c>
      <c r="B80" s="10" t="s">
        <v>88</v>
      </c>
      <c r="C80" s="10">
        <v>0.52309153100000005</v>
      </c>
      <c r="D80" s="10"/>
      <c r="E80" s="10"/>
      <c r="F80" s="10">
        <v>-0.85167479000000001</v>
      </c>
      <c r="G80" s="10"/>
      <c r="H80" s="27"/>
      <c r="J80" s="25"/>
    </row>
    <row r="81" spans="1:8">
      <c r="A81" s="14" t="s">
        <v>4</v>
      </c>
      <c r="B81" s="6" t="s">
        <v>11</v>
      </c>
      <c r="C81" s="6">
        <v>0.54422979299999996</v>
      </c>
      <c r="D81" s="6">
        <v>-3.7505330200000002</v>
      </c>
      <c r="E81" s="6"/>
      <c r="F81" s="6"/>
      <c r="G81" s="6"/>
      <c r="H81" s="27"/>
    </row>
    <row r="82" spans="1:8">
      <c r="A82" s="14" t="s">
        <v>4</v>
      </c>
      <c r="B82" s="6" t="s">
        <v>34</v>
      </c>
      <c r="C82" s="6">
        <v>0.56169312199999999</v>
      </c>
      <c r="D82" s="6">
        <v>-2.18808157</v>
      </c>
      <c r="E82" s="6"/>
      <c r="F82" s="6"/>
      <c r="G82" s="6"/>
      <c r="H82" s="27"/>
    </row>
    <row r="83" spans="1:8">
      <c r="A83" s="15" t="s">
        <v>53</v>
      </c>
      <c r="B83" s="9" t="s">
        <v>61</v>
      </c>
      <c r="C83" s="9">
        <v>0.56496410200000002</v>
      </c>
      <c r="D83" s="9"/>
      <c r="E83" s="9"/>
      <c r="F83" s="9">
        <v>-0.92865622000000003</v>
      </c>
      <c r="G83" s="9"/>
      <c r="H83" s="27"/>
    </row>
    <row r="84" spans="1:8">
      <c r="A84" s="14" t="s">
        <v>4</v>
      </c>
      <c r="B84" s="6" t="s">
        <v>37</v>
      </c>
      <c r="C84" s="6">
        <v>0.57222222199999995</v>
      </c>
      <c r="D84" s="6"/>
      <c r="E84" s="6"/>
      <c r="F84" s="6">
        <v>0.19594639</v>
      </c>
      <c r="G84" s="6"/>
      <c r="H84" s="27"/>
    </row>
    <row r="85" spans="1:8">
      <c r="A85" s="15" t="s">
        <v>53</v>
      </c>
      <c r="B85" s="9" t="s">
        <v>67</v>
      </c>
      <c r="C85" s="9">
        <v>0.57777777799999996</v>
      </c>
      <c r="D85" s="9">
        <v>-2.2179612</v>
      </c>
      <c r="E85" s="9"/>
      <c r="F85" s="9"/>
      <c r="G85" s="9"/>
      <c r="H85" s="27"/>
    </row>
    <row r="86" spans="1:8">
      <c r="A86" s="18" t="s">
        <v>44</v>
      </c>
      <c r="B86" s="8" t="s">
        <v>48</v>
      </c>
      <c r="C86" s="8">
        <v>0.57974104599999998</v>
      </c>
      <c r="D86" s="8">
        <v>-2.2818784999999999</v>
      </c>
      <c r="E86" s="8"/>
      <c r="F86" s="8"/>
      <c r="G86" s="8"/>
      <c r="H86" s="27"/>
    </row>
    <row r="87" spans="1:8">
      <c r="A87" s="14" t="s">
        <v>4</v>
      </c>
      <c r="B87" s="6" t="s">
        <v>16</v>
      </c>
      <c r="C87" s="6">
        <v>0.58631216900000005</v>
      </c>
      <c r="D87" s="6"/>
      <c r="E87" s="6"/>
      <c r="F87" s="6">
        <v>-1.6557322400000001</v>
      </c>
      <c r="G87" s="6"/>
      <c r="H87" s="27"/>
    </row>
    <row r="88" spans="1:8">
      <c r="A88" s="14" t="s">
        <v>4</v>
      </c>
      <c r="B88" s="6" t="s">
        <v>27</v>
      </c>
      <c r="C88" s="6">
        <v>0.6</v>
      </c>
      <c r="D88" s="6"/>
      <c r="E88" s="6"/>
      <c r="F88" s="6">
        <v>2.46919545</v>
      </c>
      <c r="G88" s="6"/>
      <c r="H88" s="27"/>
    </row>
    <row r="89" spans="1:8">
      <c r="A89" s="14" t="s">
        <v>4</v>
      </c>
      <c r="B89" s="6" t="s">
        <v>24</v>
      </c>
      <c r="C89" s="6">
        <v>0.64083139099999997</v>
      </c>
      <c r="D89" s="6">
        <v>-2.3284320699999999</v>
      </c>
      <c r="E89" s="6"/>
      <c r="F89" s="6"/>
      <c r="G89" s="6"/>
      <c r="H89" s="27"/>
    </row>
    <row r="90" spans="1:8">
      <c r="A90" s="15" t="s">
        <v>53</v>
      </c>
      <c r="B90" s="9" t="s">
        <v>65</v>
      </c>
      <c r="C90" s="9">
        <v>0.65331890299999995</v>
      </c>
      <c r="D90" s="9"/>
      <c r="E90" s="9"/>
      <c r="F90" s="9">
        <v>-1.7507425400000001</v>
      </c>
      <c r="G90" s="9"/>
      <c r="H90" s="27"/>
    </row>
    <row r="91" spans="1:8">
      <c r="A91" s="16" t="s">
        <v>77</v>
      </c>
      <c r="B91" s="10" t="s">
        <v>79</v>
      </c>
      <c r="C91" s="10">
        <v>0.65912917699999996</v>
      </c>
      <c r="D91" s="10">
        <v>-4.9042971299999998</v>
      </c>
      <c r="E91" s="10"/>
      <c r="F91" s="10"/>
      <c r="G91" s="10"/>
      <c r="H91" s="27"/>
    </row>
    <row r="92" spans="1:8">
      <c r="A92" s="14" t="s">
        <v>4</v>
      </c>
      <c r="B92" s="6" t="s">
        <v>13</v>
      </c>
      <c r="C92" s="6">
        <v>0.66666666699999999</v>
      </c>
      <c r="D92" s="6">
        <v>-2.2318575300000001</v>
      </c>
      <c r="E92" s="6"/>
      <c r="F92" s="6"/>
      <c r="G92" s="6"/>
      <c r="H92" s="27"/>
    </row>
    <row r="93" spans="1:8">
      <c r="A93" s="16" t="s">
        <v>77</v>
      </c>
      <c r="B93" s="10" t="s">
        <v>87</v>
      </c>
      <c r="C93" s="10">
        <v>0.67342555100000001</v>
      </c>
      <c r="D93" s="10"/>
      <c r="E93" s="10"/>
      <c r="F93" s="10">
        <v>-0.30268163999999997</v>
      </c>
      <c r="G93" s="10"/>
      <c r="H93" s="27"/>
    </row>
    <row r="94" spans="1:8">
      <c r="A94" s="16" t="s">
        <v>77</v>
      </c>
      <c r="B94" s="10" t="s">
        <v>106</v>
      </c>
      <c r="C94" s="10">
        <v>0.67467948700000002</v>
      </c>
      <c r="D94" s="10"/>
      <c r="E94" s="10"/>
      <c r="F94" s="10">
        <v>-1.8843268399999999</v>
      </c>
      <c r="G94" s="10"/>
      <c r="H94" s="27"/>
    </row>
    <row r="95" spans="1:8">
      <c r="A95" s="18" t="s">
        <v>44</v>
      </c>
      <c r="B95" s="8" t="s">
        <v>47</v>
      </c>
      <c r="C95" s="8">
        <v>0.692072511</v>
      </c>
      <c r="D95" s="8"/>
      <c r="E95" s="8"/>
      <c r="F95" s="8">
        <v>6.2423640000000002E-2</v>
      </c>
      <c r="G95" s="8"/>
      <c r="H95" s="27"/>
    </row>
    <row r="96" spans="1:8">
      <c r="A96" s="14" t="s">
        <v>4</v>
      </c>
      <c r="B96" s="6" t="s">
        <v>30</v>
      </c>
      <c r="C96" s="6">
        <v>0.693333333</v>
      </c>
      <c r="D96" s="6"/>
      <c r="E96" s="6"/>
      <c r="F96" s="6">
        <v>-0.37651815999999999</v>
      </c>
      <c r="G96" s="6"/>
      <c r="H96" s="27"/>
    </row>
    <row r="97" spans="1:9">
      <c r="A97" s="15" t="s">
        <v>53</v>
      </c>
      <c r="B97" s="9" t="s">
        <v>74</v>
      </c>
      <c r="C97" s="9">
        <v>0.78412698400000003</v>
      </c>
      <c r="D97" s="9"/>
      <c r="E97" s="9"/>
      <c r="F97" s="9">
        <v>-0.34327837</v>
      </c>
      <c r="G97" s="9"/>
      <c r="H97" s="27"/>
    </row>
    <row r="98" spans="1:9">
      <c r="A98" s="14" t="s">
        <v>4</v>
      </c>
      <c r="B98" s="6" t="s">
        <v>32</v>
      </c>
      <c r="C98" s="6">
        <v>0.82596477599999996</v>
      </c>
      <c r="D98" s="6">
        <v>-2.1504994000000002</v>
      </c>
      <c r="E98" s="6"/>
      <c r="F98" s="6"/>
      <c r="G98" s="6"/>
      <c r="H98" s="27"/>
    </row>
    <row r="99" spans="1:9">
      <c r="A99" s="15" t="s">
        <v>53</v>
      </c>
      <c r="B99" s="9" t="s">
        <v>75</v>
      </c>
      <c r="C99" s="9">
        <v>0.85305924600000005</v>
      </c>
      <c r="D99" s="9">
        <v>-2.0928200100000001</v>
      </c>
      <c r="E99" s="9"/>
      <c r="F99" s="9"/>
      <c r="G99" s="9"/>
      <c r="H99" s="27"/>
    </row>
    <row r="100" spans="1:9">
      <c r="A100" s="20"/>
      <c r="D100" s="3"/>
    </row>
    <row r="101" spans="1:9">
      <c r="A101" s="17" t="s">
        <v>38</v>
      </c>
    </row>
    <row r="102" spans="1:9">
      <c r="A102" s="20"/>
    </row>
    <row r="103" spans="1:9">
      <c r="A103" s="20"/>
      <c r="D103" s="3"/>
    </row>
    <row r="104" spans="1:9">
      <c r="A104" s="15" t="s">
        <v>53</v>
      </c>
      <c r="D104" s="3"/>
    </row>
    <row r="105" spans="1:9">
      <c r="A105" s="15" t="s">
        <v>53</v>
      </c>
    </row>
    <row r="106" spans="1:9">
      <c r="A106" s="15" t="s">
        <v>53</v>
      </c>
    </row>
    <row r="107" spans="1:9">
      <c r="A107" s="20"/>
      <c r="I107" t="s">
        <v>143</v>
      </c>
    </row>
    <row r="108" spans="1:9">
      <c r="A108" s="16" t="s">
        <v>77</v>
      </c>
      <c r="D108" s="3"/>
    </row>
    <row r="109" spans="1:9">
      <c r="A109" s="16" t="s">
        <v>77</v>
      </c>
    </row>
    <row r="110" spans="1:9">
      <c r="A110" s="16" t="s">
        <v>77</v>
      </c>
    </row>
    <row r="111" spans="1:9">
      <c r="A111" s="16" t="s">
        <v>77</v>
      </c>
    </row>
    <row r="112" spans="1:9">
      <c r="A112" s="20"/>
    </row>
    <row r="113" spans="1:10">
      <c r="A113" s="20"/>
      <c r="D113" s="3"/>
    </row>
    <row r="114" spans="1:10">
      <c r="D114" s="3"/>
    </row>
    <row r="116" spans="1:10">
      <c r="D116" t="s">
        <v>142</v>
      </c>
      <c r="E116" t="s">
        <v>140</v>
      </c>
      <c r="F116" t="s">
        <v>141</v>
      </c>
      <c r="G116" t="s">
        <v>139</v>
      </c>
    </row>
    <row r="117" spans="1:10">
      <c r="D117" s="1" t="s">
        <v>135</v>
      </c>
      <c r="E117" s="1" t="s">
        <v>134</v>
      </c>
      <c r="F117" s="12" t="s">
        <v>136</v>
      </c>
      <c r="G117" s="12" t="s">
        <v>133</v>
      </c>
    </row>
    <row r="118" spans="1:10">
      <c r="C118" t="s">
        <v>127</v>
      </c>
      <c r="D118">
        <v>8</v>
      </c>
      <c r="E118">
        <v>5</v>
      </c>
      <c r="F118">
        <v>15</v>
      </c>
      <c r="G118">
        <v>4</v>
      </c>
      <c r="H118">
        <f>SUM(D118:G118)</f>
        <v>32</v>
      </c>
    </row>
    <row r="119" spans="1:10">
      <c r="C119" t="s">
        <v>128</v>
      </c>
      <c r="D119">
        <v>1</v>
      </c>
      <c r="E119">
        <v>1</v>
      </c>
      <c r="F119">
        <v>1</v>
      </c>
      <c r="G119">
        <v>1</v>
      </c>
      <c r="H119">
        <f t="shared" ref="H119:H123" si="0">SUM(D119:G119)</f>
        <v>4</v>
      </c>
    </row>
    <row r="120" spans="1:10">
      <c r="C120" t="s">
        <v>137</v>
      </c>
      <c r="D120">
        <v>4</v>
      </c>
      <c r="E120">
        <v>1</v>
      </c>
      <c r="F120">
        <v>2</v>
      </c>
      <c r="G120">
        <v>2</v>
      </c>
      <c r="H120">
        <f t="shared" si="0"/>
        <v>9</v>
      </c>
    </row>
    <row r="121" spans="1:10">
      <c r="C121" t="s">
        <v>129</v>
      </c>
      <c r="D121">
        <v>2</v>
      </c>
      <c r="E121">
        <v>3</v>
      </c>
      <c r="F121">
        <v>13</v>
      </c>
      <c r="G121">
        <v>2</v>
      </c>
      <c r="H121">
        <f t="shared" si="0"/>
        <v>20</v>
      </c>
    </row>
    <row r="122" spans="1:10">
      <c r="C122" t="s">
        <v>130</v>
      </c>
      <c r="D122">
        <v>11</v>
      </c>
      <c r="E122">
        <v>1</v>
      </c>
      <c r="F122">
        <v>17</v>
      </c>
      <c r="G122">
        <v>1</v>
      </c>
      <c r="H122">
        <f t="shared" si="0"/>
        <v>30</v>
      </c>
    </row>
    <row r="123" spans="1:10">
      <c r="C123" t="s">
        <v>138</v>
      </c>
      <c r="D123">
        <v>2</v>
      </c>
      <c r="E123">
        <v>0</v>
      </c>
      <c r="F123">
        <v>1</v>
      </c>
      <c r="G123">
        <v>0</v>
      </c>
      <c r="H123">
        <f t="shared" si="0"/>
        <v>3</v>
      </c>
    </row>
    <row r="124" spans="1:10">
      <c r="D124">
        <f>SUM(D118:D123)</f>
        <v>28</v>
      </c>
      <c r="E124">
        <f t="shared" ref="E124:G124" si="1">SUM(E118:E123)</f>
        <v>11</v>
      </c>
      <c r="F124">
        <f t="shared" si="1"/>
        <v>49</v>
      </c>
      <c r="G124">
        <f t="shared" si="1"/>
        <v>10</v>
      </c>
      <c r="H124">
        <f>SUM(D118:G123)</f>
        <v>98</v>
      </c>
      <c r="J124">
        <f>69/H124</f>
        <v>0.70408163265306123</v>
      </c>
    </row>
    <row r="128" spans="1:10">
      <c r="C128" t="s">
        <v>127</v>
      </c>
      <c r="D128">
        <f t="shared" ref="D128:D133" si="2">(D$124/$H$124)*($H118/$H$124)*$H$124</f>
        <v>9.1428571428571406</v>
      </c>
      <c r="E128">
        <f t="shared" ref="E128:G128" si="3">(E$124/$H$124)*($H118/$H$124)*$H$124</f>
        <v>3.5918367346938771</v>
      </c>
      <c r="F128">
        <f t="shared" si="3"/>
        <v>15.999999999999998</v>
      </c>
      <c r="G128">
        <f t="shared" si="3"/>
        <v>3.2653061224489797</v>
      </c>
    </row>
    <row r="129" spans="3:10">
      <c r="C129" t="s">
        <v>128</v>
      </c>
      <c r="D129">
        <f>(D$124/$H$124)*($H119/$H$124)*$H$124</f>
        <v>1.1428571428571426</v>
      </c>
      <c r="E129">
        <f t="shared" ref="E129:G133" si="4">(E$124/$H$124)*($H119/$H$124)*$H$124</f>
        <v>0.44897959183673464</v>
      </c>
      <c r="F129">
        <f t="shared" si="4"/>
        <v>1.9999999999999998</v>
      </c>
      <c r="G129">
        <f t="shared" si="4"/>
        <v>0.40816326530612246</v>
      </c>
    </row>
    <row r="130" spans="3:10">
      <c r="C130" t="s">
        <v>137</v>
      </c>
      <c r="D130">
        <f t="shared" si="2"/>
        <v>2.5714285714285716</v>
      </c>
      <c r="E130">
        <f t="shared" si="4"/>
        <v>1.0102040816326532</v>
      </c>
      <c r="F130">
        <f t="shared" si="4"/>
        <v>4.5</v>
      </c>
      <c r="G130">
        <f t="shared" si="4"/>
        <v>0.91836734693877553</v>
      </c>
    </row>
    <row r="131" spans="3:10">
      <c r="C131" t="s">
        <v>129</v>
      </c>
      <c r="D131">
        <f t="shared" si="2"/>
        <v>5.7142857142857144</v>
      </c>
      <c r="E131">
        <f t="shared" si="4"/>
        <v>2.2448979591836733</v>
      </c>
      <c r="F131">
        <f t="shared" si="4"/>
        <v>10</v>
      </c>
      <c r="G131">
        <f t="shared" si="4"/>
        <v>2.0408163265306123</v>
      </c>
    </row>
    <row r="132" spans="3:10">
      <c r="C132" t="s">
        <v>130</v>
      </c>
      <c r="D132">
        <f t="shared" si="2"/>
        <v>8.5714285714285712</v>
      </c>
      <c r="E132">
        <f t="shared" si="4"/>
        <v>3.3673469387755102</v>
      </c>
      <c r="F132">
        <f t="shared" si="4"/>
        <v>15</v>
      </c>
      <c r="G132">
        <f t="shared" si="4"/>
        <v>3.0612244897959187</v>
      </c>
    </row>
    <row r="133" spans="3:10">
      <c r="C133" t="s">
        <v>138</v>
      </c>
      <c r="D133">
        <f t="shared" si="2"/>
        <v>0.85714285714285698</v>
      </c>
      <c r="E133">
        <f t="shared" si="4"/>
        <v>0.33673469387755101</v>
      </c>
      <c r="F133">
        <f t="shared" si="4"/>
        <v>1.5</v>
      </c>
      <c r="G133">
        <f t="shared" si="4"/>
        <v>0.30612244897959184</v>
      </c>
    </row>
    <row r="136" spans="3:10">
      <c r="C136" t="s">
        <v>127</v>
      </c>
      <c r="D136">
        <f>(D118-D128)^2/D128</f>
        <v>0.14285714285714232</v>
      </c>
      <c r="E136">
        <f t="shared" ref="E136:G136" si="5">(E118-E128)^2/E128</f>
        <v>0.55206400742115069</v>
      </c>
      <c r="F136">
        <f t="shared" si="5"/>
        <v>6.2499999999999785E-2</v>
      </c>
      <c r="G136">
        <f t="shared" si="5"/>
        <v>0.16530612244897955</v>
      </c>
    </row>
    <row r="137" spans="3:10">
      <c r="C137" t="s">
        <v>128</v>
      </c>
      <c r="D137">
        <f t="shared" ref="D137:G141" si="6">(D119-D129)^2/D129</f>
        <v>1.785714285714279E-2</v>
      </c>
      <c r="E137">
        <f t="shared" si="6"/>
        <v>0.67625231910946226</v>
      </c>
      <c r="F137">
        <f t="shared" si="6"/>
        <v>0.49999999999999983</v>
      </c>
      <c r="G137">
        <f t="shared" si="6"/>
        <v>0.85816326530612241</v>
      </c>
    </row>
    <row r="138" spans="3:10">
      <c r="C138" t="s">
        <v>137</v>
      </c>
      <c r="D138">
        <f t="shared" si="6"/>
        <v>0.79365079365079338</v>
      </c>
      <c r="E138">
        <f t="shared" si="6"/>
        <v>1.0307153164296268E-4</v>
      </c>
      <c r="F138">
        <f t="shared" si="6"/>
        <v>1.3888888888888888</v>
      </c>
      <c r="G138">
        <f t="shared" si="6"/>
        <v>1.2739229024943313</v>
      </c>
    </row>
    <row r="139" spans="3:10">
      <c r="C139" t="s">
        <v>129</v>
      </c>
      <c r="D139">
        <f t="shared" si="6"/>
        <v>2.4142857142857141</v>
      </c>
      <c r="E139">
        <f t="shared" si="6"/>
        <v>0.25398886827458267</v>
      </c>
      <c r="F139">
        <f t="shared" si="6"/>
        <v>0.9</v>
      </c>
      <c r="G139">
        <f t="shared" si="6"/>
        <v>8.1632653061224677E-4</v>
      </c>
    </row>
    <row r="140" spans="3:10">
      <c r="C140" t="s">
        <v>130</v>
      </c>
      <c r="D140">
        <f t="shared" si="6"/>
        <v>0.6880952380952382</v>
      </c>
      <c r="E140">
        <f t="shared" si="6"/>
        <v>1.6643166357452073</v>
      </c>
      <c r="F140">
        <f t="shared" si="6"/>
        <v>0.26666666666666666</v>
      </c>
      <c r="G140">
        <f t="shared" si="6"/>
        <v>1.3878911564625853</v>
      </c>
    </row>
    <row r="141" spans="3:10">
      <c r="C141" t="s">
        <v>138</v>
      </c>
      <c r="D141">
        <f t="shared" si="6"/>
        <v>1.5238095238095244</v>
      </c>
      <c r="E141">
        <f t="shared" si="6"/>
        <v>0.33673469387755101</v>
      </c>
      <c r="F141">
        <f t="shared" si="6"/>
        <v>0.16666666666666666</v>
      </c>
      <c r="G141">
        <f t="shared" si="6"/>
        <v>0.30612244897959184</v>
      </c>
      <c r="H141">
        <f>SUM(D136:G141)</f>
        <v>16.3409595959596</v>
      </c>
      <c r="J141">
        <f>CHITEST(D118:G123,D128:G133)</f>
        <v>0.35976028570587465</v>
      </c>
    </row>
  </sheetData>
  <autoFilter ref="A1:G99" xr:uid="{00000000-0009-0000-0000-000003000000}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</cp:lastModifiedBy>
  <dcterms:created xsi:type="dcterms:W3CDTF">2022-05-23T08:14:59Z</dcterms:created>
  <dcterms:modified xsi:type="dcterms:W3CDTF">2022-05-27T07:49:00Z</dcterms:modified>
</cp:coreProperties>
</file>