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D:\Meus Documentos\Área de Trabalho\DART\"/>
    </mc:Choice>
  </mc:AlternateContent>
  <bookViews>
    <workbookView xWindow="0" yWindow="0" windowWidth="20490" windowHeight="11190" tabRatio="0"/>
  </bookViews>
  <sheets>
    <sheet name="C.ESTOQUE" sheetId="40" r:id="rId1"/>
    <sheet name="RESULTADOS" sheetId="42" r:id="rId2"/>
    <sheet name="C.IMPOSTO" sheetId="54" r:id="rId3"/>
    <sheet name="PASTAS" sheetId="38" r:id="rId4"/>
    <sheet name="MENU" sheetId="36" r:id="rId5"/>
    <sheet name="RESUMO PASTA PRAZO" sheetId="55" r:id="rId6"/>
    <sheet name="ROTATIVOS" sheetId="56" r:id="rId7"/>
    <sheet name="NÃO PAGANTES" sheetId="57" r:id="rId8"/>
    <sheet name="FORN." sheetId="58" r:id="rId9"/>
  </sheets>
  <externalReferences>
    <externalReference r:id="rId10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0" i="54" l="1"/>
  <c r="E17" i="54"/>
  <c r="D125" i="40" l="1"/>
  <c r="N125" i="40" s="1"/>
  <c r="D22" i="40" l="1"/>
  <c r="N22" i="40" s="1"/>
  <c r="D21" i="40"/>
  <c r="N21" i="40" s="1"/>
  <c r="D412" i="40"/>
  <c r="N412" i="40" s="1"/>
  <c r="D413" i="40"/>
  <c r="N413" i="40" s="1"/>
  <c r="D1462" i="40" l="1"/>
  <c r="N1462" i="40" s="1"/>
  <c r="D1463" i="40"/>
  <c r="N1463" i="40" s="1"/>
  <c r="D1464" i="40"/>
  <c r="N1464" i="40" s="1"/>
  <c r="D1465" i="40"/>
  <c r="N1465" i="40" s="1"/>
  <c r="D1466" i="40"/>
  <c r="N1466" i="40" s="1"/>
  <c r="D1467" i="40"/>
  <c r="N1467" i="40" s="1"/>
  <c r="D1468" i="40"/>
  <c r="N1468" i="40" s="1"/>
  <c r="D1469" i="40"/>
  <c r="N1469" i="40" s="1"/>
  <c r="D1470" i="40"/>
  <c r="N1470" i="40" s="1"/>
  <c r="D1471" i="40"/>
  <c r="N1471" i="40" s="1"/>
  <c r="D1472" i="40"/>
  <c r="N1472" i="40" s="1"/>
  <c r="D1473" i="40"/>
  <c r="N1473" i="40" s="1"/>
  <c r="D1474" i="40"/>
  <c r="N1474" i="40" s="1"/>
  <c r="D1475" i="40"/>
  <c r="N1475" i="40" s="1"/>
  <c r="D1476" i="40"/>
  <c r="N1476" i="40" s="1"/>
  <c r="D1477" i="40"/>
  <c r="N1477" i="40" s="1"/>
  <c r="D1478" i="40"/>
  <c r="N1478" i="40" s="1"/>
  <c r="D1479" i="40"/>
  <c r="N1479" i="40" s="1"/>
  <c r="D1480" i="40"/>
  <c r="N1480" i="40" s="1"/>
  <c r="D1481" i="40"/>
  <c r="N1481" i="40" s="1"/>
  <c r="D1482" i="40"/>
  <c r="N1482" i="40" s="1"/>
  <c r="D1461" i="40"/>
  <c r="N1461" i="40" s="1"/>
  <c r="D1451" i="40"/>
  <c r="N1451" i="40" s="1"/>
  <c r="D1452" i="40"/>
  <c r="N1452" i="40" s="1"/>
  <c r="D1453" i="40"/>
  <c r="N1453" i="40" s="1"/>
  <c r="D1454" i="40"/>
  <c r="N1454" i="40" s="1"/>
  <c r="D1455" i="40"/>
  <c r="N1455" i="40" s="1"/>
  <c r="D1456" i="40"/>
  <c r="N1456" i="40" s="1"/>
  <c r="D1457" i="40"/>
  <c r="N1457" i="40" s="1"/>
  <c r="D1458" i="40"/>
  <c r="N1458" i="40" s="1"/>
  <c r="D1459" i="40"/>
  <c r="N1459" i="40" s="1"/>
  <c r="D1460" i="40"/>
  <c r="N1460" i="40" s="1"/>
  <c r="D1450" i="40"/>
  <c r="N1450" i="40" s="1"/>
  <c r="D1449" i="40"/>
  <c r="N1449" i="40" s="1"/>
  <c r="D1448" i="40"/>
  <c r="N1448" i="40" s="1"/>
  <c r="D1447" i="40"/>
  <c r="N1447" i="40" s="1"/>
  <c r="D1446" i="40"/>
  <c r="N1446" i="40" s="1"/>
  <c r="D1445" i="40"/>
  <c r="N1445" i="40" s="1"/>
  <c r="D1444" i="40"/>
  <c r="N1444" i="40" s="1"/>
  <c r="D1443" i="40"/>
  <c r="N1443" i="40" s="1"/>
  <c r="D1437" i="40"/>
  <c r="N1437" i="40" s="1"/>
  <c r="D1438" i="40"/>
  <c r="N1438" i="40" s="1"/>
  <c r="D1439" i="40"/>
  <c r="N1439" i="40" s="1"/>
  <c r="D1440" i="40"/>
  <c r="N1440" i="40" s="1"/>
  <c r="D1441" i="40"/>
  <c r="N1441" i="40" s="1"/>
  <c r="D1442" i="40"/>
  <c r="N1442" i="40" s="1"/>
  <c r="D523" i="40" l="1"/>
  <c r="N523" i="40" s="1"/>
  <c r="D522" i="40"/>
  <c r="N522" i="40" s="1"/>
  <c r="D499" i="40"/>
  <c r="N499" i="40" s="1"/>
  <c r="D498" i="40"/>
  <c r="N498" i="40" s="1"/>
  <c r="D832" i="40" l="1"/>
  <c r="N832" i="40" s="1"/>
  <c r="D831" i="40"/>
  <c r="N831" i="40" s="1"/>
  <c r="D1611" i="40"/>
  <c r="N1611" i="40" s="1"/>
  <c r="D1607" i="40"/>
  <c r="N1607" i="40" s="1"/>
  <c r="D1602" i="40"/>
  <c r="N1602" i="40" s="1"/>
  <c r="D1677" i="40"/>
  <c r="N1677" i="40" s="1"/>
  <c r="D1434" i="40"/>
  <c r="N1434" i="40" s="1"/>
  <c r="D292" i="40" l="1"/>
  <c r="N292" i="40" s="1"/>
  <c r="D410" i="40" l="1"/>
  <c r="N410" i="40" s="1"/>
  <c r="D411" i="40"/>
  <c r="N411" i="40" s="1"/>
  <c r="D1430" i="40"/>
  <c r="N1430" i="40" s="1"/>
  <c r="D434" i="40" l="1"/>
  <c r="N434" i="40" s="1"/>
  <c r="D1429" i="40"/>
  <c r="N1429" i="40" s="1"/>
  <c r="D1615" i="40"/>
  <c r="N1615" i="40" s="1"/>
  <c r="D417" i="40" l="1"/>
  <c r="N417" i="40" s="1"/>
  <c r="D418" i="40"/>
  <c r="N418" i="40" s="1"/>
  <c r="D1431" i="40"/>
  <c r="N1431" i="40" s="1"/>
  <c r="D1432" i="40"/>
  <c r="N1432" i="40" s="1"/>
  <c r="D1433" i="40"/>
  <c r="N1433" i="40" s="1"/>
  <c r="D1435" i="40"/>
  <c r="N1435" i="40" s="1"/>
  <c r="D1436" i="40"/>
  <c r="N1436" i="40" s="1"/>
  <c r="D451" i="40" l="1"/>
  <c r="N451" i="40" s="1"/>
  <c r="D1637" i="40" l="1"/>
  <c r="N1637" i="40" s="1"/>
  <c r="D340" i="40" l="1"/>
  <c r="N340" i="40" s="1"/>
  <c r="D1008" i="40" l="1"/>
  <c r="N1008" i="40" s="1"/>
  <c r="D415" i="40" l="1"/>
  <c r="N415" i="40" s="1"/>
  <c r="D416" i="40"/>
  <c r="N416" i="40" s="1"/>
  <c r="D802" i="40" l="1"/>
  <c r="N802" i="40" s="1"/>
  <c r="D906" i="40" l="1"/>
  <c r="N906" i="40" s="1"/>
  <c r="D1631" i="40" l="1"/>
  <c r="N1631" i="40" s="1"/>
  <c r="D1632" i="40"/>
  <c r="N1632" i="40" s="1"/>
  <c r="D1633" i="40"/>
  <c r="N1633" i="40" s="1"/>
  <c r="I30" i="54" l="1"/>
  <c r="I29" i="54"/>
  <c r="D804" i="40" l="1"/>
  <c r="N804" i="40" s="1"/>
  <c r="D1009" i="40" l="1"/>
  <c r="N1009" i="40" s="1"/>
  <c r="D1007" i="40"/>
  <c r="N1007" i="40" s="1"/>
  <c r="D94" i="40" l="1"/>
  <c r="N94" i="40" s="1"/>
  <c r="D33" i="40"/>
  <c r="N33" i="40" s="1"/>
  <c r="D46" i="40"/>
  <c r="N46" i="40" s="1"/>
  <c r="D45" i="40"/>
  <c r="N45" i="40" s="1"/>
  <c r="D44" i="40"/>
  <c r="N44" i="40" s="1"/>
  <c r="D32" i="40"/>
  <c r="N32" i="40" s="1"/>
  <c r="D291" i="40" l="1"/>
  <c r="N291" i="40" s="1"/>
  <c r="D290" i="40"/>
  <c r="N290" i="40" s="1"/>
  <c r="D1329" i="40" l="1"/>
  <c r="N1329" i="40" s="1"/>
  <c r="D1357" i="40"/>
  <c r="N1357" i="40" s="1"/>
  <c r="D1348" i="40"/>
  <c r="N1348" i="40" s="1"/>
  <c r="D1636" i="40"/>
  <c r="N1636" i="40" s="1"/>
  <c r="D1635" i="40"/>
  <c r="N1635" i="40" s="1"/>
  <c r="D1634" i="40"/>
  <c r="N1634" i="40" s="1"/>
  <c r="D1630" i="40"/>
  <c r="N1630" i="40" s="1"/>
  <c r="D1629" i="40"/>
  <c r="N1629" i="40" s="1"/>
  <c r="D1628" i="40"/>
  <c r="N1628" i="40" s="1"/>
  <c r="D1627" i="40"/>
  <c r="N1627" i="40" s="1"/>
  <c r="D1624" i="40"/>
  <c r="N1624" i="40" s="1"/>
  <c r="D1623" i="40"/>
  <c r="N1623" i="40" s="1"/>
  <c r="D1622" i="40"/>
  <c r="N1622" i="40" s="1"/>
  <c r="D1621" i="40"/>
  <c r="N1621" i="40" s="1"/>
  <c r="D1620" i="40"/>
  <c r="N1620" i="40" s="1"/>
  <c r="D1619" i="40"/>
  <c r="N1619" i="40" s="1"/>
  <c r="D1618" i="40"/>
  <c r="N1618" i="40" s="1"/>
  <c r="D1617" i="40"/>
  <c r="N1617" i="40" s="1"/>
  <c r="D873" i="40"/>
  <c r="N873" i="40" s="1"/>
  <c r="D896" i="40"/>
  <c r="N896" i="40" s="1"/>
  <c r="D1004" i="40"/>
  <c r="N1004" i="40" s="1"/>
  <c r="D830" i="40"/>
  <c r="N830" i="40" s="1"/>
  <c r="D829" i="40"/>
  <c r="N829" i="40" s="1"/>
  <c r="D343" i="40" l="1"/>
  <c r="N343" i="40" s="1"/>
  <c r="D892" i="40" l="1"/>
  <c r="N892" i="40" s="1"/>
  <c r="D834" i="40" l="1"/>
  <c r="N834" i="40" s="1"/>
  <c r="D1612" i="40" l="1"/>
  <c r="N1612" i="40" s="1"/>
  <c r="D1613" i="40"/>
  <c r="N1613" i="40" s="1"/>
  <c r="D1614" i="40"/>
  <c r="N1614" i="40" s="1"/>
  <c r="D1675" i="40" l="1"/>
  <c r="N1675" i="40" s="1"/>
  <c r="D1674" i="40"/>
  <c r="N1674" i="40" s="1"/>
  <c r="D1669" i="40"/>
  <c r="N1669" i="40" s="1"/>
  <c r="D1668" i="40"/>
  <c r="N1668" i="40" s="1"/>
  <c r="D1673" i="40"/>
  <c r="N1673" i="40" s="1"/>
  <c r="D1672" i="40"/>
  <c r="N1672" i="40" s="1"/>
  <c r="D1671" i="40"/>
  <c r="N1671" i="40" s="1"/>
  <c r="D1670" i="40"/>
  <c r="N1670" i="40" s="1"/>
  <c r="D1667" i="40"/>
  <c r="N1667" i="40" s="1"/>
  <c r="D1666" i="40"/>
  <c r="N1666" i="40" s="1"/>
  <c r="D1665" i="40"/>
  <c r="N1665" i="40" s="1"/>
  <c r="D1659" i="40"/>
  <c r="N1659" i="40" s="1"/>
  <c r="D1661" i="40"/>
  <c r="N1661" i="40" s="1"/>
  <c r="D1660" i="40"/>
  <c r="N1660" i="40" s="1"/>
  <c r="D1658" i="40"/>
  <c r="N1658" i="40" s="1"/>
  <c r="D1657" i="40"/>
  <c r="N1657" i="40" s="1"/>
  <c r="D1656" i="40"/>
  <c r="N1656" i="40" s="1"/>
  <c r="D1655" i="40"/>
  <c r="N1655" i="40" s="1"/>
  <c r="D1654" i="40"/>
  <c r="N1654" i="40" s="1"/>
  <c r="D1653" i="40"/>
  <c r="N1653" i="40" s="1"/>
  <c r="D1652" i="40"/>
  <c r="N1652" i="40" s="1"/>
  <c r="D1651" i="40"/>
  <c r="N1651" i="40" s="1"/>
  <c r="D1650" i="40"/>
  <c r="N1650" i="40" s="1"/>
  <c r="D1662" i="40"/>
  <c r="N1662" i="40" s="1"/>
  <c r="D1663" i="40"/>
  <c r="N1663" i="40" s="1"/>
  <c r="D1664" i="40"/>
  <c r="N1664" i="40" s="1"/>
  <c r="D1649" i="40"/>
  <c r="N1649" i="40" s="1"/>
  <c r="D1648" i="40"/>
  <c r="N1648" i="40" s="1"/>
  <c r="D1645" i="40"/>
  <c r="N1645" i="40" s="1"/>
  <c r="D1646" i="40"/>
  <c r="N1646" i="40" s="1"/>
  <c r="D1640" i="40"/>
  <c r="N1640" i="40" s="1"/>
  <c r="D1644" i="40"/>
  <c r="N1644" i="40" s="1"/>
  <c r="D1647" i="40"/>
  <c r="N1647" i="40" s="1"/>
  <c r="D1643" i="40"/>
  <c r="N1643" i="40" s="1"/>
  <c r="D1642" i="40"/>
  <c r="N1642" i="40" s="1"/>
  <c r="D1641" i="40"/>
  <c r="N1641" i="40" s="1"/>
  <c r="D345" i="40" l="1"/>
  <c r="N345" i="40" l="1"/>
  <c r="C17" i="54"/>
  <c r="D1320" i="40"/>
  <c r="N1320" i="40" l="1"/>
  <c r="D273" i="40"/>
  <c r="D1616" i="40" l="1"/>
  <c r="D1625" i="40"/>
  <c r="D1626" i="40"/>
  <c r="N1625" i="40" l="1"/>
  <c r="N1626" i="40"/>
  <c r="N1616" i="40"/>
  <c r="D260" i="40"/>
  <c r="N260" i="40" l="1"/>
  <c r="D289" i="40"/>
  <c r="D269" i="40"/>
  <c r="D270" i="40"/>
  <c r="D271" i="40"/>
  <c r="D272" i="40"/>
  <c r="N273" i="40"/>
  <c r="N272" i="40" l="1"/>
  <c r="N270" i="40"/>
  <c r="N289" i="40"/>
  <c r="N271" i="40"/>
  <c r="N269" i="40"/>
  <c r="D325" i="40"/>
  <c r="N325" i="40" l="1"/>
  <c r="D1603" i="40"/>
  <c r="D1604" i="40"/>
  <c r="D1605" i="40"/>
  <c r="D1606" i="40"/>
  <c r="D1608" i="40"/>
  <c r="D1609" i="40"/>
  <c r="D1610" i="40"/>
  <c r="N1606" i="40" l="1"/>
  <c r="N1610" i="40"/>
  <c r="N1609" i="40"/>
  <c r="N1608" i="40"/>
  <c r="N1605" i="40"/>
  <c r="N1604" i="40"/>
  <c r="N1603" i="40"/>
  <c r="D658" i="40"/>
  <c r="N658" i="40" l="1"/>
  <c r="H14" i="54"/>
  <c r="I14" i="54"/>
  <c r="H23" i="54"/>
  <c r="C23" i="54"/>
  <c r="E23" i="54" s="1"/>
  <c r="D679" i="40" l="1"/>
  <c r="D678" i="40"/>
  <c r="D677" i="40"/>
  <c r="N677" i="40" l="1"/>
  <c r="N678" i="40"/>
  <c r="N679" i="40"/>
  <c r="D1685" i="40"/>
  <c r="N1685" i="40" l="1"/>
  <c r="D284" i="40"/>
  <c r="N284" i="40" l="1"/>
  <c r="D836" i="40"/>
  <c r="N836" i="40" l="1"/>
  <c r="D23" i="40"/>
  <c r="N23" i="40" l="1"/>
  <c r="D316" i="40"/>
  <c r="D338" i="40"/>
  <c r="N338" i="40" l="1"/>
  <c r="N316" i="40"/>
  <c r="D337" i="40"/>
  <c r="N337" i="40" l="1"/>
  <c r="D34" i="40"/>
  <c r="N34" i="40" l="1"/>
  <c r="D357" i="40"/>
  <c r="D351" i="40"/>
  <c r="N351" i="40" l="1"/>
  <c r="N357" i="40"/>
  <c r="D1232" i="40"/>
  <c r="N1232" i="40" l="1"/>
  <c r="D283" i="40"/>
  <c r="D282" i="40"/>
  <c r="N282" i="40" l="1"/>
  <c r="N283" i="40"/>
  <c r="D1006" i="40"/>
  <c r="N1006" i="40" l="1"/>
  <c r="D267" i="40" l="1"/>
  <c r="D26" i="40" l="1"/>
  <c r="D30" i="40"/>
  <c r="N30" i="40" l="1"/>
  <c r="N26" i="40"/>
  <c r="D326" i="40"/>
  <c r="D1537" i="40"/>
  <c r="D1586" i="40"/>
  <c r="N326" i="40" l="1"/>
  <c r="N1586" i="40"/>
  <c r="N1537" i="40"/>
  <c r="J18" i="54"/>
  <c r="J23" i="54" s="1"/>
  <c r="D768" i="40" l="1"/>
  <c r="D659" i="40"/>
  <c r="D660" i="40"/>
  <c r="D661" i="40"/>
  <c r="D662" i="40"/>
  <c r="D697" i="40"/>
  <c r="D663" i="40"/>
  <c r="D664" i="40"/>
  <c r="D665" i="40"/>
  <c r="D666" i="40"/>
  <c r="D667" i="40"/>
  <c r="D668" i="40"/>
  <c r="N667" i="40" l="1"/>
  <c r="N666" i="40"/>
  <c r="N665" i="40"/>
  <c r="N663" i="40"/>
  <c r="N697" i="40"/>
  <c r="N662" i="40"/>
  <c r="N661" i="40"/>
  <c r="N660" i="40"/>
  <c r="N668" i="40"/>
  <c r="N659" i="40"/>
  <c r="N664" i="40"/>
  <c r="N768" i="40"/>
  <c r="D405" i="40"/>
  <c r="D404" i="40"/>
  <c r="D403" i="40"/>
  <c r="D400" i="40"/>
  <c r="N400" i="40" l="1"/>
  <c r="N403" i="40"/>
  <c r="N404" i="40"/>
  <c r="N405" i="40"/>
  <c r="D317" i="40"/>
  <c r="D318" i="40"/>
  <c r="D319" i="40"/>
  <c r="D320" i="40"/>
  <c r="D321" i="40"/>
  <c r="D322" i="40"/>
  <c r="D323" i="40"/>
  <c r="D324" i="40"/>
  <c r="D128" i="40"/>
  <c r="N320" i="40" l="1"/>
  <c r="N319" i="40"/>
  <c r="N318" i="40"/>
  <c r="N317" i="40"/>
  <c r="N128" i="40"/>
  <c r="N324" i="40"/>
  <c r="N323" i="40"/>
  <c r="N322" i="40"/>
  <c r="N321" i="40"/>
  <c r="D395" i="40"/>
  <c r="D391" i="40"/>
  <c r="D392" i="40"/>
  <c r="D393" i="40"/>
  <c r="D394" i="40"/>
  <c r="D396" i="40"/>
  <c r="D397" i="40"/>
  <c r="D398" i="40"/>
  <c r="N394" i="40" l="1"/>
  <c r="N396" i="40"/>
  <c r="N393" i="40"/>
  <c r="N392" i="40"/>
  <c r="N391" i="40"/>
  <c r="N395" i="40"/>
  <c r="N398" i="40"/>
  <c r="N397" i="40"/>
  <c r="C15" i="42"/>
  <c r="G15" i="42"/>
  <c r="D12" i="40" l="1"/>
  <c r="N12" i="40" l="1"/>
  <c r="D1210" i="40"/>
  <c r="D452" i="40"/>
  <c r="D453" i="40"/>
  <c r="D454" i="40"/>
  <c r="D455" i="40"/>
  <c r="N455" i="40" l="1"/>
  <c r="N454" i="40"/>
  <c r="N453" i="40"/>
  <c r="N452" i="40"/>
  <c r="N1210" i="40"/>
  <c r="D47" i="40"/>
  <c r="D42" i="40"/>
  <c r="D41" i="40"/>
  <c r="D40" i="40"/>
  <c r="D39" i="40"/>
  <c r="D38" i="40"/>
  <c r="N47" i="40" l="1"/>
  <c r="N42" i="40"/>
  <c r="N38" i="40"/>
  <c r="N39" i="40"/>
  <c r="N40" i="40"/>
  <c r="N41" i="40"/>
  <c r="D350" i="40"/>
  <c r="D349" i="40"/>
  <c r="N349" i="40" l="1"/>
  <c r="N350" i="40"/>
  <c r="D1003" i="40"/>
  <c r="D977" i="40"/>
  <c r="D976" i="40"/>
  <c r="D950" i="40"/>
  <c r="N950" i="40" l="1"/>
  <c r="N977" i="40"/>
  <c r="N976" i="40"/>
  <c r="N1003" i="40"/>
  <c r="D19" i="40"/>
  <c r="D20" i="40"/>
  <c r="N20" i="40" l="1"/>
  <c r="N19" i="40"/>
  <c r="D1514" i="40"/>
  <c r="D1548" i="40"/>
  <c r="N1548" i="40" l="1"/>
  <c r="N1514" i="40"/>
  <c r="D24" i="40"/>
  <c r="N24" i="40" l="1"/>
  <c r="D637" i="40"/>
  <c r="D638" i="40"/>
  <c r="N637" i="40" l="1"/>
  <c r="N638" i="40"/>
  <c r="D17" i="54"/>
  <c r="D1428" i="40" l="1"/>
  <c r="D1427" i="40"/>
  <c r="D1426" i="40"/>
  <c r="D1425" i="40"/>
  <c r="D1424" i="40"/>
  <c r="D1423" i="40"/>
  <c r="D1409" i="40"/>
  <c r="D1408" i="40"/>
  <c r="D1407" i="40"/>
  <c r="D1406" i="40"/>
  <c r="D1405" i="40"/>
  <c r="D1404" i="40"/>
  <c r="D1403" i="40"/>
  <c r="D1402" i="40"/>
  <c r="D1401" i="40"/>
  <c r="D1400" i="40"/>
  <c r="D1399" i="40"/>
  <c r="D1398" i="40"/>
  <c r="D1397" i="40"/>
  <c r="D1396" i="40"/>
  <c r="D1395" i="40"/>
  <c r="D1394" i="40"/>
  <c r="D1393" i="40"/>
  <c r="D1392" i="40"/>
  <c r="D1391" i="40"/>
  <c r="D1390" i="40"/>
  <c r="D1389" i="40"/>
  <c r="D1388" i="40"/>
  <c r="D1387" i="40"/>
  <c r="D1386" i="40"/>
  <c r="D1385" i="40"/>
  <c r="D1384" i="40"/>
  <c r="D1383" i="40"/>
  <c r="D1382" i="40"/>
  <c r="D1381" i="40"/>
  <c r="D1380" i="40"/>
  <c r="D1379" i="40"/>
  <c r="D1378" i="40"/>
  <c r="D1377" i="40"/>
  <c r="D1376" i="40"/>
  <c r="D1375" i="40"/>
  <c r="D1374" i="40"/>
  <c r="D1373" i="40"/>
  <c r="D1372" i="40"/>
  <c r="D1371" i="40"/>
  <c r="D1370" i="40"/>
  <c r="D1369" i="40"/>
  <c r="D1368" i="40"/>
  <c r="D1367" i="40"/>
  <c r="D1366" i="40"/>
  <c r="D1365" i="40"/>
  <c r="D1364" i="40"/>
  <c r="D1363" i="40"/>
  <c r="D1362" i="40"/>
  <c r="D1361" i="40"/>
  <c r="D1360" i="40"/>
  <c r="D1359" i="40"/>
  <c r="D1358" i="40"/>
  <c r="D1356" i="40"/>
  <c r="D1355" i="40"/>
  <c r="D1354" i="40"/>
  <c r="D1353" i="40"/>
  <c r="D1352" i="40"/>
  <c r="D1351" i="40"/>
  <c r="D1350" i="40"/>
  <c r="D1349" i="40"/>
  <c r="D1347" i="40"/>
  <c r="D1346" i="40"/>
  <c r="D1345" i="40"/>
  <c r="D1344" i="40"/>
  <c r="D1343" i="40"/>
  <c r="D1342" i="40"/>
  <c r="D1341" i="40"/>
  <c r="D1340" i="40"/>
  <c r="D1339" i="40"/>
  <c r="D1338" i="40"/>
  <c r="D1337" i="40"/>
  <c r="D1336" i="40"/>
  <c r="D1335" i="40"/>
  <c r="D1334" i="40"/>
  <c r="D1333" i="40"/>
  <c r="D1332" i="40"/>
  <c r="D1331" i="40"/>
  <c r="D1330" i="40"/>
  <c r="D1328" i="40"/>
  <c r="D1327" i="40"/>
  <c r="D1326" i="40"/>
  <c r="D1325" i="40"/>
  <c r="D1324" i="40"/>
  <c r="D1323" i="40"/>
  <c r="D1322" i="40"/>
  <c r="D1321" i="40"/>
  <c r="D1319" i="40"/>
  <c r="D1318" i="40"/>
  <c r="D1317" i="40"/>
  <c r="D1316" i="40"/>
  <c r="D1315" i="40"/>
  <c r="D1314" i="40"/>
  <c r="D1313" i="40"/>
  <c r="D1312" i="40"/>
  <c r="D1311" i="40"/>
  <c r="D1310" i="40"/>
  <c r="D1309" i="40"/>
  <c r="D1308" i="40"/>
  <c r="D1307" i="40"/>
  <c r="D1306" i="40"/>
  <c r="D1305" i="40"/>
  <c r="D1304" i="40"/>
  <c r="D1303" i="40"/>
  <c r="D1302" i="40"/>
  <c r="D1301" i="40"/>
  <c r="D1300" i="40"/>
  <c r="D1299" i="40"/>
  <c r="D1298" i="40"/>
  <c r="D1297" i="40"/>
  <c r="D1296" i="40"/>
  <c r="D1295" i="40"/>
  <c r="D1294" i="40"/>
  <c r="D1293" i="40"/>
  <c r="D1292" i="40"/>
  <c r="D1291" i="40"/>
  <c r="D1290" i="40"/>
  <c r="D1289" i="40"/>
  <c r="D1288" i="40"/>
  <c r="D1287" i="40"/>
  <c r="D1286" i="40"/>
  <c r="D1285" i="40"/>
  <c r="D1284" i="40"/>
  <c r="D1283" i="40"/>
  <c r="D1282" i="40"/>
  <c r="D1281" i="40"/>
  <c r="D1280" i="40"/>
  <c r="D1279" i="40"/>
  <c r="D1278" i="40"/>
  <c r="D1277" i="40"/>
  <c r="D1276" i="40"/>
  <c r="D1275" i="40"/>
  <c r="D1274" i="40"/>
  <c r="D1273" i="40"/>
  <c r="D1272" i="40"/>
  <c r="D1271" i="40"/>
  <c r="D1270" i="40"/>
  <c r="D1269" i="40"/>
  <c r="D1268" i="40"/>
  <c r="D1267" i="40"/>
  <c r="D1266" i="40"/>
  <c r="D1265" i="40"/>
  <c r="D1264" i="40"/>
  <c r="D1263" i="40"/>
  <c r="D1262" i="40"/>
  <c r="D1261" i="40"/>
  <c r="D1260" i="40"/>
  <c r="D1259" i="40"/>
  <c r="D1258" i="40"/>
  <c r="D1257" i="40"/>
  <c r="D1256" i="40"/>
  <c r="D1255" i="40"/>
  <c r="D1254" i="40"/>
  <c r="D1253" i="40"/>
  <c r="D1252" i="40"/>
  <c r="D1251" i="40"/>
  <c r="D1250" i="40"/>
  <c r="D1249" i="40"/>
  <c r="D1248" i="40"/>
  <c r="D1247" i="40"/>
  <c r="D1246" i="40"/>
  <c r="D1245" i="40"/>
  <c r="D1244" i="40"/>
  <c r="D1243" i="40"/>
  <c r="D1242" i="40"/>
  <c r="D1241" i="40"/>
  <c r="D1240" i="40"/>
  <c r="D1239" i="40"/>
  <c r="D1238" i="40"/>
  <c r="D1237" i="40"/>
  <c r="D1236" i="40"/>
  <c r="D1235" i="40"/>
  <c r="D1234" i="40"/>
  <c r="D1233" i="40"/>
  <c r="D1231" i="40"/>
  <c r="D1230" i="40"/>
  <c r="D1229" i="40"/>
  <c r="D1228" i="40"/>
  <c r="D1227" i="40"/>
  <c r="D1226" i="40"/>
  <c r="D1225" i="40"/>
  <c r="D1224" i="40"/>
  <c r="D1223" i="40"/>
  <c r="D1222" i="40"/>
  <c r="D1221" i="40"/>
  <c r="D1220" i="40"/>
  <c r="D1219" i="40"/>
  <c r="D1218" i="40"/>
  <c r="D1217" i="40"/>
  <c r="D1216" i="40"/>
  <c r="D1215" i="40"/>
  <c r="D1214" i="40"/>
  <c r="D1213" i="40"/>
  <c r="D1212" i="40"/>
  <c r="D1211" i="40"/>
  <c r="D1209" i="40"/>
  <c r="D1208" i="40"/>
  <c r="D1207" i="40"/>
  <c r="D1206" i="40"/>
  <c r="D1205" i="40"/>
  <c r="D1204" i="40"/>
  <c r="D1203" i="40"/>
  <c r="D1202" i="40"/>
  <c r="D1201" i="40"/>
  <c r="D1200" i="40"/>
  <c r="D1199" i="40"/>
  <c r="D1198" i="40"/>
  <c r="D1197" i="40"/>
  <c r="D1196" i="40"/>
  <c r="D1195" i="40"/>
  <c r="D1194" i="40"/>
  <c r="D1193" i="40"/>
  <c r="D1192" i="40"/>
  <c r="D1191" i="40"/>
  <c r="D1190" i="40"/>
  <c r="D1189" i="40"/>
  <c r="D1188" i="40"/>
  <c r="D1187" i="40"/>
  <c r="D1186" i="40"/>
  <c r="D1185" i="40"/>
  <c r="D1184" i="40"/>
  <c r="D1182" i="40"/>
  <c r="D1181" i="40"/>
  <c r="D1180" i="40"/>
  <c r="D1179" i="40"/>
  <c r="D1178" i="40"/>
  <c r="D1177" i="40"/>
  <c r="D1176" i="40"/>
  <c r="D1175" i="40"/>
  <c r="D1174" i="40"/>
  <c r="D1173" i="40"/>
  <c r="D1172" i="40"/>
  <c r="D1171" i="40"/>
  <c r="D1170" i="40"/>
  <c r="D1183" i="40"/>
  <c r="D1040" i="40" l="1"/>
  <c r="D1033" i="40"/>
  <c r="D1032" i="40"/>
  <c r="D1031" i="40"/>
  <c r="D1030" i="40"/>
  <c r="D1029" i="40"/>
  <c r="D1028" i="40"/>
  <c r="D1027" i="40"/>
  <c r="D1026" i="40"/>
  <c r="D1025" i="40"/>
  <c r="D1024" i="40"/>
  <c r="D1023" i="40"/>
  <c r="D1022" i="40"/>
  <c r="D1021" i="40"/>
  <c r="D1020" i="40"/>
  <c r="D1019" i="40"/>
  <c r="D1018" i="40"/>
  <c r="D1017" i="40"/>
  <c r="D1016" i="40"/>
  <c r="D1015" i="40"/>
  <c r="D1014" i="40"/>
  <c r="D1013" i="40"/>
  <c r="D1012" i="40"/>
  <c r="D1011" i="40"/>
  <c r="D994" i="40"/>
  <c r="D787" i="40"/>
  <c r="N1021" i="40" l="1"/>
  <c r="D1005" i="40"/>
  <c r="D1002" i="40"/>
  <c r="D1001" i="40"/>
  <c r="D1000" i="40"/>
  <c r="D999" i="40"/>
  <c r="D998" i="40"/>
  <c r="D997" i="40"/>
  <c r="D996" i="40"/>
  <c r="D995" i="40"/>
  <c r="D993" i="40"/>
  <c r="D992" i="40"/>
  <c r="D991" i="40"/>
  <c r="D990" i="40"/>
  <c r="D989" i="40"/>
  <c r="D988" i="40"/>
  <c r="D987" i="40"/>
  <c r="D986" i="40"/>
  <c r="D985" i="40"/>
  <c r="D984" i="40"/>
  <c r="D983" i="40"/>
  <c r="D982" i="40"/>
  <c r="D981" i="40"/>
  <c r="D980" i="40"/>
  <c r="D979" i="40"/>
  <c r="D978" i="40"/>
  <c r="D975" i="40"/>
  <c r="D974" i="40"/>
  <c r="D973" i="40"/>
  <c r="D972" i="40"/>
  <c r="D971" i="40"/>
  <c r="D970" i="40"/>
  <c r="D969" i="40"/>
  <c r="D968" i="40"/>
  <c r="D967" i="40"/>
  <c r="D966" i="40"/>
  <c r="D965" i="40"/>
  <c r="D964" i="40"/>
  <c r="D963" i="40"/>
  <c r="D962" i="40"/>
  <c r="D961" i="40"/>
  <c r="D960" i="40"/>
  <c r="D959" i="40"/>
  <c r="D958" i="40"/>
  <c r="D957" i="40"/>
  <c r="D956" i="40"/>
  <c r="D955" i="40"/>
  <c r="D954" i="40"/>
  <c r="D953" i="40"/>
  <c r="D952" i="40"/>
  <c r="D951" i="40"/>
  <c r="D949" i="40"/>
  <c r="D948" i="40"/>
  <c r="D947" i="40"/>
  <c r="D946" i="40"/>
  <c r="D945" i="40"/>
  <c r="D944" i="40"/>
  <c r="D943" i="40"/>
  <c r="D942" i="40"/>
  <c r="D941" i="40"/>
  <c r="D940" i="40"/>
  <c r="D939" i="40"/>
  <c r="D938" i="40"/>
  <c r="D937" i="40"/>
  <c r="D936" i="40"/>
  <c r="D935" i="40"/>
  <c r="D934" i="40"/>
  <c r="D933" i="40"/>
  <c r="D932" i="40"/>
  <c r="D931" i="40"/>
  <c r="D930" i="40"/>
  <c r="D929" i="40"/>
  <c r="D928" i="40"/>
  <c r="D927" i="40"/>
  <c r="D926" i="40"/>
  <c r="D925" i="40"/>
  <c r="D924" i="40"/>
  <c r="D923" i="40"/>
  <c r="D922" i="40"/>
  <c r="D921" i="40"/>
  <c r="D920" i="40"/>
  <c r="D919" i="40"/>
  <c r="D918" i="40"/>
  <c r="D917" i="40"/>
  <c r="D916" i="40"/>
  <c r="D915" i="40"/>
  <c r="D914" i="40"/>
  <c r="D913" i="40"/>
  <c r="D912" i="40"/>
  <c r="D911" i="40"/>
  <c r="D910" i="40"/>
  <c r="D909" i="40"/>
  <c r="D908" i="40"/>
  <c r="D907" i="40"/>
  <c r="D905" i="40"/>
  <c r="D904" i="40"/>
  <c r="D903" i="40"/>
  <c r="D902" i="40"/>
  <c r="D901" i="40"/>
  <c r="D900" i="40"/>
  <c r="D899" i="40"/>
  <c r="D898" i="40"/>
  <c r="D897" i="40"/>
  <c r="D895" i="40"/>
  <c r="D894" i="40"/>
  <c r="D893" i="40"/>
  <c r="D891" i="40"/>
  <c r="D890" i="40"/>
  <c r="D889" i="40"/>
  <c r="D888" i="40"/>
  <c r="D887" i="40"/>
  <c r="D886" i="40"/>
  <c r="D885" i="40"/>
  <c r="D884" i="40"/>
  <c r="D883" i="40"/>
  <c r="D882" i="40"/>
  <c r="D881" i="40"/>
  <c r="D880" i="40"/>
  <c r="D879" i="40"/>
  <c r="D878" i="40"/>
  <c r="D877" i="40"/>
  <c r="D876" i="40"/>
  <c r="D875" i="40"/>
  <c r="D874" i="40"/>
  <c r="D872" i="40"/>
  <c r="D871" i="40"/>
  <c r="D870" i="40"/>
  <c r="D869" i="40"/>
  <c r="D868" i="40"/>
  <c r="D867" i="40"/>
  <c r="D866" i="40"/>
  <c r="D865" i="40"/>
  <c r="D864" i="40"/>
  <c r="D863" i="40"/>
  <c r="D862" i="40"/>
  <c r="D861" i="40"/>
  <c r="D860" i="40"/>
  <c r="D859" i="40"/>
  <c r="D858" i="40"/>
  <c r="D857" i="40"/>
  <c r="D856" i="40"/>
  <c r="D855" i="40"/>
  <c r="D854" i="40"/>
  <c r="D853" i="40"/>
  <c r="D852" i="40"/>
  <c r="D851" i="40"/>
  <c r="D850" i="40"/>
  <c r="D849" i="40"/>
  <c r="D848" i="40"/>
  <c r="D847" i="40"/>
  <c r="D846" i="40"/>
  <c r="D845" i="40"/>
  <c r="D844" i="40"/>
  <c r="D843" i="40"/>
  <c r="D842" i="40"/>
  <c r="D841" i="40"/>
  <c r="D840" i="40"/>
  <c r="D839" i="40"/>
  <c r="D838" i="40"/>
  <c r="D837" i="40"/>
  <c r="D835" i="40"/>
  <c r="D833" i="40"/>
  <c r="D828" i="40"/>
  <c r="D827" i="40"/>
  <c r="D826" i="40"/>
  <c r="D825" i="40"/>
  <c r="D824" i="40"/>
  <c r="D823" i="40"/>
  <c r="D822" i="40"/>
  <c r="D821" i="40"/>
  <c r="D820" i="40"/>
  <c r="D819" i="40"/>
  <c r="D818" i="40"/>
  <c r="D817" i="40"/>
  <c r="D816" i="40"/>
  <c r="D815" i="40"/>
  <c r="D814" i="40"/>
  <c r="D813" i="40"/>
  <c r="D812" i="40"/>
  <c r="D811" i="40"/>
  <c r="D810" i="40"/>
  <c r="D809" i="40"/>
  <c r="D808" i="40"/>
  <c r="D807" i="40"/>
  <c r="D806" i="40"/>
  <c r="D805" i="40"/>
  <c r="D803" i="40"/>
  <c r="D801" i="40"/>
  <c r="D800" i="40"/>
  <c r="D799" i="40"/>
  <c r="D798" i="40"/>
  <c r="D797" i="40"/>
  <c r="D796" i="40"/>
  <c r="D795" i="40"/>
  <c r="D794" i="40"/>
  <c r="D793" i="40"/>
  <c r="D792" i="40"/>
  <c r="D791" i="40"/>
  <c r="D790" i="40"/>
  <c r="D789" i="40"/>
  <c r="D788" i="40"/>
  <c r="D786" i="40"/>
  <c r="D785" i="40"/>
  <c r="D784" i="40"/>
  <c r="D783" i="40"/>
  <c r="D782" i="40"/>
  <c r="D781" i="40"/>
  <c r="D780" i="40"/>
  <c r="D779" i="40"/>
  <c r="D778" i="40"/>
  <c r="D777" i="40"/>
  <c r="D776" i="40"/>
  <c r="D775" i="40"/>
  <c r="D774" i="40"/>
  <c r="D773" i="40"/>
  <c r="D772" i="40"/>
  <c r="D771" i="40"/>
  <c r="D770" i="40"/>
  <c r="D619" i="40"/>
  <c r="D618" i="40"/>
  <c r="D617" i="40"/>
  <c r="D616" i="40"/>
  <c r="D615" i="40"/>
  <c r="D614" i="40"/>
  <c r="D613" i="40"/>
  <c r="D612" i="40"/>
  <c r="D611" i="40"/>
  <c r="D610" i="40"/>
  <c r="D609" i="40"/>
  <c r="D608" i="40"/>
  <c r="D607" i="40"/>
  <c r="D606" i="40"/>
  <c r="D605" i="40"/>
  <c r="D604" i="40"/>
  <c r="D603" i="40"/>
  <c r="D602" i="40"/>
  <c r="D601" i="40"/>
  <c r="D600" i="40"/>
  <c r="D599" i="40"/>
  <c r="D598" i="40"/>
  <c r="D597" i="40"/>
  <c r="D596" i="40"/>
  <c r="D595" i="40"/>
  <c r="D594" i="40"/>
  <c r="D593" i="40"/>
  <c r="D592" i="40"/>
  <c r="D591" i="40"/>
  <c r="D590" i="40"/>
  <c r="D589" i="40"/>
  <c r="D588" i="40"/>
  <c r="D587" i="40"/>
  <c r="D586" i="40"/>
  <c r="D585" i="40"/>
  <c r="D584" i="40"/>
  <c r="D583" i="40"/>
  <c r="D582" i="40"/>
  <c r="D581" i="40"/>
  <c r="D580" i="40"/>
  <c r="D579" i="40"/>
  <c r="D578" i="40"/>
  <c r="D577" i="40"/>
  <c r="D576" i="40"/>
  <c r="D575" i="40"/>
  <c r="D574" i="40"/>
  <c r="D573" i="40"/>
  <c r="D572" i="40"/>
  <c r="D571" i="40"/>
  <c r="D570" i="40"/>
  <c r="D569" i="40"/>
  <c r="D568" i="40"/>
  <c r="D567" i="40"/>
  <c r="D566" i="40"/>
  <c r="D565" i="40"/>
  <c r="D564" i="40"/>
  <c r="D563" i="40"/>
  <c r="D562" i="40"/>
  <c r="D561" i="40"/>
  <c r="D560" i="40"/>
  <c r="D559" i="40"/>
  <c r="D558" i="40"/>
  <c r="D557" i="40"/>
  <c r="D556" i="40"/>
  <c r="D555" i="40"/>
  <c r="D554" i="40"/>
  <c r="D553" i="40"/>
  <c r="D552" i="40"/>
  <c r="D551" i="40"/>
  <c r="D550" i="40"/>
  <c r="D549" i="40"/>
  <c r="D548" i="40"/>
  <c r="D547" i="40"/>
  <c r="D546" i="40"/>
  <c r="D545" i="40"/>
  <c r="D544" i="40"/>
  <c r="D543" i="40"/>
  <c r="D542" i="40"/>
  <c r="D541" i="40"/>
  <c r="D540" i="40"/>
  <c r="D539" i="40"/>
  <c r="D538" i="40"/>
  <c r="D537" i="40"/>
  <c r="D536" i="40"/>
  <c r="D535" i="40"/>
  <c r="D534" i="40"/>
  <c r="D533" i="40"/>
  <c r="D532" i="40"/>
  <c r="D531" i="40"/>
  <c r="D530" i="40"/>
  <c r="D529" i="40"/>
  <c r="D528" i="40"/>
  <c r="D527" i="40"/>
  <c r="D526" i="40"/>
  <c r="D525" i="40"/>
  <c r="D524" i="40"/>
  <c r="D521" i="40"/>
  <c r="D520" i="40"/>
  <c r="D519" i="40"/>
  <c r="D518" i="40"/>
  <c r="D517" i="40"/>
  <c r="D516" i="40"/>
  <c r="D515" i="40"/>
  <c r="D514" i="40"/>
  <c r="D513" i="40"/>
  <c r="D512" i="40"/>
  <c r="D511" i="40"/>
  <c r="D510" i="40"/>
  <c r="D509" i="40"/>
  <c r="D508" i="40"/>
  <c r="D507" i="40"/>
  <c r="D506" i="40"/>
  <c r="D505" i="40"/>
  <c r="D504" i="40"/>
  <c r="D503" i="40"/>
  <c r="D502" i="40"/>
  <c r="D501" i="40"/>
  <c r="D500" i="40"/>
  <c r="D497" i="40"/>
  <c r="D496" i="40"/>
  <c r="D495" i="40"/>
  <c r="D494" i="40"/>
  <c r="D493" i="40"/>
  <c r="D492" i="40"/>
  <c r="D491" i="40"/>
  <c r="D490" i="40"/>
  <c r="D489" i="40"/>
  <c r="D488" i="40"/>
  <c r="D487" i="40"/>
  <c r="D486" i="40"/>
  <c r="D485" i="40"/>
  <c r="D484" i="40"/>
  <c r="D483" i="40"/>
  <c r="D482" i="40"/>
  <c r="D481" i="40"/>
  <c r="D480" i="40"/>
  <c r="D479" i="40"/>
  <c r="D478" i="40"/>
  <c r="D477" i="40"/>
  <c r="D476" i="40"/>
  <c r="D475" i="40"/>
  <c r="D474" i="40"/>
  <c r="D473" i="40"/>
  <c r="D472" i="40"/>
  <c r="D471" i="40"/>
  <c r="D470" i="40"/>
  <c r="D469" i="40"/>
  <c r="D468" i="40"/>
  <c r="D467" i="40"/>
  <c r="D466" i="40"/>
  <c r="D465" i="40"/>
  <c r="D464" i="40"/>
  <c r="D463" i="40"/>
  <c r="D462" i="40"/>
  <c r="D461" i="40"/>
  <c r="D450" i="40"/>
  <c r="D449" i="40"/>
  <c r="D448" i="40"/>
  <c r="D447" i="40"/>
  <c r="D446" i="40"/>
  <c r="D445" i="40"/>
  <c r="D444" i="40"/>
  <c r="D443" i="40"/>
  <c r="D442" i="40"/>
  <c r="D441" i="40"/>
  <c r="D440" i="40"/>
  <c r="D439" i="40"/>
  <c r="D438" i="40"/>
  <c r="D437" i="40"/>
  <c r="D436" i="40"/>
  <c r="D435" i="40"/>
  <c r="D433" i="40"/>
  <c r="D432" i="40"/>
  <c r="D431" i="40"/>
  <c r="D430" i="40"/>
  <c r="D428" i="40"/>
  <c r="D427" i="40"/>
  <c r="D426" i="40"/>
  <c r="D425" i="40"/>
  <c r="D424" i="40"/>
  <c r="D423" i="40"/>
  <c r="D422" i="40"/>
  <c r="D421" i="40"/>
  <c r="D420" i="40"/>
  <c r="D419" i="40"/>
  <c r="D414" i="40"/>
  <c r="D409" i="40"/>
  <c r="D408" i="40"/>
  <c r="D407" i="40"/>
  <c r="D406" i="40"/>
  <c r="D402" i="40"/>
  <c r="D401" i="40"/>
  <c r="D399" i="40"/>
  <c r="D390" i="40"/>
  <c r="D389" i="40"/>
  <c r="D388" i="40"/>
  <c r="D387" i="40"/>
  <c r="D386" i="40"/>
  <c r="D385" i="40"/>
  <c r="D384" i="40"/>
  <c r="D383" i="40"/>
  <c r="D382" i="40"/>
  <c r="D381" i="40"/>
  <c r="D380" i="40"/>
  <c r="D379" i="40"/>
  <c r="D378" i="40"/>
  <c r="D377" i="40"/>
  <c r="D376" i="40"/>
  <c r="D375" i="40"/>
  <c r="D374" i="40"/>
  <c r="D373" i="40"/>
  <c r="D372" i="40"/>
  <c r="D371" i="40"/>
  <c r="D370" i="40"/>
  <c r="D369" i="40"/>
  <c r="D368" i="40"/>
  <c r="D367" i="40"/>
  <c r="D366" i="40"/>
  <c r="D365" i="40"/>
  <c r="D364" i="40"/>
  <c r="D363" i="40"/>
  <c r="D362" i="40"/>
  <c r="D361" i="40"/>
  <c r="D360" i="40"/>
  <c r="D359" i="40"/>
  <c r="D358" i="40"/>
  <c r="D356" i="40"/>
  <c r="D355" i="40"/>
  <c r="D354" i="40"/>
  <c r="D353" i="40"/>
  <c r="D352" i="40"/>
  <c r="D348" i="40"/>
  <c r="D347" i="40"/>
  <c r="D346" i="40"/>
  <c r="D344" i="40"/>
  <c r="D342" i="40"/>
  <c r="D341" i="40"/>
  <c r="D339" i="40"/>
  <c r="D336" i="40"/>
  <c r="D335" i="40"/>
  <c r="D1519" i="40"/>
  <c r="D334" i="40"/>
  <c r="D333" i="40"/>
  <c r="D332" i="40"/>
  <c r="D331" i="40"/>
  <c r="D330" i="40"/>
  <c r="D329" i="40"/>
  <c r="D328" i="40"/>
  <c r="D327" i="40"/>
  <c r="D315" i="40"/>
  <c r="D314" i="40"/>
  <c r="D313" i="40"/>
  <c r="D312" i="40"/>
  <c r="D311" i="40"/>
  <c r="D310" i="40"/>
  <c r="D309" i="40"/>
  <c r="D307" i="40"/>
  <c r="D306" i="40"/>
  <c r="D308" i="40"/>
  <c r="D288" i="40"/>
  <c r="D287" i="40"/>
  <c r="D286" i="40"/>
  <c r="D285" i="40"/>
  <c r="D281" i="40"/>
  <c r="D280" i="40"/>
  <c r="D279" i="40"/>
  <c r="D278" i="40"/>
  <c r="D277" i="40"/>
  <c r="D276" i="40"/>
  <c r="D275" i="40"/>
  <c r="D274" i="40"/>
  <c r="D268" i="40"/>
  <c r="D266" i="40"/>
  <c r="D265" i="40"/>
  <c r="D264" i="40"/>
  <c r="D263" i="40"/>
  <c r="D262" i="40"/>
  <c r="D261" i="40"/>
  <c r="N800" i="40" l="1"/>
  <c r="N801" i="40"/>
  <c r="N799" i="40"/>
  <c r="N1005" i="40"/>
  <c r="N798" i="40"/>
  <c r="D259" i="40"/>
  <c r="N259" i="40" l="1"/>
  <c r="D761" i="40"/>
  <c r="D762" i="40"/>
  <c r="D763" i="40"/>
  <c r="D764" i="40"/>
  <c r="D765" i="40"/>
  <c r="D766" i="40"/>
  <c r="N766" i="40" l="1"/>
  <c r="N765" i="40"/>
  <c r="N764" i="40"/>
  <c r="N763" i="40"/>
  <c r="N761" i="40"/>
  <c r="N762" i="40"/>
  <c r="N288" i="40"/>
  <c r="N287" i="40"/>
  <c r="N286" i="40"/>
  <c r="N279" i="40"/>
  <c r="N280" i="40"/>
  <c r="N281" i="40"/>
  <c r="N285" i="40"/>
  <c r="N278" i="40"/>
  <c r="N263" i="40"/>
  <c r="N277" i="40"/>
  <c r="H66" i="56" l="1"/>
  <c r="H65" i="56" l="1"/>
  <c r="H64" i="56"/>
  <c r="H61" i="56"/>
  <c r="H63" i="56"/>
  <c r="H62" i="56"/>
  <c r="H60" i="56" l="1"/>
  <c r="H58" i="56" l="1"/>
  <c r="H59" i="56"/>
  <c r="H57" i="56" l="1"/>
  <c r="H56" i="56"/>
  <c r="D43" i="40" l="1"/>
  <c r="N43" i="40" l="1"/>
  <c r="H55" i="56"/>
  <c r="H52" i="56" l="1"/>
  <c r="H53" i="56"/>
  <c r="H54" i="56"/>
  <c r="N336" i="40"/>
  <c r="N890" i="40" l="1"/>
  <c r="H51" i="56" l="1"/>
  <c r="H50" i="56"/>
  <c r="N1205" i="40" l="1"/>
  <c r="D701" i="40"/>
  <c r="D201" i="40"/>
  <c r="N701" i="40" l="1"/>
  <c r="N201" i="40"/>
  <c r="D1119" i="40"/>
  <c r="D1120" i="40"/>
  <c r="D1121" i="40"/>
  <c r="D1122" i="40"/>
  <c r="D1123" i="40"/>
  <c r="D1124" i="40"/>
  <c r="D1125" i="40"/>
  <c r="N1125" i="40" l="1"/>
  <c r="N1124" i="40"/>
  <c r="N1123" i="40"/>
  <c r="N1122" i="40"/>
  <c r="N1121" i="40"/>
  <c r="N1120" i="40"/>
  <c r="N1119" i="40"/>
  <c r="H49" i="56"/>
  <c r="H48" i="56" l="1"/>
  <c r="H47" i="56" l="1"/>
  <c r="H46" i="56"/>
  <c r="D1518" i="40" l="1"/>
  <c r="N1518" i="40" l="1"/>
  <c r="H45" i="56"/>
  <c r="H44" i="56" l="1"/>
  <c r="H43" i="56" l="1"/>
  <c r="H42" i="56" l="1"/>
  <c r="H41" i="56"/>
  <c r="B73" i="55"/>
  <c r="H108" i="57" l="1"/>
  <c r="H40" i="56" l="1"/>
  <c r="N897" i="40" l="1"/>
  <c r="N898" i="40"/>
  <c r="D172" i="40" l="1"/>
  <c r="D180" i="40"/>
  <c r="D179" i="40"/>
  <c r="D181" i="40"/>
  <c r="N181" i="40" l="1"/>
  <c r="N179" i="40"/>
  <c r="N180" i="40"/>
  <c r="N172" i="40"/>
  <c r="D631" i="40"/>
  <c r="N631" i="40" l="1"/>
  <c r="D1598" i="40"/>
  <c r="N1598" i="40" l="1"/>
  <c r="H39" i="56"/>
  <c r="H38" i="56" l="1"/>
  <c r="H37" i="56" l="1"/>
  <c r="N969" i="40" l="1"/>
  <c r="N968" i="40"/>
  <c r="N970" i="40"/>
  <c r="N967" i="40"/>
  <c r="D1535" i="40"/>
  <c r="D1536" i="40"/>
  <c r="D1538" i="40"/>
  <c r="D1539" i="40"/>
  <c r="D1540" i="40"/>
  <c r="N1540" i="40" l="1"/>
  <c r="N1539" i="40"/>
  <c r="N1538" i="40"/>
  <c r="N1536" i="40"/>
  <c r="N1535" i="40"/>
  <c r="H36" i="56"/>
  <c r="D1496" i="40" l="1"/>
  <c r="D1508" i="40"/>
  <c r="D1506" i="40"/>
  <c r="D1504" i="40"/>
  <c r="D1502" i="40"/>
  <c r="D1500" i="40"/>
  <c r="D1498" i="40"/>
  <c r="N1204" i="40"/>
  <c r="N1498" i="40" l="1"/>
  <c r="N1500" i="40"/>
  <c r="N1502" i="40"/>
  <c r="N1504" i="40"/>
  <c r="N1506" i="40"/>
  <c r="N1508" i="40"/>
  <c r="N1496" i="40"/>
  <c r="D168" i="40"/>
  <c r="D169" i="40"/>
  <c r="D170" i="40"/>
  <c r="D171" i="40"/>
  <c r="D173" i="40"/>
  <c r="D174" i="40"/>
  <c r="D175" i="40"/>
  <c r="D176" i="40"/>
  <c r="D177" i="40"/>
  <c r="D178" i="40"/>
  <c r="D182" i="40"/>
  <c r="D183" i="40"/>
  <c r="N177" i="40" l="1"/>
  <c r="N176" i="40"/>
  <c r="N174" i="40"/>
  <c r="N173" i="40"/>
  <c r="N171" i="40"/>
  <c r="N170" i="40"/>
  <c r="N169" i="40"/>
  <c r="N168" i="40"/>
  <c r="N178" i="40"/>
  <c r="N183" i="40"/>
  <c r="N175" i="40"/>
  <c r="N182" i="40"/>
  <c r="H35" i="56"/>
  <c r="D1523" i="40" l="1"/>
  <c r="D27" i="40"/>
  <c r="N27" i="40" l="1"/>
  <c r="N1523" i="40"/>
  <c r="D1591" i="40"/>
  <c r="D1592" i="40"/>
  <c r="N1592" i="40" l="1"/>
  <c r="N1591" i="40"/>
  <c r="N964" i="40"/>
  <c r="N965" i="40"/>
  <c r="N952" i="40"/>
  <c r="D16" i="40" l="1"/>
  <c r="D17" i="40"/>
  <c r="N17" i="40" l="1"/>
  <c r="N16" i="40"/>
  <c r="D31" i="40"/>
  <c r="N31" i="40" l="1"/>
  <c r="B62" i="55"/>
  <c r="D1492" i="40" l="1"/>
  <c r="D1493" i="40"/>
  <c r="D1494" i="40"/>
  <c r="D1495" i="40"/>
  <c r="D1497" i="40"/>
  <c r="D1499" i="40"/>
  <c r="D1501" i="40"/>
  <c r="D1503" i="40"/>
  <c r="D1505" i="40"/>
  <c r="D1507" i="40"/>
  <c r="D1509" i="40"/>
  <c r="D1510" i="40"/>
  <c r="D13" i="40"/>
  <c r="D14" i="40"/>
  <c r="D15" i="40"/>
  <c r="N1509" i="40" l="1"/>
  <c r="N1507" i="40"/>
  <c r="N1505" i="40"/>
  <c r="N1503" i="40"/>
  <c r="N1501" i="40"/>
  <c r="N1499" i="40"/>
  <c r="N1510" i="40"/>
  <c r="N1497" i="40"/>
  <c r="N1495" i="40"/>
  <c r="N15" i="40"/>
  <c r="N1494" i="40"/>
  <c r="N14" i="40"/>
  <c r="N1493" i="40"/>
  <c r="N1492" i="40"/>
  <c r="N13" i="40"/>
  <c r="D165" i="40"/>
  <c r="N165" i="40" l="1"/>
  <c r="D25" i="40"/>
  <c r="N837" i="40"/>
  <c r="N907" i="40"/>
  <c r="N905" i="40"/>
  <c r="N25" i="40" l="1"/>
  <c r="D1160" i="40"/>
  <c r="D1161" i="40"/>
  <c r="D1162" i="40"/>
  <c r="D1163" i="40"/>
  <c r="D1164" i="40"/>
  <c r="D1165" i="40"/>
  <c r="D1166" i="40"/>
  <c r="D1167" i="40"/>
  <c r="D1168" i="40"/>
  <c r="D1169" i="40"/>
  <c r="N1168" i="40" l="1"/>
  <c r="N1167" i="40"/>
  <c r="N1166" i="40"/>
  <c r="N1165" i="40"/>
  <c r="N1164" i="40"/>
  <c r="N1163" i="40"/>
  <c r="N1169" i="40"/>
  <c r="N1162" i="40"/>
  <c r="N1160" i="40"/>
  <c r="N1161" i="40"/>
  <c r="N771" i="40"/>
  <c r="N772" i="40"/>
  <c r="N773" i="40"/>
  <c r="N774" i="40"/>
  <c r="D1513" i="40" l="1"/>
  <c r="N1513" i="40" l="1"/>
  <c r="H34" i="56"/>
  <c r="D28" i="40" l="1"/>
  <c r="D29" i="40"/>
  <c r="N29" i="40" l="1"/>
  <c r="N28" i="40"/>
  <c r="K15" i="42"/>
  <c r="D1414" i="40" l="1"/>
  <c r="D1415" i="40"/>
  <c r="D1416" i="40"/>
  <c r="D1417" i="40"/>
  <c r="D1418" i="40"/>
  <c r="D1419" i="40"/>
  <c r="D1420" i="40"/>
  <c r="D1421" i="40"/>
  <c r="D1422" i="40"/>
  <c r="N1422" i="40" l="1"/>
  <c r="N1420" i="40"/>
  <c r="N1419" i="40"/>
  <c r="N1418" i="40"/>
  <c r="N1417" i="40"/>
  <c r="N1416" i="40"/>
  <c r="N1415" i="40"/>
  <c r="N1421" i="40"/>
  <c r="N1414" i="40"/>
  <c r="H33" i="56"/>
  <c r="D70" i="40" l="1"/>
  <c r="D71" i="40"/>
  <c r="D72" i="40"/>
  <c r="D73" i="40"/>
  <c r="D74" i="40"/>
  <c r="D75" i="40"/>
  <c r="D76" i="40"/>
  <c r="D111" i="40"/>
  <c r="D69" i="40"/>
  <c r="D36" i="40"/>
  <c r="N111" i="40" l="1"/>
  <c r="N76" i="40"/>
  <c r="N75" i="40"/>
  <c r="N74" i="40"/>
  <c r="N73" i="40"/>
  <c r="N36" i="40"/>
  <c r="N72" i="40"/>
  <c r="N71" i="40"/>
  <c r="N69" i="40"/>
  <c r="N70" i="40"/>
  <c r="H32" i="56"/>
  <c r="H30" i="56"/>
  <c r="B27" i="55"/>
  <c r="B76" i="55" l="1"/>
  <c r="B69" i="55"/>
  <c r="H31" i="56"/>
  <c r="D1549" i="40" l="1"/>
  <c r="D1550" i="40"/>
  <c r="D1551" i="40"/>
  <c r="D1552" i="40"/>
  <c r="D1553" i="40"/>
  <c r="D1554" i="40"/>
  <c r="D1555" i="40"/>
  <c r="D1556" i="40"/>
  <c r="D1557" i="40"/>
  <c r="D1558" i="40"/>
  <c r="D1559" i="40"/>
  <c r="D1560" i="40"/>
  <c r="D1561" i="40"/>
  <c r="D1562" i="40"/>
  <c r="D1563" i="40"/>
  <c r="D1564" i="40"/>
  <c r="D1565" i="40"/>
  <c r="D1566" i="40"/>
  <c r="D1567" i="40"/>
  <c r="D1568" i="40"/>
  <c r="D1569" i="40"/>
  <c r="D1570" i="40"/>
  <c r="D1571" i="40"/>
  <c r="D1572" i="40"/>
  <c r="D1573" i="40"/>
  <c r="D1574" i="40"/>
  <c r="D1575" i="40"/>
  <c r="D1576" i="40"/>
  <c r="D1577" i="40"/>
  <c r="D1578" i="40"/>
  <c r="D1579" i="40"/>
  <c r="D1580" i="40"/>
  <c r="D1581" i="40"/>
  <c r="D1582" i="40"/>
  <c r="D1583" i="40"/>
  <c r="D1584" i="40"/>
  <c r="D1585" i="40"/>
  <c r="D1587" i="40"/>
  <c r="D1588" i="40"/>
  <c r="D1589" i="40"/>
  <c r="D1590" i="40"/>
  <c r="D1593" i="40"/>
  <c r="D1594" i="40"/>
  <c r="D1595" i="40"/>
  <c r="D1596" i="40"/>
  <c r="D1597" i="40"/>
  <c r="D1599" i="40"/>
  <c r="D1600" i="40"/>
  <c r="D1601" i="40"/>
  <c r="N1599" i="40" l="1"/>
  <c r="N1596" i="40"/>
  <c r="N1581" i="40"/>
  <c r="N1569" i="40"/>
  <c r="N1557" i="40"/>
  <c r="N1572" i="40"/>
  <c r="N1571" i="40"/>
  <c r="N1580" i="40"/>
  <c r="N1568" i="40"/>
  <c r="N1556" i="40"/>
  <c r="N1560" i="40"/>
  <c r="N1582" i="40"/>
  <c r="N1595" i="40"/>
  <c r="N1594" i="40"/>
  <c r="N1579" i="40"/>
  <c r="N1567" i="40"/>
  <c r="N1555" i="40"/>
  <c r="N1559" i="40"/>
  <c r="N1593" i="40"/>
  <c r="N1578" i="40"/>
  <c r="N1566" i="40"/>
  <c r="N1554" i="40"/>
  <c r="N1570" i="40"/>
  <c r="N1590" i="40"/>
  <c r="N1577" i="40"/>
  <c r="N1565" i="40"/>
  <c r="N1553" i="40"/>
  <c r="N1597" i="40"/>
  <c r="N1589" i="40"/>
  <c r="N1576" i="40"/>
  <c r="N1564" i="40"/>
  <c r="N1552" i="40"/>
  <c r="N1600" i="40"/>
  <c r="N1558" i="40"/>
  <c r="N1588" i="40"/>
  <c r="N1575" i="40"/>
  <c r="N1563" i="40"/>
  <c r="N1551" i="40"/>
  <c r="N1583" i="40"/>
  <c r="N1587" i="40"/>
  <c r="N1574" i="40"/>
  <c r="N1562" i="40"/>
  <c r="N1550" i="40"/>
  <c r="N1584" i="40"/>
  <c r="N1601" i="40"/>
  <c r="N1585" i="40"/>
  <c r="N1573" i="40"/>
  <c r="N1561" i="40"/>
  <c r="N1549" i="40"/>
  <c r="D1524" i="40"/>
  <c r="D1525" i="40"/>
  <c r="D1526" i="40"/>
  <c r="D1527" i="40"/>
  <c r="D1528" i="40"/>
  <c r="D1529" i="40"/>
  <c r="D1530" i="40"/>
  <c r="D1531" i="40"/>
  <c r="D1532" i="40"/>
  <c r="D1533" i="40"/>
  <c r="D1534" i="40"/>
  <c r="D1541" i="40"/>
  <c r="D1542" i="40"/>
  <c r="D1543" i="40"/>
  <c r="D1544" i="40"/>
  <c r="D1545" i="40"/>
  <c r="D1511" i="40"/>
  <c r="D1512" i="40"/>
  <c r="D1546" i="40"/>
  <c r="D1547" i="40"/>
  <c r="N1532" i="40" l="1"/>
  <c r="N1547" i="40"/>
  <c r="N1530" i="40"/>
  <c r="N1512" i="40"/>
  <c r="N1529" i="40"/>
  <c r="N1531" i="40"/>
  <c r="N1528" i="40"/>
  <c r="N1546" i="40"/>
  <c r="N1527" i="40"/>
  <c r="N1511" i="40"/>
  <c r="N1526" i="40"/>
  <c r="N1543" i="40"/>
  <c r="N1525" i="40"/>
  <c r="N1533" i="40"/>
  <c r="N1542" i="40"/>
  <c r="N1524" i="40"/>
  <c r="N1544" i="40"/>
  <c r="N1541" i="40"/>
  <c r="N1545" i="40"/>
  <c r="N1534" i="40"/>
  <c r="D627" i="40"/>
  <c r="D620" i="40"/>
  <c r="D621" i="40"/>
  <c r="D622" i="40"/>
  <c r="D623" i="40"/>
  <c r="D624" i="40"/>
  <c r="D625" i="40"/>
  <c r="D626" i="40"/>
  <c r="D628" i="40"/>
  <c r="D629" i="40"/>
  <c r="D630" i="40"/>
  <c r="D632" i="40"/>
  <c r="D633" i="40"/>
  <c r="D634" i="40"/>
  <c r="D635" i="40"/>
  <c r="D636" i="40"/>
  <c r="N625" i="40" l="1"/>
  <c r="N624" i="40"/>
  <c r="N623" i="40"/>
  <c r="N622" i="40"/>
  <c r="N621" i="40"/>
  <c r="N620" i="40"/>
  <c r="N626" i="40"/>
  <c r="N627" i="40"/>
  <c r="N633" i="40"/>
  <c r="N632" i="40"/>
  <c r="N635" i="40"/>
  <c r="N630" i="40"/>
  <c r="N636" i="40"/>
  <c r="N629" i="40"/>
  <c r="N634" i="40"/>
  <c r="N628" i="40"/>
  <c r="D1522" i="40"/>
  <c r="N1522" i="40" l="1"/>
  <c r="D1034" i="40"/>
  <c r="D1035" i="40"/>
  <c r="D1036" i="40"/>
  <c r="D1037" i="40"/>
  <c r="D1038" i="40"/>
  <c r="D1039" i="40"/>
  <c r="N1040" i="40"/>
  <c r="D1041" i="40"/>
  <c r="D1042" i="40"/>
  <c r="D1043" i="40"/>
  <c r="D1044" i="40"/>
  <c r="D1045" i="40"/>
  <c r="D1046" i="40"/>
  <c r="D1047" i="40"/>
  <c r="D1048" i="40"/>
  <c r="D1049" i="40"/>
  <c r="D1050" i="40"/>
  <c r="D1051" i="40"/>
  <c r="D1052" i="40"/>
  <c r="D1053" i="40"/>
  <c r="D1054" i="40"/>
  <c r="D1055" i="40"/>
  <c r="D1056" i="40"/>
  <c r="D1057" i="40"/>
  <c r="D1058" i="40"/>
  <c r="D1059" i="40"/>
  <c r="D1060" i="40"/>
  <c r="D1061" i="40"/>
  <c r="D1062" i="40"/>
  <c r="D1063" i="40"/>
  <c r="D1064" i="40"/>
  <c r="D1065" i="40"/>
  <c r="D1066" i="40"/>
  <c r="D1067" i="40"/>
  <c r="D1068" i="40"/>
  <c r="D1069" i="40"/>
  <c r="D1070" i="40"/>
  <c r="D1071" i="40"/>
  <c r="D1072" i="40"/>
  <c r="D1073" i="40"/>
  <c r="D1074" i="40"/>
  <c r="D1075" i="40"/>
  <c r="D1076" i="40"/>
  <c r="D1077" i="40"/>
  <c r="D1078" i="40"/>
  <c r="D1079" i="40"/>
  <c r="D1080" i="40"/>
  <c r="D1081" i="40"/>
  <c r="D1082" i="40"/>
  <c r="D1083" i="40"/>
  <c r="D1084" i="40"/>
  <c r="D1085" i="40"/>
  <c r="D1086" i="40"/>
  <c r="D1087" i="40"/>
  <c r="D1088" i="40"/>
  <c r="D1089" i="40"/>
  <c r="D1090" i="40"/>
  <c r="D1091" i="40"/>
  <c r="D1092" i="40"/>
  <c r="D1093" i="40"/>
  <c r="D1094" i="40"/>
  <c r="D1095" i="40"/>
  <c r="D1096" i="40"/>
  <c r="D1097" i="40"/>
  <c r="D1098" i="40"/>
  <c r="D1099" i="40"/>
  <c r="D1100" i="40"/>
  <c r="D1101" i="40"/>
  <c r="D1102" i="40"/>
  <c r="D1103" i="40"/>
  <c r="D1104" i="40"/>
  <c r="D1105" i="40"/>
  <c r="D1106" i="40"/>
  <c r="D1107" i="40"/>
  <c r="D1108" i="40"/>
  <c r="D1109" i="40"/>
  <c r="D1110" i="40"/>
  <c r="D1111" i="40"/>
  <c r="D1112" i="40"/>
  <c r="D1113" i="40"/>
  <c r="D1114" i="40"/>
  <c r="D1115" i="40"/>
  <c r="D1116" i="40"/>
  <c r="D1117" i="40"/>
  <c r="D1118" i="40"/>
  <c r="D1126" i="40"/>
  <c r="D1127" i="40"/>
  <c r="D1128" i="40"/>
  <c r="D1129" i="40"/>
  <c r="D1130" i="40"/>
  <c r="D1131" i="40"/>
  <c r="D1132" i="40"/>
  <c r="D1133" i="40"/>
  <c r="D1134" i="40"/>
  <c r="D1135" i="40"/>
  <c r="D1136" i="40"/>
  <c r="D1137" i="40"/>
  <c r="D1138" i="40"/>
  <c r="D1139" i="40"/>
  <c r="D1140" i="40"/>
  <c r="D1141" i="40"/>
  <c r="D1142" i="40"/>
  <c r="D1143" i="40"/>
  <c r="D1144" i="40"/>
  <c r="D1145" i="40"/>
  <c r="D1146" i="40"/>
  <c r="D1147" i="40"/>
  <c r="D1148" i="40"/>
  <c r="D1149" i="40"/>
  <c r="D1150" i="40"/>
  <c r="D1151" i="40"/>
  <c r="D1152" i="40"/>
  <c r="D1153" i="40"/>
  <c r="D1154" i="40"/>
  <c r="D1155" i="40"/>
  <c r="D1156" i="40"/>
  <c r="D1157" i="40"/>
  <c r="D1158" i="40"/>
  <c r="D1159" i="40"/>
  <c r="N1055" i="40" l="1"/>
  <c r="N1078" i="40"/>
  <c r="N1066" i="40"/>
  <c r="N1054" i="40"/>
  <c r="N1042" i="40"/>
  <c r="N1079" i="40"/>
  <c r="N1156" i="40"/>
  <c r="N1144" i="40"/>
  <c r="N1132" i="40"/>
  <c r="N1113" i="40"/>
  <c r="N1101" i="40"/>
  <c r="N1089" i="40"/>
  <c r="N1077" i="40"/>
  <c r="N1065" i="40"/>
  <c r="N1053" i="40"/>
  <c r="N1041" i="40"/>
  <c r="N1158" i="40"/>
  <c r="N1145" i="40"/>
  <c r="N1143" i="40"/>
  <c r="N1131" i="40"/>
  <c r="N1112" i="40"/>
  <c r="N1100" i="40"/>
  <c r="N1088" i="40"/>
  <c r="N1076" i="40"/>
  <c r="N1064" i="40"/>
  <c r="N1052" i="40"/>
  <c r="N1103" i="40"/>
  <c r="N1090" i="40"/>
  <c r="N1154" i="40"/>
  <c r="N1142" i="40"/>
  <c r="N1130" i="40"/>
  <c r="N1111" i="40"/>
  <c r="N1099" i="40"/>
  <c r="N1087" i="40"/>
  <c r="N1075" i="40"/>
  <c r="N1063" i="40"/>
  <c r="N1051" i="40"/>
  <c r="N1039" i="40"/>
  <c r="N1146" i="40"/>
  <c r="N1133" i="40"/>
  <c r="N1141" i="40"/>
  <c r="N1129" i="40"/>
  <c r="N1110" i="40"/>
  <c r="N1098" i="40"/>
  <c r="N1086" i="40"/>
  <c r="N1074" i="40"/>
  <c r="N1062" i="40"/>
  <c r="N1050" i="40"/>
  <c r="N1038" i="40"/>
  <c r="N1067" i="40"/>
  <c r="N1153" i="40"/>
  <c r="N1140" i="40"/>
  <c r="N1128" i="40"/>
  <c r="N1109" i="40"/>
  <c r="N1097" i="40"/>
  <c r="N1085" i="40"/>
  <c r="N1073" i="40"/>
  <c r="N1061" i="40"/>
  <c r="N1049" i="40"/>
  <c r="N1037" i="40"/>
  <c r="N1157" i="40"/>
  <c r="N1152" i="40"/>
  <c r="N1139" i="40"/>
  <c r="N1127" i="40"/>
  <c r="N1108" i="40"/>
  <c r="N1096" i="40"/>
  <c r="N1084" i="40"/>
  <c r="N1072" i="40"/>
  <c r="N1060" i="40"/>
  <c r="N1048" i="40"/>
  <c r="N1036" i="40"/>
  <c r="N1134" i="40"/>
  <c r="N1114" i="40"/>
  <c r="N1150" i="40"/>
  <c r="N1138" i="40"/>
  <c r="N1126" i="40"/>
  <c r="N1107" i="40"/>
  <c r="N1095" i="40"/>
  <c r="N1083" i="40"/>
  <c r="N1071" i="40"/>
  <c r="N1059" i="40"/>
  <c r="N1047" i="40"/>
  <c r="N1035" i="40"/>
  <c r="N1115" i="40"/>
  <c r="N1102" i="40"/>
  <c r="N1151" i="40"/>
  <c r="N1137" i="40"/>
  <c r="N1118" i="40"/>
  <c r="N1106" i="40"/>
  <c r="N1094" i="40"/>
  <c r="N1082" i="40"/>
  <c r="N1070" i="40"/>
  <c r="N1058" i="40"/>
  <c r="N1046" i="40"/>
  <c r="N1034" i="40"/>
  <c r="N1091" i="40"/>
  <c r="N1155" i="40"/>
  <c r="N1149" i="40"/>
  <c r="N1148" i="40"/>
  <c r="N1136" i="40"/>
  <c r="N1117" i="40"/>
  <c r="N1105" i="40"/>
  <c r="N1093" i="40"/>
  <c r="N1081" i="40"/>
  <c r="N1069" i="40"/>
  <c r="N1057" i="40"/>
  <c r="N1045" i="40"/>
  <c r="N1043" i="40"/>
  <c r="N1159" i="40"/>
  <c r="N1147" i="40"/>
  <c r="N1135" i="40"/>
  <c r="N1116" i="40"/>
  <c r="N1104" i="40"/>
  <c r="N1092" i="40"/>
  <c r="N1080" i="40"/>
  <c r="N1068" i="40"/>
  <c r="N1056" i="40"/>
  <c r="N1044" i="40"/>
  <c r="D184" i="40"/>
  <c r="D185" i="40"/>
  <c r="D186" i="40"/>
  <c r="D187" i="40"/>
  <c r="D188" i="40"/>
  <c r="D189" i="40"/>
  <c r="D190" i="40"/>
  <c r="D191" i="40"/>
  <c r="D192" i="40"/>
  <c r="D193" i="40"/>
  <c r="D194" i="40"/>
  <c r="D195" i="40"/>
  <c r="D196" i="40"/>
  <c r="D197" i="40"/>
  <c r="D198" i="40"/>
  <c r="D199" i="40"/>
  <c r="D200" i="40"/>
  <c r="D202" i="40"/>
  <c r="D203" i="40"/>
  <c r="D204" i="40"/>
  <c r="D205" i="40"/>
  <c r="D206" i="40"/>
  <c r="D207" i="40"/>
  <c r="D208" i="40"/>
  <c r="D209" i="40"/>
  <c r="D210" i="40"/>
  <c r="D211" i="40"/>
  <c r="D212" i="40"/>
  <c r="D213" i="40"/>
  <c r="D214" i="40"/>
  <c r="D215" i="40"/>
  <c r="D216" i="40"/>
  <c r="D217" i="40"/>
  <c r="D218" i="40"/>
  <c r="D219" i="40"/>
  <c r="D220" i="40"/>
  <c r="D221" i="40"/>
  <c r="D222" i="40"/>
  <c r="D223" i="40"/>
  <c r="D224" i="40"/>
  <c r="D225" i="40"/>
  <c r="D226" i="40"/>
  <c r="D227" i="40"/>
  <c r="D228" i="40"/>
  <c r="D229" i="40"/>
  <c r="D230" i="40"/>
  <c r="D231" i="40"/>
  <c r="D232" i="40"/>
  <c r="D233" i="40"/>
  <c r="D234" i="40"/>
  <c r="D235" i="40"/>
  <c r="D236" i="40"/>
  <c r="D237" i="40"/>
  <c r="D238" i="40"/>
  <c r="D239" i="40"/>
  <c r="D240" i="40"/>
  <c r="D241" i="40"/>
  <c r="D242" i="40"/>
  <c r="D243" i="40"/>
  <c r="D244" i="40"/>
  <c r="D245" i="40"/>
  <c r="D246" i="40"/>
  <c r="D247" i="40"/>
  <c r="D248" i="40"/>
  <c r="D249" i="40"/>
  <c r="D250" i="40"/>
  <c r="D251" i="40"/>
  <c r="D252" i="40"/>
  <c r="D253" i="40"/>
  <c r="D254" i="40"/>
  <c r="D255" i="40"/>
  <c r="D256" i="40"/>
  <c r="D257" i="40"/>
  <c r="D258" i="40"/>
  <c r="N926" i="40"/>
  <c r="N989" i="40"/>
  <c r="N990" i="40"/>
  <c r="N991" i="40"/>
  <c r="N992" i="40"/>
  <c r="N919" i="40"/>
  <c r="N920" i="40"/>
  <c r="N921" i="40"/>
  <c r="N922" i="40"/>
  <c r="N923" i="40"/>
  <c r="N924" i="40"/>
  <c r="N925" i="40"/>
  <c r="N927" i="40"/>
  <c r="N928" i="40"/>
  <c r="N929" i="40"/>
  <c r="N930" i="40"/>
  <c r="N931" i="40"/>
  <c r="N932" i="40"/>
  <c r="N933" i="40"/>
  <c r="N934" i="40"/>
  <c r="N935" i="40"/>
  <c r="N936" i="40"/>
  <c r="N937" i="40"/>
  <c r="N938" i="40"/>
  <c r="N939" i="40"/>
  <c r="N940" i="40"/>
  <c r="N941" i="40"/>
  <c r="N942" i="40"/>
  <c r="N943" i="40"/>
  <c r="N944" i="40"/>
  <c r="N945" i="40"/>
  <c r="N946" i="40"/>
  <c r="N947" i="40"/>
  <c r="N948" i="40"/>
  <c r="N949" i="40"/>
  <c r="N951" i="40"/>
  <c r="N953" i="40"/>
  <c r="N954" i="40"/>
  <c r="N955" i="40"/>
  <c r="N956" i="40"/>
  <c r="N957" i="40"/>
  <c r="N958" i="40"/>
  <c r="N959" i="40"/>
  <c r="N960" i="40"/>
  <c r="N961" i="40"/>
  <c r="N962" i="40"/>
  <c r="N963" i="40"/>
  <c r="N966" i="40"/>
  <c r="N971" i="40"/>
  <c r="N972" i="40"/>
  <c r="N973" i="40"/>
  <c r="N974" i="40"/>
  <c r="N975" i="40"/>
  <c r="N978" i="40"/>
  <c r="N979" i="40"/>
  <c r="N980" i="40"/>
  <c r="N981" i="40"/>
  <c r="N982" i="40"/>
  <c r="N983" i="40"/>
  <c r="N984" i="40"/>
  <c r="N985" i="40"/>
  <c r="N986" i="40"/>
  <c r="N987" i="40"/>
  <c r="N988" i="40"/>
  <c r="N993" i="40"/>
  <c r="N994" i="40"/>
  <c r="N995" i="40"/>
  <c r="N996" i="40"/>
  <c r="N997" i="40"/>
  <c r="N998" i="40"/>
  <c r="N999" i="40"/>
  <c r="N1000" i="40"/>
  <c r="N1001" i="40"/>
  <c r="N1002" i="40"/>
  <c r="N247" i="40" l="1"/>
  <c r="N235" i="40"/>
  <c r="N223" i="40"/>
  <c r="N211" i="40"/>
  <c r="N198" i="40"/>
  <c r="N186" i="40"/>
  <c r="N248" i="40"/>
  <c r="N258" i="40"/>
  <c r="N246" i="40"/>
  <c r="N234" i="40"/>
  <c r="N222" i="40"/>
  <c r="N210" i="40"/>
  <c r="N197" i="40"/>
  <c r="N185" i="40"/>
  <c r="N257" i="40"/>
  <c r="N245" i="40"/>
  <c r="N233" i="40"/>
  <c r="N221" i="40"/>
  <c r="N209" i="40"/>
  <c r="N196" i="40"/>
  <c r="N184" i="40"/>
  <c r="N187" i="40"/>
  <c r="N256" i="40"/>
  <c r="N244" i="40"/>
  <c r="N232" i="40"/>
  <c r="N220" i="40"/>
  <c r="N208" i="40"/>
  <c r="N195" i="40"/>
  <c r="N255" i="40"/>
  <c r="N243" i="40"/>
  <c r="N231" i="40"/>
  <c r="N219" i="40"/>
  <c r="N207" i="40"/>
  <c r="N194" i="40"/>
  <c r="N254" i="40"/>
  <c r="N242" i="40"/>
  <c r="N230" i="40"/>
  <c r="N218" i="40"/>
  <c r="N206" i="40"/>
  <c r="N193" i="40"/>
  <c r="N236" i="40"/>
  <c r="N253" i="40"/>
  <c r="N241" i="40"/>
  <c r="N229" i="40"/>
  <c r="N217" i="40"/>
  <c r="N205" i="40"/>
  <c r="N192" i="40"/>
  <c r="N252" i="40"/>
  <c r="N240" i="40"/>
  <c r="N228" i="40"/>
  <c r="N216" i="40"/>
  <c r="N204" i="40"/>
  <c r="N191" i="40"/>
  <c r="N224" i="40"/>
  <c r="N251" i="40"/>
  <c r="N239" i="40"/>
  <c r="N227" i="40"/>
  <c r="N215" i="40"/>
  <c r="N203" i="40"/>
  <c r="N190" i="40"/>
  <c r="N212" i="40"/>
  <c r="N250" i="40"/>
  <c r="N238" i="40"/>
  <c r="N226" i="40"/>
  <c r="N214" i="40"/>
  <c r="N202" i="40"/>
  <c r="N189" i="40"/>
  <c r="N199" i="40"/>
  <c r="N249" i="40"/>
  <c r="N237" i="40"/>
  <c r="N225" i="40"/>
  <c r="N213" i="40"/>
  <c r="N200" i="40"/>
  <c r="N188" i="40"/>
  <c r="N438" i="40"/>
  <c r="N439" i="40"/>
  <c r="N440" i="40"/>
  <c r="N441" i="40"/>
  <c r="N442" i="40"/>
  <c r="N443" i="40"/>
  <c r="N444" i="40"/>
  <c r="N445" i="40"/>
  <c r="N446" i="40"/>
  <c r="N447" i="40"/>
  <c r="N448" i="40"/>
  <c r="N449" i="40"/>
  <c r="N450" i="40"/>
  <c r="D685" i="40" l="1"/>
  <c r="D686" i="40"/>
  <c r="D687" i="40"/>
  <c r="D688" i="40"/>
  <c r="D649" i="40"/>
  <c r="D650" i="40"/>
  <c r="D651" i="40"/>
  <c r="D652" i="40"/>
  <c r="D653" i="40"/>
  <c r="D654" i="40"/>
  <c r="D655" i="40"/>
  <c r="D656" i="40"/>
  <c r="D657" i="40"/>
  <c r="D669" i="40"/>
  <c r="D670" i="40"/>
  <c r="D671" i="40"/>
  <c r="D672" i="40"/>
  <c r="D673" i="40"/>
  <c r="D674" i="40"/>
  <c r="D675" i="40"/>
  <c r="D676" i="40"/>
  <c r="D680" i="40"/>
  <c r="D681" i="40"/>
  <c r="D682" i="40"/>
  <c r="D683" i="40"/>
  <c r="D684" i="40"/>
  <c r="D689" i="40"/>
  <c r="D690" i="40"/>
  <c r="D691" i="40"/>
  <c r="D692" i="40"/>
  <c r="D693" i="40"/>
  <c r="D694" i="40"/>
  <c r="D695" i="40"/>
  <c r="D696" i="40"/>
  <c r="D698" i="40"/>
  <c r="D699" i="40"/>
  <c r="D700" i="40"/>
  <c r="D702" i="40"/>
  <c r="D703" i="40"/>
  <c r="D704" i="40"/>
  <c r="D705" i="40"/>
  <c r="D706" i="40"/>
  <c r="D707" i="40"/>
  <c r="D708" i="40"/>
  <c r="D709" i="40"/>
  <c r="D710" i="40"/>
  <c r="D711" i="40"/>
  <c r="D712" i="40"/>
  <c r="D713" i="40"/>
  <c r="D714" i="40"/>
  <c r="D715" i="40"/>
  <c r="D716" i="40"/>
  <c r="D717" i="40"/>
  <c r="D718" i="40"/>
  <c r="D719" i="40"/>
  <c r="D720" i="40"/>
  <c r="D721" i="40"/>
  <c r="D722" i="40"/>
  <c r="D723" i="40"/>
  <c r="D724" i="40"/>
  <c r="D725" i="40"/>
  <c r="D726" i="40"/>
  <c r="D727" i="40"/>
  <c r="D728" i="40"/>
  <c r="D729" i="40"/>
  <c r="D730" i="40"/>
  <c r="D731" i="40"/>
  <c r="D732" i="40"/>
  <c r="D733" i="40"/>
  <c r="D734" i="40"/>
  <c r="D735" i="40"/>
  <c r="D736" i="40"/>
  <c r="D737" i="40"/>
  <c r="D738" i="40"/>
  <c r="D739" i="40"/>
  <c r="D740" i="40"/>
  <c r="D741" i="40"/>
  <c r="D742" i="40"/>
  <c r="D743" i="40"/>
  <c r="D744" i="40"/>
  <c r="D745" i="40"/>
  <c r="D746" i="40"/>
  <c r="D747" i="40"/>
  <c r="D748" i="40"/>
  <c r="D749" i="40"/>
  <c r="D750" i="40"/>
  <c r="D751" i="40"/>
  <c r="D752" i="40"/>
  <c r="D753" i="40"/>
  <c r="D754" i="40"/>
  <c r="D755" i="40"/>
  <c r="D756" i="40"/>
  <c r="D757" i="40"/>
  <c r="D758" i="40"/>
  <c r="D759" i="40"/>
  <c r="D760" i="40"/>
  <c r="D767" i="40"/>
  <c r="N712" i="40" l="1"/>
  <c r="N698" i="40"/>
  <c r="N681" i="40"/>
  <c r="N655" i="40"/>
  <c r="N760" i="40"/>
  <c r="N735" i="40"/>
  <c r="N722" i="40"/>
  <c r="N710" i="40"/>
  <c r="N696" i="40"/>
  <c r="N680" i="40"/>
  <c r="N654" i="40"/>
  <c r="N723" i="40"/>
  <c r="N757" i="40"/>
  <c r="N745" i="40"/>
  <c r="N733" i="40"/>
  <c r="N721" i="40"/>
  <c r="N709" i="40"/>
  <c r="N695" i="40"/>
  <c r="N676" i="40"/>
  <c r="N653" i="40"/>
  <c r="N748" i="40"/>
  <c r="N711" i="40"/>
  <c r="N756" i="40"/>
  <c r="N744" i="40"/>
  <c r="N732" i="40"/>
  <c r="N720" i="40"/>
  <c r="N708" i="40"/>
  <c r="N694" i="40"/>
  <c r="N675" i="40"/>
  <c r="N652" i="40"/>
  <c r="N656" i="40"/>
  <c r="N755" i="40"/>
  <c r="N743" i="40"/>
  <c r="N731" i="40"/>
  <c r="N719" i="40"/>
  <c r="N707" i="40"/>
  <c r="N693" i="40"/>
  <c r="N674" i="40"/>
  <c r="N651" i="40"/>
  <c r="N682" i="40"/>
  <c r="N734" i="40"/>
  <c r="N742" i="40"/>
  <c r="N730" i="40"/>
  <c r="N718" i="40"/>
  <c r="N706" i="40"/>
  <c r="N692" i="40"/>
  <c r="N673" i="40"/>
  <c r="N650" i="40"/>
  <c r="N759" i="40"/>
  <c r="N754" i="40"/>
  <c r="N741" i="40"/>
  <c r="N729" i="40"/>
  <c r="N717" i="40"/>
  <c r="N705" i="40"/>
  <c r="N691" i="40"/>
  <c r="N672" i="40"/>
  <c r="N649" i="40"/>
  <c r="N724" i="40"/>
  <c r="N746" i="40"/>
  <c r="N753" i="40"/>
  <c r="N752" i="40"/>
  <c r="N740" i="40"/>
  <c r="N728" i="40"/>
  <c r="N716" i="40"/>
  <c r="N704" i="40"/>
  <c r="N690" i="40"/>
  <c r="N671" i="40"/>
  <c r="N688" i="40"/>
  <c r="N747" i="40"/>
  <c r="N751" i="40"/>
  <c r="N739" i="40"/>
  <c r="N727" i="40"/>
  <c r="N715" i="40"/>
  <c r="N703" i="40"/>
  <c r="N689" i="40"/>
  <c r="N670" i="40"/>
  <c r="N687" i="40"/>
  <c r="N736" i="40"/>
  <c r="N758" i="40"/>
  <c r="N750" i="40"/>
  <c r="N738" i="40"/>
  <c r="N726" i="40"/>
  <c r="N714" i="40"/>
  <c r="N702" i="40"/>
  <c r="N684" i="40"/>
  <c r="N669" i="40"/>
  <c r="N686" i="40"/>
  <c r="N699" i="40"/>
  <c r="N767" i="40"/>
  <c r="N749" i="40"/>
  <c r="N737" i="40"/>
  <c r="N725" i="40"/>
  <c r="N713" i="40"/>
  <c r="N700" i="40"/>
  <c r="N683" i="40"/>
  <c r="N657" i="40"/>
  <c r="N685" i="40"/>
  <c r="D640" i="40"/>
  <c r="D641" i="40"/>
  <c r="D642" i="40"/>
  <c r="D639" i="40"/>
  <c r="D643" i="40"/>
  <c r="D644" i="40"/>
  <c r="D645" i="40"/>
  <c r="D646" i="40"/>
  <c r="D647" i="40"/>
  <c r="D648" i="40"/>
  <c r="N770" i="40"/>
  <c r="N647" i="40" l="1"/>
  <c r="N648" i="40"/>
  <c r="N645" i="40"/>
  <c r="N643" i="40"/>
  <c r="N639" i="40"/>
  <c r="N642" i="40"/>
  <c r="N644" i="40"/>
  <c r="N640" i="40"/>
  <c r="N641" i="40"/>
  <c r="N646" i="40"/>
  <c r="N776" i="40"/>
  <c r="N777" i="40"/>
  <c r="N778" i="40"/>
  <c r="N775" i="40"/>
  <c r="D769" i="40"/>
  <c r="N786" i="40"/>
  <c r="N780" i="40" l="1"/>
  <c r="N769" i="40"/>
  <c r="N779" i="40"/>
  <c r="N785" i="40"/>
  <c r="N784" i="40"/>
  <c r="N782" i="40"/>
  <c r="N783" i="40"/>
  <c r="N781" i="40"/>
  <c r="H29" i="56" l="1"/>
  <c r="H107" i="57" l="1"/>
  <c r="H106" i="57" l="1"/>
  <c r="N276" i="40" l="1"/>
  <c r="N264" i="40"/>
  <c r="N267" i="40"/>
  <c r="H105" i="57"/>
  <c r="H104" i="57" l="1"/>
  <c r="H28" i="56" l="1"/>
  <c r="H103" i="57" l="1"/>
  <c r="H27" i="56" l="1"/>
  <c r="H101" i="57"/>
  <c r="H102" i="57"/>
  <c r="N265" i="40" l="1"/>
  <c r="N268" i="40"/>
  <c r="H100" i="57" l="1"/>
  <c r="H99" i="57" l="1"/>
  <c r="H98" i="57" l="1"/>
  <c r="H26" i="56" l="1"/>
  <c r="H97" i="57" l="1"/>
  <c r="H94" i="57" l="1"/>
  <c r="H95" i="57"/>
  <c r="H96" i="57"/>
  <c r="B80" i="55"/>
  <c r="H25" i="56" l="1"/>
  <c r="H24" i="56" l="1"/>
  <c r="H23" i="56"/>
  <c r="H22" i="56" l="1"/>
  <c r="H21" i="56" l="1"/>
  <c r="N342" i="40" l="1"/>
  <c r="H20" i="56"/>
  <c r="H93" i="57" l="1"/>
  <c r="I37" i="54" l="1"/>
  <c r="H19" i="56" l="1"/>
  <c r="B51" i="55" l="1"/>
  <c r="H18" i="56" l="1"/>
  <c r="H17" i="56" l="1"/>
  <c r="H16" i="56" l="1"/>
  <c r="B77" i="55" l="1"/>
  <c r="H15" i="56"/>
  <c r="H14" i="56" l="1"/>
  <c r="N266" i="40" l="1"/>
  <c r="N275" i="40"/>
  <c r="N274" i="40"/>
  <c r="N262" i="40"/>
  <c r="N261" i="40"/>
  <c r="B84" i="55"/>
  <c r="D304" i="40" l="1"/>
  <c r="D302" i="40"/>
  <c r="D294" i="40"/>
  <c r="N294" i="40" l="1"/>
  <c r="N302" i="40"/>
  <c r="N304" i="40"/>
  <c r="H13" i="56"/>
  <c r="N903" i="40" l="1"/>
  <c r="B17" i="55" l="1"/>
  <c r="B16" i="55"/>
  <c r="B15" i="55"/>
  <c r="B14" i="55"/>
  <c r="B13" i="55"/>
  <c r="B18" i="55"/>
  <c r="B19" i="55"/>
  <c r="B20" i="55"/>
  <c r="B21" i="55"/>
  <c r="B22" i="55"/>
  <c r="B23" i="55"/>
  <c r="B24" i="55"/>
  <c r="B25" i="55"/>
  <c r="B26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2" i="55"/>
  <c r="B53" i="55"/>
  <c r="B54" i="55"/>
  <c r="B55" i="55"/>
  <c r="B56" i="55"/>
  <c r="B57" i="55"/>
  <c r="B58" i="55"/>
  <c r="B59" i="55"/>
  <c r="B60" i="55"/>
  <c r="B61" i="55"/>
  <c r="B63" i="55"/>
  <c r="B64" i="55"/>
  <c r="B65" i="55"/>
  <c r="B66" i="55"/>
  <c r="B67" i="55"/>
  <c r="B68" i="55"/>
  <c r="B70" i="55"/>
  <c r="B71" i="55"/>
  <c r="B72" i="55"/>
  <c r="B74" i="55"/>
  <c r="B75" i="55"/>
  <c r="B78" i="55"/>
  <c r="B79" i="55"/>
  <c r="B81" i="55"/>
  <c r="B82" i="55"/>
  <c r="B83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L26" i="42" l="1"/>
  <c r="O15" i="42"/>
  <c r="H109" i="57"/>
  <c r="H92" i="57"/>
  <c r="H91" i="57"/>
  <c r="H90" i="57"/>
  <c r="H89" i="57"/>
  <c r="H88" i="57"/>
  <c r="H87" i="57"/>
  <c r="H86" i="57"/>
  <c r="H85" i="57"/>
  <c r="H84" i="57"/>
  <c r="H83" i="57"/>
  <c r="H82" i="57"/>
  <c r="H81" i="57"/>
  <c r="H80" i="57"/>
  <c r="H79" i="57"/>
  <c r="H78" i="57"/>
  <c r="H77" i="57"/>
  <c r="H76" i="57"/>
  <c r="H75" i="57"/>
  <c r="H74" i="57"/>
  <c r="H73" i="57"/>
  <c r="H72" i="57"/>
  <c r="H71" i="57"/>
  <c r="H70" i="57"/>
  <c r="H69" i="57"/>
  <c r="H68" i="57"/>
  <c r="H67" i="57"/>
  <c r="H66" i="57"/>
  <c r="H65" i="57"/>
  <c r="H64" i="57"/>
  <c r="H63" i="57"/>
  <c r="H62" i="57"/>
  <c r="H61" i="57"/>
  <c r="H60" i="57"/>
  <c r="H59" i="57"/>
  <c r="H58" i="57"/>
  <c r="H57" i="57"/>
  <c r="H56" i="57"/>
  <c r="H55" i="57"/>
  <c r="H54" i="57"/>
  <c r="H53" i="57"/>
  <c r="H52" i="57"/>
  <c r="H51" i="57"/>
  <c r="H50" i="57"/>
  <c r="H49" i="57"/>
  <c r="H48" i="57"/>
  <c r="H47" i="57"/>
  <c r="H46" i="57"/>
  <c r="H45" i="57"/>
  <c r="H44" i="57"/>
  <c r="H43" i="57"/>
  <c r="H42" i="57"/>
  <c r="H41" i="57"/>
  <c r="H40" i="57"/>
  <c r="H39" i="57"/>
  <c r="H38" i="57"/>
  <c r="H37" i="57"/>
  <c r="H36" i="57"/>
  <c r="H35" i="57"/>
  <c r="H34" i="57"/>
  <c r="H33" i="57"/>
  <c r="H32" i="57"/>
  <c r="H31" i="57"/>
  <c r="H30" i="57"/>
  <c r="H29" i="57"/>
  <c r="H28" i="57"/>
  <c r="H27" i="57"/>
  <c r="H26" i="57"/>
  <c r="H25" i="57"/>
  <c r="H24" i="57"/>
  <c r="H23" i="57"/>
  <c r="H22" i="57"/>
  <c r="H21" i="57"/>
  <c r="H20" i="57"/>
  <c r="H19" i="57"/>
  <c r="H18" i="57"/>
  <c r="H17" i="57"/>
  <c r="H16" i="57"/>
  <c r="H15" i="57"/>
  <c r="H14" i="57"/>
  <c r="I13" i="57"/>
  <c r="H13" i="57"/>
  <c r="H67" i="56"/>
  <c r="E39" i="54" l="1"/>
  <c r="D39" i="54"/>
  <c r="C39" i="54"/>
  <c r="E31" i="54"/>
  <c r="D31" i="54"/>
  <c r="C31" i="54"/>
  <c r="D1515" i="40" l="1"/>
  <c r="D1639" i="40"/>
  <c r="D1516" i="40"/>
  <c r="D1517" i="40"/>
  <c r="D1638" i="40"/>
  <c r="D1410" i="40"/>
  <c r="D1411" i="40"/>
  <c r="D293" i="40"/>
  <c r="N307" i="40"/>
  <c r="D295" i="40"/>
  <c r="N310" i="40"/>
  <c r="N311" i="40"/>
  <c r="N312" i="40"/>
  <c r="N313" i="40"/>
  <c r="N314" i="40"/>
  <c r="D1010" i="40"/>
  <c r="N328" i="40"/>
  <c r="N329" i="40"/>
  <c r="N333" i="40"/>
  <c r="D296" i="40"/>
  <c r="D297" i="40"/>
  <c r="D298" i="40"/>
  <c r="D299" i="40"/>
  <c r="D35" i="40"/>
  <c r="D37" i="40"/>
  <c r="N335" i="40"/>
  <c r="D1676" i="40"/>
  <c r="D1483" i="40"/>
  <c r="D1484" i="40"/>
  <c r="D1485" i="40"/>
  <c r="D1486" i="40"/>
  <c r="D1487" i="40"/>
  <c r="D1488" i="40"/>
  <c r="D1489" i="40"/>
  <c r="D1490" i="40"/>
  <c r="D1491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N339" i="40"/>
  <c r="D64" i="40"/>
  <c r="D1678" i="40"/>
  <c r="D1679" i="40"/>
  <c r="D1680" i="40"/>
  <c r="N344" i="40"/>
  <c r="N352" i="40"/>
  <c r="N353" i="40"/>
  <c r="D65" i="40"/>
  <c r="N354" i="40"/>
  <c r="D1689" i="40"/>
  <c r="D1690" i="40"/>
  <c r="D1691" i="40"/>
  <c r="D66" i="40"/>
  <c r="N1424" i="40"/>
  <c r="D67" i="40"/>
  <c r="D68" i="40"/>
  <c r="D300" i="40"/>
  <c r="D301" i="40"/>
  <c r="D77" i="40"/>
  <c r="D78" i="40"/>
  <c r="D79" i="40"/>
  <c r="N1425" i="40"/>
  <c r="D1520" i="40"/>
  <c r="D1521" i="40"/>
  <c r="N402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5" i="40"/>
  <c r="D456" i="40"/>
  <c r="D457" i="40"/>
  <c r="D458" i="40"/>
  <c r="D459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460" i="40"/>
  <c r="N422" i="40"/>
  <c r="N426" i="40"/>
  <c r="N427" i="40"/>
  <c r="N428" i="40"/>
  <c r="N430" i="40"/>
  <c r="D108" i="40"/>
  <c r="D109" i="40"/>
  <c r="D110" i="40"/>
  <c r="N431" i="40"/>
  <c r="D112" i="40"/>
  <c r="D113" i="40"/>
  <c r="D114" i="40"/>
  <c r="D115" i="40"/>
  <c r="D116" i="40"/>
  <c r="D117" i="40"/>
  <c r="D118" i="40"/>
  <c r="D119" i="40"/>
  <c r="D120" i="40"/>
  <c r="D121" i="40"/>
  <c r="D122" i="40"/>
  <c r="D123" i="40"/>
  <c r="D124" i="40"/>
  <c r="D303" i="40"/>
  <c r="D126" i="40"/>
  <c r="D305" i="40"/>
  <c r="D127" i="40"/>
  <c r="D129" i="40"/>
  <c r="D130" i="40"/>
  <c r="D131" i="40"/>
  <c r="D132" i="40"/>
  <c r="D133" i="40"/>
  <c r="D134" i="40"/>
  <c r="D135" i="40"/>
  <c r="D136" i="40"/>
  <c r="D137" i="40"/>
  <c r="D138" i="40"/>
  <c r="D139" i="40"/>
  <c r="D140" i="40"/>
  <c r="D141" i="40"/>
  <c r="N1427" i="40"/>
  <c r="N433" i="40"/>
  <c r="N435" i="40"/>
  <c r="N436" i="40"/>
  <c r="D142" i="40"/>
  <c r="N1428" i="40"/>
  <c r="D1412" i="40"/>
  <c r="D1413" i="40"/>
  <c r="D143" i="40"/>
  <c r="D144" i="40"/>
  <c r="D145" i="40"/>
  <c r="D146" i="40"/>
  <c r="D147" i="40"/>
  <c r="D148" i="40"/>
  <c r="D166" i="40"/>
  <c r="D167" i="40"/>
  <c r="D149" i="40"/>
  <c r="D150" i="40"/>
  <c r="D151" i="40"/>
  <c r="D152" i="40"/>
  <c r="D153" i="40"/>
  <c r="D154" i="40"/>
  <c r="D155" i="40"/>
  <c r="D156" i="40"/>
  <c r="D157" i="40"/>
  <c r="D158" i="40"/>
  <c r="D159" i="40"/>
  <c r="D160" i="40"/>
  <c r="D161" i="40"/>
  <c r="D162" i="40"/>
  <c r="D163" i="40"/>
  <c r="D164" i="40"/>
  <c r="D1681" i="40"/>
  <c r="D1682" i="40"/>
  <c r="D1683" i="40"/>
  <c r="D1684" i="40"/>
  <c r="D1686" i="40"/>
  <c r="D1687" i="40"/>
  <c r="D1688" i="40"/>
  <c r="D1692" i="40"/>
  <c r="N1010" i="40" l="1"/>
  <c r="N1409" i="40"/>
  <c r="N601" i="40"/>
  <c r="N1345" i="40"/>
  <c r="N483" i="40"/>
  <c r="N1245" i="40"/>
  <c r="N1684" i="40"/>
  <c r="N1683" i="40"/>
  <c r="N159" i="40"/>
  <c r="N1404" i="40"/>
  <c r="N1692" i="40"/>
  <c r="N154" i="40"/>
  <c r="N152" i="40"/>
  <c r="N1383" i="40"/>
  <c r="N1375" i="40"/>
  <c r="N141" i="40"/>
  <c r="N122" i="40"/>
  <c r="N1408" i="40"/>
  <c r="N1687" i="40"/>
  <c r="N163" i="40"/>
  <c r="N151" i="40"/>
  <c r="N1394" i="40"/>
  <c r="N1382" i="40"/>
  <c r="N1374" i="40"/>
  <c r="N1369" i="40"/>
  <c r="N140" i="40"/>
  <c r="N121" i="40"/>
  <c r="N1366" i="40"/>
  <c r="N612" i="40"/>
  <c r="N602" i="40"/>
  <c r="N590" i="40"/>
  <c r="N578" i="40"/>
  <c r="N563" i="40"/>
  <c r="N551" i="40"/>
  <c r="N539" i="40"/>
  <c r="N1360" i="40"/>
  <c r="N1346" i="40"/>
  <c r="N1334" i="40"/>
  <c r="N1321" i="40"/>
  <c r="N101" i="40"/>
  <c r="N527" i="40"/>
  <c r="N516" i="40"/>
  <c r="N506" i="40"/>
  <c r="N495" i="40"/>
  <c r="N95" i="40"/>
  <c r="N88" i="40"/>
  <c r="N407" i="40"/>
  <c r="N1307" i="40"/>
  <c r="N389" i="40"/>
  <c r="N379" i="40"/>
  <c r="N367" i="40"/>
  <c r="N356" i="40"/>
  <c r="N1298" i="40"/>
  <c r="N1292" i="40"/>
  <c r="N346" i="40"/>
  <c r="N1281" i="40"/>
  <c r="N1269" i="40"/>
  <c r="N1257" i="40"/>
  <c r="N1246" i="40"/>
  <c r="N1234" i="40"/>
  <c r="N1221" i="40"/>
  <c r="N1208" i="40"/>
  <c r="N1490" i="40"/>
  <c r="N1517" i="40"/>
  <c r="N1197" i="40"/>
  <c r="N1185" i="40"/>
  <c r="N1173" i="40"/>
  <c r="N475" i="40"/>
  <c r="N465" i="40"/>
  <c r="N1686" i="40"/>
  <c r="N1359" i="40"/>
  <c r="N489" i="40"/>
  <c r="N1489" i="40"/>
  <c r="N1172" i="40"/>
  <c r="N474" i="40"/>
  <c r="N464" i="40"/>
  <c r="N1407" i="40"/>
  <c r="N1682" i="40"/>
  <c r="N161" i="40"/>
  <c r="N149" i="40"/>
  <c r="N1413" i="40"/>
  <c r="N1392" i="40"/>
  <c r="N1380" i="40"/>
  <c r="N138" i="40"/>
  <c r="N130" i="40"/>
  <c r="N617" i="40"/>
  <c r="N600" i="40"/>
  <c r="N588" i="40"/>
  <c r="N576" i="40"/>
  <c r="N561" i="40"/>
  <c r="N549" i="40"/>
  <c r="N537" i="40"/>
  <c r="N1358" i="40"/>
  <c r="N1344" i="40"/>
  <c r="N1332" i="40"/>
  <c r="N1318" i="40"/>
  <c r="N460" i="40"/>
  <c r="N99" i="40"/>
  <c r="N526" i="40"/>
  <c r="N514" i="40"/>
  <c r="N504" i="40"/>
  <c r="N493" i="40"/>
  <c r="N86" i="40"/>
  <c r="N488" i="40"/>
  <c r="N387" i="40"/>
  <c r="N377" i="40"/>
  <c r="N365" i="40"/>
  <c r="N300" i="40"/>
  <c r="N482" i="40"/>
  <c r="N1279" i="40"/>
  <c r="N1267" i="40"/>
  <c r="N1255" i="40"/>
  <c r="N1244" i="40"/>
  <c r="N1231" i="40"/>
  <c r="N1219" i="40"/>
  <c r="N1206" i="40"/>
  <c r="N1488" i="40"/>
  <c r="N327" i="40"/>
  <c r="N1032" i="40"/>
  <c r="N1410" i="40"/>
  <c r="N1639" i="40"/>
  <c r="N1195" i="40"/>
  <c r="N1183" i="40"/>
  <c r="N1171" i="40"/>
  <c r="N1381" i="40"/>
  <c r="N1319" i="40"/>
  <c r="N406" i="40"/>
  <c r="N1184" i="40"/>
  <c r="N167" i="40"/>
  <c r="N1399" i="40"/>
  <c r="N1412" i="40"/>
  <c r="N1391" i="40"/>
  <c r="N1379" i="40"/>
  <c r="N1371" i="40"/>
  <c r="N137" i="40"/>
  <c r="N129" i="40"/>
  <c r="N119" i="40"/>
  <c r="N616" i="40"/>
  <c r="N599" i="40"/>
  <c r="N587" i="40"/>
  <c r="N575" i="40"/>
  <c r="N560" i="40"/>
  <c r="N548" i="40"/>
  <c r="N536" i="40"/>
  <c r="N1356" i="40"/>
  <c r="N1343" i="40"/>
  <c r="N1331" i="40"/>
  <c r="N1317" i="40"/>
  <c r="N421" i="40"/>
  <c r="N98" i="40"/>
  <c r="N525" i="40"/>
  <c r="N513" i="40"/>
  <c r="N492" i="40"/>
  <c r="N93" i="40"/>
  <c r="N85" i="40"/>
  <c r="N401" i="40"/>
  <c r="N486" i="40"/>
  <c r="N1302" i="40"/>
  <c r="N386" i="40"/>
  <c r="N376" i="40"/>
  <c r="N364" i="40"/>
  <c r="N68" i="40"/>
  <c r="N65" i="40"/>
  <c r="N63" i="40"/>
  <c r="N1278" i="40"/>
  <c r="N1266" i="40"/>
  <c r="N1254" i="40"/>
  <c r="N1243" i="40"/>
  <c r="N1230" i="40"/>
  <c r="N1218" i="40"/>
  <c r="N1487" i="40"/>
  <c r="N37" i="40"/>
  <c r="N1031" i="40"/>
  <c r="N1194" i="40"/>
  <c r="N1182" i="40"/>
  <c r="N1170" i="40"/>
  <c r="N473" i="40"/>
  <c r="N463" i="40"/>
  <c r="N1220" i="40"/>
  <c r="N1033" i="40"/>
  <c r="N160" i="40"/>
  <c r="N166" i="40"/>
  <c r="N1398" i="40"/>
  <c r="N1390" i="40"/>
  <c r="N1378" i="40"/>
  <c r="N1370" i="40"/>
  <c r="N136" i="40"/>
  <c r="N127" i="40"/>
  <c r="N118" i="40"/>
  <c r="N113" i="40"/>
  <c r="N615" i="40"/>
  <c r="N610" i="40"/>
  <c r="N598" i="40"/>
  <c r="N586" i="40"/>
  <c r="N574" i="40"/>
  <c r="N432" i="40"/>
  <c r="N559" i="40"/>
  <c r="N547" i="40"/>
  <c r="N535" i="40"/>
  <c r="N1355" i="40"/>
  <c r="N1342" i="40"/>
  <c r="N1330" i="40"/>
  <c r="N1316" i="40"/>
  <c r="N107" i="40"/>
  <c r="N97" i="40"/>
  <c r="N533" i="40"/>
  <c r="N524" i="40"/>
  <c r="N512" i="40"/>
  <c r="N503" i="40"/>
  <c r="N491" i="40"/>
  <c r="N92" i="40"/>
  <c r="N84" i="40"/>
  <c r="N1306" i="40"/>
  <c r="N1305" i="40"/>
  <c r="N385" i="40"/>
  <c r="N375" i="40"/>
  <c r="N363" i="40"/>
  <c r="N67" i="40"/>
  <c r="N62" i="40"/>
  <c r="N55" i="40"/>
  <c r="N1277" i="40"/>
  <c r="N1265" i="40"/>
  <c r="N1242" i="40"/>
  <c r="N1229" i="40"/>
  <c r="N1217" i="40"/>
  <c r="N1486" i="40"/>
  <c r="N1030" i="40"/>
  <c r="N1638" i="40"/>
  <c r="N1193" i="40"/>
  <c r="N1181" i="40"/>
  <c r="N472" i="40"/>
  <c r="N462" i="40"/>
  <c r="N611" i="40"/>
  <c r="N562" i="40"/>
  <c r="N505" i="40"/>
  <c r="N1233" i="40"/>
  <c r="N1681" i="40"/>
  <c r="N158" i="40"/>
  <c r="N619" i="40"/>
  <c r="N1389" i="40"/>
  <c r="N305" i="40"/>
  <c r="N117" i="40"/>
  <c r="N112" i="40"/>
  <c r="N609" i="40"/>
  <c r="N597" i="40"/>
  <c r="N585" i="40"/>
  <c r="N573" i="40"/>
  <c r="N558" i="40"/>
  <c r="N546" i="40"/>
  <c r="N534" i="40"/>
  <c r="N1354" i="40"/>
  <c r="N1341" i="40"/>
  <c r="N1328" i="40"/>
  <c r="N1315" i="40"/>
  <c r="N96" i="40"/>
  <c r="N532" i="40"/>
  <c r="N521" i="40"/>
  <c r="N511" i="40"/>
  <c r="N502" i="40"/>
  <c r="N459" i="40"/>
  <c r="N83" i="40"/>
  <c r="N487" i="40"/>
  <c r="N1304" i="40"/>
  <c r="N384" i="40"/>
  <c r="N374" i="40"/>
  <c r="N362" i="40"/>
  <c r="N1291" i="40"/>
  <c r="N54" i="40"/>
  <c r="N1276" i="40"/>
  <c r="N1264" i="40"/>
  <c r="N1253" i="40"/>
  <c r="N1241" i="40"/>
  <c r="N1228" i="40"/>
  <c r="N1216" i="40"/>
  <c r="N1485" i="40"/>
  <c r="N1029" i="40"/>
  <c r="N295" i="40"/>
  <c r="N1192" i="40"/>
  <c r="N1180" i="40"/>
  <c r="N471" i="40"/>
  <c r="N461" i="40"/>
  <c r="N162" i="40"/>
  <c r="N139" i="40"/>
  <c r="N577" i="40"/>
  <c r="N100" i="40"/>
  <c r="N1256" i="40"/>
  <c r="N1405" i="40"/>
  <c r="N157" i="40"/>
  <c r="N147" i="40"/>
  <c r="N618" i="40"/>
  <c r="N1388" i="40"/>
  <c r="N1373" i="40"/>
  <c r="N116" i="40"/>
  <c r="N608" i="40"/>
  <c r="N596" i="40"/>
  <c r="N584" i="40"/>
  <c r="N572" i="40"/>
  <c r="N557" i="40"/>
  <c r="N545" i="40"/>
  <c r="N110" i="40"/>
  <c r="N1353" i="40"/>
  <c r="N1340" i="40"/>
  <c r="N1327" i="40"/>
  <c r="N1314" i="40"/>
  <c r="N425" i="40"/>
  <c r="N531" i="40"/>
  <c r="N510" i="40"/>
  <c r="N501" i="40"/>
  <c r="N458" i="40"/>
  <c r="N82" i="40"/>
  <c r="N1521" i="40"/>
  <c r="N485" i="40"/>
  <c r="N383" i="40"/>
  <c r="N373" i="40"/>
  <c r="N361" i="40"/>
  <c r="N1290" i="40"/>
  <c r="N1680" i="40"/>
  <c r="N61" i="40"/>
  <c r="N53" i="40"/>
  <c r="N1287" i="40"/>
  <c r="N1275" i="40"/>
  <c r="N1263" i="40"/>
  <c r="N1252" i="40"/>
  <c r="N1240" i="40"/>
  <c r="N1227" i="40"/>
  <c r="N1215" i="40"/>
  <c r="N1484" i="40"/>
  <c r="N35" i="40"/>
  <c r="N1519" i="40"/>
  <c r="N1028" i="40"/>
  <c r="N1203" i="40"/>
  <c r="N1191" i="40"/>
  <c r="N1179" i="40"/>
  <c r="N480" i="40"/>
  <c r="N470" i="40"/>
  <c r="N1515" i="40"/>
  <c r="N1393" i="40"/>
  <c r="N1333" i="40"/>
  <c r="N87" i="40"/>
  <c r="N1406" i="40"/>
  <c r="N156" i="40"/>
  <c r="N146" i="40"/>
  <c r="N142" i="40"/>
  <c r="N1387" i="40"/>
  <c r="N1372" i="40"/>
  <c r="N126" i="40"/>
  <c r="N115" i="40"/>
  <c r="N607" i="40"/>
  <c r="N595" i="40"/>
  <c r="N583" i="40"/>
  <c r="N571" i="40"/>
  <c r="N568" i="40"/>
  <c r="N556" i="40"/>
  <c r="N544" i="40"/>
  <c r="N109" i="40"/>
  <c r="N1352" i="40"/>
  <c r="N1339" i="40"/>
  <c r="N1326" i="40"/>
  <c r="N1313" i="40"/>
  <c r="N424" i="40"/>
  <c r="N106" i="40"/>
  <c r="N530" i="40"/>
  <c r="N520" i="40"/>
  <c r="N509" i="40"/>
  <c r="N420" i="40"/>
  <c r="N81" i="40"/>
  <c r="N1520" i="40"/>
  <c r="N1303" i="40"/>
  <c r="N399" i="40"/>
  <c r="N372" i="40"/>
  <c r="N360" i="40"/>
  <c r="N355" i="40"/>
  <c r="N1295" i="40"/>
  <c r="N1289" i="40"/>
  <c r="N1679" i="40"/>
  <c r="N60" i="40"/>
  <c r="N52" i="40"/>
  <c r="N1286" i="40"/>
  <c r="N1274" i="40"/>
  <c r="N1262" i="40"/>
  <c r="N1251" i="40"/>
  <c r="N1239" i="40"/>
  <c r="N1226" i="40"/>
  <c r="N1214" i="40"/>
  <c r="N1483" i="40"/>
  <c r="N299" i="40"/>
  <c r="N334" i="40"/>
  <c r="N1027" i="40"/>
  <c r="N309" i="40"/>
  <c r="N306" i="40"/>
  <c r="N1202" i="40"/>
  <c r="N1190" i="40"/>
  <c r="N1178" i="40"/>
  <c r="N1365" i="40"/>
  <c r="N550" i="40"/>
  <c r="N494" i="40"/>
  <c r="N66" i="40"/>
  <c r="N1411" i="40"/>
  <c r="N1196" i="40"/>
  <c r="N155" i="40"/>
  <c r="N145" i="40"/>
  <c r="N1397" i="40"/>
  <c r="N1386" i="40"/>
  <c r="N1377" i="40"/>
  <c r="N437" i="40"/>
  <c r="N135" i="40"/>
  <c r="N303" i="40"/>
  <c r="N114" i="40"/>
  <c r="N1364" i="40"/>
  <c r="N606" i="40"/>
  <c r="N594" i="40"/>
  <c r="N582" i="40"/>
  <c r="N570" i="40"/>
  <c r="N567" i="40"/>
  <c r="N555" i="40"/>
  <c r="N543" i="40"/>
  <c r="N108" i="40"/>
  <c r="N1351" i="40"/>
  <c r="N1338" i="40"/>
  <c r="N1325" i="40"/>
  <c r="N1312" i="40"/>
  <c r="N423" i="40"/>
  <c r="N105" i="40"/>
  <c r="N529" i="40"/>
  <c r="N508" i="40"/>
  <c r="N500" i="40"/>
  <c r="N457" i="40"/>
  <c r="N419" i="40"/>
  <c r="N80" i="40"/>
  <c r="N1426" i="40"/>
  <c r="N484" i="40"/>
  <c r="N79" i="40"/>
  <c r="N77" i="40"/>
  <c r="N371" i="40"/>
  <c r="N359" i="40"/>
  <c r="N1294" i="40"/>
  <c r="N1288" i="40"/>
  <c r="N1678" i="40"/>
  <c r="N59" i="40"/>
  <c r="N51" i="40"/>
  <c r="N1285" i="40"/>
  <c r="N1273" i="40"/>
  <c r="N1261" i="40"/>
  <c r="N1250" i="40"/>
  <c r="N1238" i="40"/>
  <c r="N1225" i="40"/>
  <c r="N1213" i="40"/>
  <c r="N298" i="40"/>
  <c r="N1026" i="40"/>
  <c r="N308" i="40"/>
  <c r="N1201" i="40"/>
  <c r="N1189" i="40"/>
  <c r="N1177" i="40"/>
  <c r="N479" i="40"/>
  <c r="N469" i="40"/>
  <c r="N150" i="40"/>
  <c r="N131" i="40"/>
  <c r="N515" i="40"/>
  <c r="N366" i="40"/>
  <c r="N1207" i="40"/>
  <c r="N1516" i="40"/>
  <c r="N1403" i="40"/>
  <c r="N1402" i="40"/>
  <c r="N1396" i="40"/>
  <c r="N1385" i="40"/>
  <c r="N134" i="40"/>
  <c r="N124" i="40"/>
  <c r="N1363" i="40"/>
  <c r="N605" i="40"/>
  <c r="N593" i="40"/>
  <c r="N581" i="40"/>
  <c r="N569" i="40"/>
  <c r="N566" i="40"/>
  <c r="N554" i="40"/>
  <c r="N542" i="40"/>
  <c r="N1350" i="40"/>
  <c r="N1337" i="40"/>
  <c r="N1324" i="40"/>
  <c r="N1311" i="40"/>
  <c r="N104" i="40"/>
  <c r="N519" i="40"/>
  <c r="N507" i="40"/>
  <c r="N91" i="40"/>
  <c r="N414" i="40"/>
  <c r="N1308" i="40"/>
  <c r="N301" i="40"/>
  <c r="N382" i="40"/>
  <c r="N370" i="40"/>
  <c r="N358" i="40"/>
  <c r="N1301" i="40"/>
  <c r="N1691" i="40"/>
  <c r="N874" i="40"/>
  <c r="N58" i="40"/>
  <c r="N50" i="40"/>
  <c r="N1284" i="40"/>
  <c r="N1272" i="40"/>
  <c r="N1260" i="40"/>
  <c r="N1249" i="40"/>
  <c r="N1237" i="40"/>
  <c r="N1224" i="40"/>
  <c r="N1212" i="40"/>
  <c r="N49" i="40"/>
  <c r="N332" i="40"/>
  <c r="N315" i="40"/>
  <c r="N1025" i="40"/>
  <c r="N481" i="40"/>
  <c r="N1200" i="40"/>
  <c r="N1188" i="40"/>
  <c r="N1176" i="40"/>
  <c r="N478" i="40"/>
  <c r="N468" i="40"/>
  <c r="N1368" i="40"/>
  <c r="N589" i="40"/>
  <c r="N388" i="40"/>
  <c r="N1280" i="40"/>
  <c r="N148" i="40"/>
  <c r="N1423" i="40"/>
  <c r="N153" i="40"/>
  <c r="N143" i="40"/>
  <c r="N1384" i="40"/>
  <c r="N1376" i="40"/>
  <c r="N133" i="40"/>
  <c r="N123" i="40"/>
  <c r="N614" i="40"/>
  <c r="N604" i="40"/>
  <c r="N592" i="40"/>
  <c r="N580" i="40"/>
  <c r="N565" i="40"/>
  <c r="N553" i="40"/>
  <c r="N541" i="40"/>
  <c r="N1362" i="40"/>
  <c r="N1349" i="40"/>
  <c r="N1336" i="40"/>
  <c r="N1323" i="40"/>
  <c r="N1310" i="40"/>
  <c r="N103" i="40"/>
  <c r="N518" i="40"/>
  <c r="N497" i="40"/>
  <c r="N456" i="40"/>
  <c r="N90" i="40"/>
  <c r="N409" i="40"/>
  <c r="N490" i="40"/>
  <c r="N78" i="40"/>
  <c r="N381" i="40"/>
  <c r="N369" i="40"/>
  <c r="N1300" i="40"/>
  <c r="N1297" i="40"/>
  <c r="N1690" i="40"/>
  <c r="N348" i="40"/>
  <c r="N341" i="40"/>
  <c r="N57" i="40"/>
  <c r="N1283" i="40"/>
  <c r="N1271" i="40"/>
  <c r="N1259" i="40"/>
  <c r="N1248" i="40"/>
  <c r="N1236" i="40"/>
  <c r="N1223" i="40"/>
  <c r="N1211" i="40"/>
  <c r="N48" i="40"/>
  <c r="N1676" i="40"/>
  <c r="N297" i="40"/>
  <c r="N331" i="40"/>
  <c r="N1024" i="40"/>
  <c r="N1199" i="40"/>
  <c r="N1187" i="40"/>
  <c r="N1175" i="40"/>
  <c r="N477" i="40"/>
  <c r="N467" i="40"/>
  <c r="N120" i="40"/>
  <c r="N538" i="40"/>
  <c r="N378" i="40"/>
  <c r="N1268" i="40"/>
  <c r="N144" i="40"/>
  <c r="N1401" i="40"/>
  <c r="N1688" i="40"/>
  <c r="N1400" i="40"/>
  <c r="N164" i="40"/>
  <c r="N1395" i="40"/>
  <c r="N132" i="40"/>
  <c r="N1367" i="40"/>
  <c r="N613" i="40"/>
  <c r="N603" i="40"/>
  <c r="N591" i="40"/>
  <c r="N579" i="40"/>
  <c r="N564" i="40"/>
  <c r="N552" i="40"/>
  <c r="N540" i="40"/>
  <c r="N1361" i="40"/>
  <c r="N1347" i="40"/>
  <c r="N1335" i="40"/>
  <c r="N1322" i="40"/>
  <c r="N1309" i="40"/>
  <c r="N102" i="40"/>
  <c r="N528" i="40"/>
  <c r="N517" i="40"/>
  <c r="N496" i="40"/>
  <c r="N89" i="40"/>
  <c r="N408" i="40"/>
  <c r="N390" i="40"/>
  <c r="N380" i="40"/>
  <c r="N368" i="40"/>
  <c r="N1299" i="40"/>
  <c r="N1296" i="40"/>
  <c r="N1293" i="40"/>
  <c r="N1689" i="40"/>
  <c r="N347" i="40"/>
  <c r="N64" i="40"/>
  <c r="N56" i="40"/>
  <c r="N1282" i="40"/>
  <c r="N1270" i="40"/>
  <c r="N1258" i="40"/>
  <c r="N1247" i="40"/>
  <c r="N1235" i="40"/>
  <c r="N1222" i="40"/>
  <c r="N1209" i="40"/>
  <c r="N1491" i="40"/>
  <c r="N296" i="40"/>
  <c r="N330" i="40"/>
  <c r="N1023" i="40"/>
  <c r="N293" i="40"/>
  <c r="N1198" i="40"/>
  <c r="N1186" i="40"/>
  <c r="N1174" i="40"/>
  <c r="N476" i="40"/>
  <c r="N466" i="40"/>
  <c r="N795" i="40"/>
  <c r="N904" i="40"/>
  <c r="N918" i="40"/>
  <c r="N902" i="40"/>
  <c r="N787" i="40"/>
  <c r="N901" i="40"/>
  <c r="N819" i="40"/>
  <c r="N844" i="40"/>
  <c r="N822" i="40"/>
  <c r="N865" i="40"/>
  <c r="N878" i="40"/>
  <c r="N889" i="40"/>
  <c r="N900" i="40"/>
  <c r="N895" i="40"/>
  <c r="N860" i="40"/>
  <c r="N818" i="40"/>
  <c r="N1017" i="40"/>
  <c r="N1015" i="40"/>
  <c r="N1013" i="40"/>
  <c r="N915" i="40"/>
  <c r="N853" i="40"/>
  <c r="N807" i="40"/>
  <c r="N861" i="40"/>
  <c r="N852" i="40"/>
  <c r="N828" i="40"/>
  <c r="N826" i="40"/>
  <c r="N823" i="40"/>
  <c r="N914" i="40"/>
  <c r="N845" i="40"/>
  <c r="N805" i="40"/>
  <c r="N1020" i="40"/>
  <c r="N1016" i="40"/>
  <c r="N1012" i="40"/>
  <c r="N875" i="40"/>
  <c r="N857" i="40"/>
  <c r="N848" i="40"/>
  <c r="N846" i="40"/>
  <c r="N841" i="40"/>
  <c r="N803" i="40"/>
  <c r="N1022" i="40"/>
  <c r="N796" i="40"/>
  <c r="N885" i="40"/>
  <c r="N911" i="40"/>
  <c r="N909" i="40"/>
  <c r="N888" i="40"/>
  <c r="N876" i="40"/>
  <c r="N825" i="40"/>
  <c r="N815" i="40"/>
  <c r="N793" i="40"/>
  <c r="N789" i="40"/>
  <c r="N910" i="40"/>
  <c r="N908" i="40"/>
  <c r="N868" i="40"/>
  <c r="N856" i="40"/>
  <c r="N854" i="40"/>
  <c r="N849" i="40"/>
  <c r="N840" i="40"/>
  <c r="N838" i="40"/>
  <c r="N814" i="40"/>
  <c r="N810" i="40"/>
  <c r="N794" i="40"/>
  <c r="N790" i="40"/>
  <c r="N913" i="40"/>
  <c r="N917" i="40"/>
  <c r="N912" i="40"/>
  <c r="N894" i="40"/>
  <c r="N886" i="40"/>
  <c r="N869" i="40"/>
  <c r="N835" i="40"/>
  <c r="N811" i="40"/>
  <c r="N891" i="40"/>
  <c r="N884" i="40"/>
  <c r="N816" i="40"/>
  <c r="N809" i="40"/>
  <c r="N1018" i="40"/>
  <c r="N899" i="40"/>
  <c r="N893" i="40"/>
  <c r="N887" i="40"/>
  <c r="N882" i="40"/>
  <c r="N880" i="40"/>
  <c r="N877" i="40"/>
  <c r="N870" i="40"/>
  <c r="N863" i="40"/>
  <c r="N858" i="40"/>
  <c r="N855" i="40"/>
  <c r="N850" i="40"/>
  <c r="N847" i="40"/>
  <c r="N842" i="40"/>
  <c r="N839" i="40"/>
  <c r="N833" i="40"/>
  <c r="N824" i="40"/>
  <c r="N812" i="40"/>
  <c r="N1014" i="40"/>
  <c r="N883" i="40"/>
  <c r="N879" i="40"/>
  <c r="N871" i="40"/>
  <c r="N864" i="40"/>
  <c r="N820" i="40"/>
  <c r="N817" i="40"/>
  <c r="N808" i="40"/>
  <c r="N806" i="40"/>
  <c r="N797" i="40"/>
  <c r="N791" i="40"/>
  <c r="N916" i="40"/>
  <c r="N881" i="40"/>
  <c r="N872" i="40"/>
  <c r="N867" i="40"/>
  <c r="N788" i="40"/>
  <c r="N862" i="40"/>
  <c r="N859" i="40"/>
  <c r="N851" i="40"/>
  <c r="N843" i="40"/>
  <c r="N827" i="40"/>
  <c r="N821" i="40"/>
  <c r="N813" i="40"/>
  <c r="N1019" i="40"/>
  <c r="N1011" i="40"/>
  <c r="N866" i="40"/>
  <c r="N792" i="40"/>
  <c r="D429" i="40" l="1"/>
  <c r="N429" i="40" l="1"/>
  <c r="C26" i="42" s="1"/>
  <c r="N1693" i="40"/>
</calcChain>
</file>

<file path=xl/sharedStrings.xml><?xml version="1.0" encoding="utf-8"?>
<sst xmlns="http://schemas.openxmlformats.org/spreadsheetml/2006/main" count="7435" uniqueCount="1564">
  <si>
    <t>Qtde.</t>
  </si>
  <si>
    <t>Etoq.</t>
  </si>
  <si>
    <t>Min.</t>
  </si>
  <si>
    <t>VALOR</t>
  </si>
  <si>
    <t>TOTAL</t>
  </si>
  <si>
    <t>BRANCO</t>
  </si>
  <si>
    <t>GRAFIATO #12</t>
  </si>
  <si>
    <t>GELO</t>
  </si>
  <si>
    <t>TEXTURA DESIGN</t>
  </si>
  <si>
    <t>MASSA CORRIDA</t>
  </si>
  <si>
    <t>FUNDO PREPARADOR</t>
  </si>
  <si>
    <t>IMBUIA</t>
  </si>
  <si>
    <t>MOGNO</t>
  </si>
  <si>
    <t>TRANSPARENTE</t>
  </si>
  <si>
    <t>MOGNO INGLES</t>
  </si>
  <si>
    <t>INCOLOR</t>
  </si>
  <si>
    <t>PISTOLA PINTURA MOD.90</t>
  </si>
  <si>
    <t>COLA BRANCA</t>
  </si>
  <si>
    <t>CORANTE XADREZ</t>
  </si>
  <si>
    <t>AMARELO</t>
  </si>
  <si>
    <t>AZUL</t>
  </si>
  <si>
    <t>LARANJA</t>
  </si>
  <si>
    <t>MARROM</t>
  </si>
  <si>
    <t>OCRE</t>
  </si>
  <si>
    <t>PRETO</t>
  </si>
  <si>
    <t>VERDE</t>
  </si>
  <si>
    <t>VERMELHO</t>
  </si>
  <si>
    <t>VIOLETA</t>
  </si>
  <si>
    <t>FITA CREPE 50mt x 18mm</t>
  </si>
  <si>
    <t>FITA CREPE 50mt x 24mm</t>
  </si>
  <si>
    <t>FITA CREPE 50mt x 48mm</t>
  </si>
  <si>
    <t>FITA ISOLANTE</t>
  </si>
  <si>
    <t>FITA SINALIZAÇÃO</t>
  </si>
  <si>
    <t>COADOR TINTA</t>
  </si>
  <si>
    <t>MASSA PLASTICA ULTRA LIGTH</t>
  </si>
  <si>
    <t>MASSA TIRA TRINCA</t>
  </si>
  <si>
    <t>SILICONE ACÉTICO TRANSPARENTE</t>
  </si>
  <si>
    <t>LIXA MASSA</t>
  </si>
  <si>
    <t>LIXA FERRO</t>
  </si>
  <si>
    <t>LIXA D'ÁGUA</t>
  </si>
  <si>
    <t>LONA PLASTICA 4m x 100m</t>
  </si>
  <si>
    <t>GESSO</t>
  </si>
  <si>
    <t>BRILHANTE</t>
  </si>
  <si>
    <t>BASE A</t>
  </si>
  <si>
    <t>BASE B</t>
  </si>
  <si>
    <t>BASE C</t>
  </si>
  <si>
    <t>FOSCO</t>
  </si>
  <si>
    <t>ACETINADO</t>
  </si>
  <si>
    <t>SEMI-BRILHO</t>
  </si>
  <si>
    <t>MASSA CORRIDA 25Kg</t>
  </si>
  <si>
    <t>CERAMICA TELHA</t>
  </si>
  <si>
    <t>TINTA GESSO</t>
  </si>
  <si>
    <t>AGUAS RASAS</t>
  </si>
  <si>
    <t>TOMATE TECO</t>
  </si>
  <si>
    <t>PEG E PINTE</t>
  </si>
  <si>
    <t>AMARELO CANARIO</t>
  </si>
  <si>
    <t>AZUL NAVEGANTE</t>
  </si>
  <si>
    <t>AZUL PROFUNDO</t>
  </si>
  <si>
    <t>BRANCO GELO</t>
  </si>
  <si>
    <t>OCEANO</t>
  </si>
  <si>
    <t>VERDE KIWI</t>
  </si>
  <si>
    <t>VERDE OLINDA</t>
  </si>
  <si>
    <t>VERDE PISCINA</t>
  </si>
  <si>
    <t>VERDE RECIFE</t>
  </si>
  <si>
    <t>FLAMINGO PANTANAL</t>
  </si>
  <si>
    <t>RENDIMENTO EXTRA</t>
  </si>
  <si>
    <t>AMARELO OURO</t>
  </si>
  <si>
    <t>AREIA</t>
  </si>
  <si>
    <t>ARUBA</t>
  </si>
  <si>
    <t>AZUL PRAIA</t>
  </si>
  <si>
    <t>CAMURÇA</t>
  </si>
  <si>
    <t>CENOURA</t>
  </si>
  <si>
    <t>CHOCOLATE</t>
  </si>
  <si>
    <t>CINZA GRANIZO</t>
  </si>
  <si>
    <t>JEANS</t>
  </si>
  <si>
    <t>PALHA</t>
  </si>
  <si>
    <t>PAVE DE CHOCOLATE</t>
  </si>
  <si>
    <t>PEROLA</t>
  </si>
  <si>
    <t>VERDE ANGRA</t>
  </si>
  <si>
    <t>VERMELHO CARDINAL</t>
  </si>
  <si>
    <t>AMARELO DEMARCACAO</t>
  </si>
  <si>
    <t>CASTOR</t>
  </si>
  <si>
    <t>CINZA</t>
  </si>
  <si>
    <t>CINZA ESCURO</t>
  </si>
  <si>
    <t>CONCRETO</t>
  </si>
  <si>
    <t>BASE P</t>
  </si>
  <si>
    <t>BASE MF</t>
  </si>
  <si>
    <t>BASE T</t>
  </si>
  <si>
    <t>CORALIT ULTRA RESIST.</t>
  </si>
  <si>
    <t>CIMENTO QUEIMADO</t>
  </si>
  <si>
    <t>BASE</t>
  </si>
  <si>
    <t>EFEITO MARMORE</t>
  </si>
  <si>
    <t>RENOVA CREME</t>
  </si>
  <si>
    <t>RENDE MUITO</t>
  </si>
  <si>
    <t>BASE PM</t>
  </si>
  <si>
    <t>DECORA MATTE</t>
  </si>
  <si>
    <t>DECORA SEDA</t>
  </si>
  <si>
    <t>RENOVA GESSO</t>
  </si>
  <si>
    <t>VERNIZ CETOL STAIN</t>
  </si>
  <si>
    <t>NATURAL</t>
  </si>
  <si>
    <t>VERNIZ NEUTREX TINGIDOR</t>
  </si>
  <si>
    <t>REMOVEDOR PINTOFF 1L</t>
  </si>
  <si>
    <t>CASCOLA 30g (BISNAGUINHA)</t>
  </si>
  <si>
    <t>CASCOLA 195g (1/16)</t>
  </si>
  <si>
    <t xml:space="preserve">CASCOLA 400g </t>
  </si>
  <si>
    <t>CASCOLA 730g (QUARTINHO)</t>
  </si>
  <si>
    <t>METALICO</t>
  </si>
  <si>
    <t>ALUMINIO</t>
  </si>
  <si>
    <t>CINZA CLARO</t>
  </si>
  <si>
    <t>GRAFITE</t>
  </si>
  <si>
    <t>VERNIZ</t>
  </si>
  <si>
    <t>PRATA</t>
  </si>
  <si>
    <t>AZUL DEL REY</t>
  </si>
  <si>
    <t>VERDE FOLHA</t>
  </si>
  <si>
    <t>AZUL MAR</t>
  </si>
  <si>
    <t>COLORADO</t>
  </si>
  <si>
    <t>CONHAQUE</t>
  </si>
  <si>
    <t>MARFIM</t>
  </si>
  <si>
    <t>MARROM CLARO</t>
  </si>
  <si>
    <t>PLATINA</t>
  </si>
  <si>
    <t>TABACO</t>
  </si>
  <si>
    <t>VERDE COLONIAL</t>
  </si>
  <si>
    <t>VERDE PRIMAVERA</t>
  </si>
  <si>
    <t>VERMELHO GOYA</t>
  </si>
  <si>
    <t>FUNDO GALVANIZADO</t>
  </si>
  <si>
    <t>ESCURO</t>
  </si>
  <si>
    <t>CLARO</t>
  </si>
  <si>
    <t>FUNDO NIVELADOR</t>
  </si>
  <si>
    <t>GEL ENVELHECEDOR</t>
  </si>
  <si>
    <t>CINZA CHUMBO</t>
  </si>
  <si>
    <t>PREMIUM TRADICAO</t>
  </si>
  <si>
    <t>AMARELO CROMO</t>
  </si>
  <si>
    <t>AMARELO TERRA</t>
  </si>
  <si>
    <t>AMARELO VANILLA</t>
  </si>
  <si>
    <t>CROMIO</t>
  </si>
  <si>
    <t>FLAMINGO</t>
  </si>
  <si>
    <t>TERRACOTA</t>
  </si>
  <si>
    <t>VERDE MUSGO</t>
  </si>
  <si>
    <t>PESSEGO</t>
  </si>
  <si>
    <t>VERNIZ MARITIMO</t>
  </si>
  <si>
    <t>VERNIZ TINGIDOR</t>
  </si>
  <si>
    <t xml:space="preserve">IMBUIA </t>
  </si>
  <si>
    <t xml:space="preserve">MOGNO </t>
  </si>
  <si>
    <t>SPRAY MULTI USO</t>
  </si>
  <si>
    <t>AZUL COLONIAL</t>
  </si>
  <si>
    <t>PRIMER RAP. CINZA</t>
  </si>
  <si>
    <t>ROSA</t>
  </si>
  <si>
    <t>ROXO</t>
  </si>
  <si>
    <t>PRATA NOBRE</t>
  </si>
  <si>
    <t>COBRE EXTERIOR</t>
  </si>
  <si>
    <t>OURO EXTERIOR</t>
  </si>
  <si>
    <t>DEGRAUS</t>
  </si>
  <si>
    <t>ACRILICO PISO</t>
  </si>
  <si>
    <t>CINZA MEDIO</t>
  </si>
  <si>
    <t>VERMELHO SEGURANCA</t>
  </si>
  <si>
    <t>DESCRIÇÃO</t>
  </si>
  <si>
    <t>Fornec.:</t>
  </si>
  <si>
    <t>Fornecedor</t>
  </si>
  <si>
    <t>Un.cxa.</t>
  </si>
  <si>
    <t>MARCA</t>
  </si>
  <si>
    <t>CORES/BASE</t>
  </si>
  <si>
    <t>GAMA</t>
  </si>
  <si>
    <t>CORAL</t>
  </si>
  <si>
    <t>3 EM 1</t>
  </si>
  <si>
    <t>ATLAS</t>
  </si>
  <si>
    <t>ARTCOLOR</t>
  </si>
  <si>
    <t>SAFARI</t>
  </si>
  <si>
    <t>SUVINIL</t>
  </si>
  <si>
    <t>ACRILICO CLASSICA</t>
  </si>
  <si>
    <t>EUCATEX</t>
  </si>
  <si>
    <t>ACRILICO EXTRA PISO</t>
  </si>
  <si>
    <t>LUKSCOLOR</t>
  </si>
  <si>
    <t>MAZA</t>
  </si>
  <si>
    <t>UNIVERSO</t>
  </si>
  <si>
    <t>ACRILICO RENDE E COBRE MUITO</t>
  </si>
  <si>
    <t>ACRÍLICO RENDE MUITO MAIS</t>
  </si>
  <si>
    <t>ACRILICO SOL &amp; CHUVA</t>
  </si>
  <si>
    <t>ACRILICO SOL &amp; CHUVA IMPERMEAVEL</t>
  </si>
  <si>
    <t>ACRILICO SUPER PISO</t>
  </si>
  <si>
    <t>DADO</t>
  </si>
  <si>
    <t>ADESIVO LAMINAÇÃO + CAT.</t>
  </si>
  <si>
    <t>AGUA RAZ</t>
  </si>
  <si>
    <t>ITAQUA</t>
  </si>
  <si>
    <t>LUKSNOVA</t>
  </si>
  <si>
    <t>AGUA RAZ NOVARAZ</t>
  </si>
  <si>
    <t>MOR</t>
  </si>
  <si>
    <t>MAXI RUBBER</t>
  </si>
  <si>
    <t>BATIDA DE PEDRA</t>
  </si>
  <si>
    <t>CATALISADOR PARA ESMALTE SINTÉTICO 150mL</t>
  </si>
  <si>
    <t xml:space="preserve">MOCOCA </t>
  </si>
  <si>
    <t>CERA DE CARNAUBA</t>
  </si>
  <si>
    <t>BU1 AZUL INTENSO</t>
  </si>
  <si>
    <t>BU2 AZUL CLARO</t>
  </si>
  <si>
    <t>GR1 VERDE</t>
  </si>
  <si>
    <t>MA1 MAGENTA</t>
  </si>
  <si>
    <t>NO1 PRETO</t>
  </si>
  <si>
    <t>OR1 LARANJA</t>
  </si>
  <si>
    <t>RE1 VERMELHO INTENSO</t>
  </si>
  <si>
    <t>UM1 MARROM</t>
  </si>
  <si>
    <t>WH1 BRANCO</t>
  </si>
  <si>
    <t>XR1 VERMELHO OXIDO</t>
  </si>
  <si>
    <t>XY1 AMARO OXIDO</t>
  </si>
  <si>
    <t>YE1 AMARELO</t>
  </si>
  <si>
    <t>YE2 AMARELO ESVER</t>
  </si>
  <si>
    <t>GLOBAL</t>
  </si>
  <si>
    <t>COLORANTE EUCATEX</t>
  </si>
  <si>
    <t>AXX AMARELO</t>
  </si>
  <si>
    <t>B PRETO</t>
  </si>
  <si>
    <t>C OCRE</t>
  </si>
  <si>
    <t>D VERDE</t>
  </si>
  <si>
    <t>E AZUL</t>
  </si>
  <si>
    <t>F VERMELHO ÓXIDO</t>
  </si>
  <si>
    <t>KX BRANCO</t>
  </si>
  <si>
    <t>L MARROM</t>
  </si>
  <si>
    <t>R VERMELHO</t>
  </si>
  <si>
    <t>T AMARELO ÓXIDO</t>
  </si>
  <si>
    <t>V MAGENTA</t>
  </si>
  <si>
    <t>VIAPOL</t>
  </si>
  <si>
    <t>CONVERSOR DE FERRUGEM</t>
  </si>
  <si>
    <t>AMARELO FREVO</t>
  </si>
  <si>
    <t>CORALIT BASE AGUA BALANCE.</t>
  </si>
  <si>
    <t>SHERWIN WILLIAMS</t>
  </si>
  <si>
    <t>DECORA DIAMANTE</t>
  </si>
  <si>
    <t>DESENGRIPANTE</t>
  </si>
  <si>
    <t>ECOPRIMER</t>
  </si>
  <si>
    <t>ESCADA DOMESTICA</t>
  </si>
  <si>
    <t>ESCADA EXTENSIVEL</t>
  </si>
  <si>
    <t>6 x 2</t>
  </si>
  <si>
    <t>7 x 2</t>
  </si>
  <si>
    <t>8 x 2</t>
  </si>
  <si>
    <t>9 x 2</t>
  </si>
  <si>
    <t>10 x 2</t>
  </si>
  <si>
    <t>11 x 2</t>
  </si>
  <si>
    <t>12 x 2</t>
  </si>
  <si>
    <t>13 x 2</t>
  </si>
  <si>
    <t>14 x 2</t>
  </si>
  <si>
    <t>15 x 2</t>
  </si>
  <si>
    <t>ESCADA MULTI-FUNCIONAL</t>
  </si>
  <si>
    <t>4x3</t>
  </si>
  <si>
    <t>4x4</t>
  </si>
  <si>
    <t>ESMALTE BASE AGUA</t>
  </si>
  <si>
    <t>ESMALTE SINTETICO</t>
  </si>
  <si>
    <t>AZUL FRANCA</t>
  </si>
  <si>
    <t>CERAMICA</t>
  </si>
  <si>
    <t>AZUL CELESTE</t>
  </si>
  <si>
    <t>ESTOPA</t>
  </si>
  <si>
    <t>F12</t>
  </si>
  <si>
    <t>FERROX</t>
  </si>
  <si>
    <t>FITA ADESIVA TRANSPARENTE 48X100</t>
  </si>
  <si>
    <t>FITA DUPLA FACE 24mm x 1,5M</t>
  </si>
  <si>
    <t>FITA TIRA TRINCA 5cm x 3m</t>
  </si>
  <si>
    <t>FUNDO UNIVERSAL BASE AGUA</t>
  </si>
  <si>
    <t>ALABASTINE</t>
  </si>
  <si>
    <t>GEL REMOVEDOR</t>
  </si>
  <si>
    <t>MEGA</t>
  </si>
  <si>
    <t>T&amp;C</t>
  </si>
  <si>
    <t>HAMMERIT</t>
  </si>
  <si>
    <t>NORTON</t>
  </si>
  <si>
    <t>G</t>
  </si>
  <si>
    <t>MASSA ACRILICA</t>
  </si>
  <si>
    <t>BARRICA</t>
  </si>
  <si>
    <t>BALDE</t>
  </si>
  <si>
    <t>MASSA ACRILICA 1,4Kg</t>
  </si>
  <si>
    <t xml:space="preserve">MASSA ACRILICA 1,4Kg </t>
  </si>
  <si>
    <t>MASSA ACRILICA 25Kg</t>
  </si>
  <si>
    <t>MASSA ACRILICA 5,6Kg</t>
  </si>
  <si>
    <t>MASSA ACRILICA 5Kg</t>
  </si>
  <si>
    <t>MASSA CORRIDA 1,5Kg</t>
  </si>
  <si>
    <t>MASSA CORRIDA 15KG</t>
  </si>
  <si>
    <t>SACO</t>
  </si>
  <si>
    <t>MASSA CORRIDA 5,7Kg</t>
  </si>
  <si>
    <t>MASSA MADEIRA CORALIT</t>
  </si>
  <si>
    <t>BRANCA</t>
  </si>
  <si>
    <t>MASSA POLIR N1</t>
  </si>
  <si>
    <t>MASSA POLIR N2</t>
  </si>
  <si>
    <t>NUM 0</t>
  </si>
  <si>
    <t>NUM 1</t>
  </si>
  <si>
    <t>NUM 2</t>
  </si>
  <si>
    <t>NUM 3</t>
  </si>
  <si>
    <t>NUM 4</t>
  </si>
  <si>
    <t>NUM 5</t>
  </si>
  <si>
    <t>NUM 6</t>
  </si>
  <si>
    <t>NUM 7</t>
  </si>
  <si>
    <t>NUM 8</t>
  </si>
  <si>
    <t>NUM 9</t>
  </si>
  <si>
    <t>MOCOCA</t>
  </si>
  <si>
    <t>OLEO DE LINHAÇA</t>
  </si>
  <si>
    <t>N1</t>
  </si>
  <si>
    <t>EMBALAGENS</t>
  </si>
  <si>
    <t>PAPEL KRAFT 90cm</t>
  </si>
  <si>
    <t>PAPELAO ONDULADO 1,20m</t>
  </si>
  <si>
    <t>AMARELO (CANARIO)</t>
  </si>
  <si>
    <t>AREIA (PIPA)</t>
  </si>
  <si>
    <t>AZUL ILHEUS</t>
  </si>
  <si>
    <t>CAJU (DE PIRANGI)</t>
  </si>
  <si>
    <t>CAMURÇA (IMPERIAL)</t>
  </si>
  <si>
    <t>DOCE DE ABOBORA</t>
  </si>
  <si>
    <t>LUAR DO SERTAO</t>
  </si>
  <si>
    <t>MAR DO CARIBE</t>
  </si>
  <si>
    <t>NOTURNO</t>
  </si>
  <si>
    <t>PEROLA TAITI</t>
  </si>
  <si>
    <t>PALHA SERTAO</t>
  </si>
  <si>
    <t>PESSEGO ROSADO</t>
  </si>
  <si>
    <t>RUBI (REAL)</t>
  </si>
  <si>
    <t>ARPREX</t>
  </si>
  <si>
    <t>PLASTICO BOLHA 1,30m x 100m</t>
  </si>
  <si>
    <t xml:space="preserve">SAYERLACK </t>
  </si>
  <si>
    <t>POLISTEN</t>
  </si>
  <si>
    <t>POLIULACK</t>
  </si>
  <si>
    <t>ALGODAO EGIPCIO</t>
  </si>
  <si>
    <t>AZUL CEU</t>
  </si>
  <si>
    <t>VERDE AGUA</t>
  </si>
  <si>
    <t>PREMIUM TRADICAO (BALDE)</t>
  </si>
  <si>
    <t>PRIMER UNIVERSAL</t>
  </si>
  <si>
    <t>PROTEGE</t>
  </si>
  <si>
    <t>REMOVEDOR PASTOSO</t>
  </si>
  <si>
    <t>RENOVA TETOS</t>
  </si>
  <si>
    <t>REPARA PAREDES</t>
  </si>
  <si>
    <t>RESINA ACRILICA BASE AGUA</t>
  </si>
  <si>
    <t>RESINA ACRILICA BASE SOLVENTE</t>
  </si>
  <si>
    <t>RESINA ACRILICA SOL &amp; CHUVA</t>
  </si>
  <si>
    <t>SELADOR ACRILICO</t>
  </si>
  <si>
    <t>SELADORA MADEIRA</t>
  </si>
  <si>
    <t>SELANTE PU</t>
  </si>
  <si>
    <t>SPRAY ALTA TEMPERATURA</t>
  </si>
  <si>
    <t>SPRAY METALIZADA</t>
  </si>
  <si>
    <t>CROMADO INTERIOR</t>
  </si>
  <si>
    <t>DOURADO INTERIOR</t>
  </si>
  <si>
    <t>AZUL MEDIO</t>
  </si>
  <si>
    <t>BEGE BRASTEMP</t>
  </si>
  <si>
    <t>GRAFITE P/RODAS</t>
  </si>
  <si>
    <t>THINNER 206</t>
  </si>
  <si>
    <t>TINTA EPOXY SV A(2,88L) + B(720mL)</t>
  </si>
  <si>
    <t>1.1/2</t>
  </si>
  <si>
    <t>2.1/2</t>
  </si>
  <si>
    <t>VEDALAGE BRANCO</t>
  </si>
  <si>
    <t>VERNIZ ACRILICO</t>
  </si>
  <si>
    <t>SPARLACK</t>
  </si>
  <si>
    <t>VERNIZ EXTRA MARITIMO</t>
  </si>
  <si>
    <t>VIABIT ACQUA (ECOL 2)</t>
  </si>
  <si>
    <t>VIAFIX</t>
  </si>
  <si>
    <t xml:space="preserve">WD 40 </t>
  </si>
  <si>
    <t>ZARCAO</t>
  </si>
  <si>
    <t>Fornecedores</t>
  </si>
  <si>
    <t>LUKSCNOVA</t>
  </si>
  <si>
    <t>TIPO</t>
  </si>
  <si>
    <t>BASE ÁGUA</t>
  </si>
  <si>
    <t>SOLVENTE</t>
  </si>
  <si>
    <t>MASSAS</t>
  </si>
  <si>
    <t>PRODUTO</t>
  </si>
  <si>
    <t>IPI</t>
  </si>
  <si>
    <t>ST</t>
  </si>
  <si>
    <t>DESCONTO BOL.</t>
  </si>
  <si>
    <t>FINAL</t>
  </si>
  <si>
    <t>PRODUTOS</t>
  </si>
  <si>
    <t>2ª PARC</t>
  </si>
  <si>
    <t>N° R.PARC.</t>
  </si>
  <si>
    <t>1ª PARC.</t>
  </si>
  <si>
    <t>THINNER</t>
  </si>
  <si>
    <t>THIN. DILU.</t>
  </si>
  <si>
    <t>DOM./EX/MULT</t>
  </si>
  <si>
    <t>NF-e</t>
  </si>
  <si>
    <t>CLIENTE</t>
  </si>
  <si>
    <t>DÍVIDA TOTAL</t>
  </si>
  <si>
    <t>Qde. Ped.</t>
  </si>
  <si>
    <t>Obs:</t>
  </si>
  <si>
    <t>ACÁCIA DOS PINHEIRAIS</t>
  </si>
  <si>
    <t>ALEXANDRE C. A. IMPORTS</t>
  </si>
  <si>
    <t>ANA MARIA MOVEIS</t>
  </si>
  <si>
    <t>ANDERSON ADESIVO</t>
  </si>
  <si>
    <t>ANDRE LEAL GUEDES</t>
  </si>
  <si>
    <t>ASSOCIAÇÃO DE MORAD.... ( NOVA CAIEIRAS)</t>
  </si>
  <si>
    <t>AUTO POSTO FLOR DO VERA</t>
  </si>
  <si>
    <t>BALIEGO</t>
  </si>
  <si>
    <t>CAIEIRAS MOTO ANDERSON</t>
  </si>
  <si>
    <t>CALHAS RZ</t>
  </si>
  <si>
    <t>CASA CONSTRUTOR</t>
  </si>
  <si>
    <t>CENTURY</t>
  </si>
  <si>
    <t>CONSTRUTORA PLANTAR LTDA.</t>
  </si>
  <si>
    <t>CRISTIANO MOREIRA</t>
  </si>
  <si>
    <t>DAMIÃO</t>
  </si>
  <si>
    <t>DANIEL DANNPACKS</t>
  </si>
  <si>
    <t>DICASSA</t>
  </si>
  <si>
    <t>DJALMA PINTURAS</t>
  </si>
  <si>
    <t>DOUGLAS NOVA CAIEIRAS</t>
  </si>
  <si>
    <t>DR. ANDRE LEAL (CIRURGICA)</t>
  </si>
  <si>
    <t>EDSON (CHORÃO)</t>
  </si>
  <si>
    <t>EVANDRO BRANCAO</t>
  </si>
  <si>
    <t>EZEQUIEL ANTONIO DE ALMEIDA</t>
  </si>
  <si>
    <t>FABIO LONA</t>
  </si>
  <si>
    <t>FELIPE LONA</t>
  </si>
  <si>
    <t>FERNANDO CABELEREIRO</t>
  </si>
  <si>
    <t>GABRIEL BARROS</t>
  </si>
  <si>
    <t>GABRIEL IMPÉRIO</t>
  </si>
  <si>
    <t>TEM 5%</t>
  </si>
  <si>
    <t>GAFISA S/A.</t>
  </si>
  <si>
    <t>GIBA CONSTRUTOR</t>
  </si>
  <si>
    <t>GILVAN GESSO</t>
  </si>
  <si>
    <t>TEM 5% S/FRETE P/LOJA</t>
  </si>
  <si>
    <t>GINO BATERIA</t>
  </si>
  <si>
    <t>GIOVANI DE SOUZA ALMEIDA</t>
  </si>
  <si>
    <t>HEBERTHY PINTOR</t>
  </si>
  <si>
    <t>HELIO GALPÃO</t>
  </si>
  <si>
    <t>IBAM INDUSTRIA BRASILEIRA DE ARTEFATOS DE METAIS E</t>
  </si>
  <si>
    <t>INDEPENDENCIA EMPREEND.</t>
  </si>
  <si>
    <t>IVAN (DESTAQUE)</t>
  </si>
  <si>
    <t>JAMES APARECIDO</t>
  </si>
  <si>
    <t>JANIO PLANEJADOS</t>
  </si>
  <si>
    <t>JEAN CICERO DOUGLAS</t>
  </si>
  <si>
    <t>JOANIR BARBOSA</t>
  </si>
  <si>
    <t>JOAO FERROVIA</t>
  </si>
  <si>
    <t>JOAO IMOBILIARIA</t>
  </si>
  <si>
    <t>JOAO PINTOR (HELIO)</t>
  </si>
  <si>
    <t>JONATAN FUNCIONARIO</t>
  </si>
  <si>
    <t>JULEMAR HOTEL</t>
  </si>
  <si>
    <t>JULIO CESAR DOS SANTOS TEIXEIRA (CUNHA)</t>
  </si>
  <si>
    <t>JUNIOR CESTAROLLI</t>
  </si>
  <si>
    <t>LEVIG ENGENHARIA</t>
  </si>
  <si>
    <t>LEVY PARTICIPAÇÕES</t>
  </si>
  <si>
    <t>LIDIANE ESCADAS</t>
  </si>
  <si>
    <t>LUIZ HENRIQUE SARDINHA</t>
  </si>
  <si>
    <t>MARCEL MAGRAN</t>
  </si>
  <si>
    <t>MARCEL MAGRAN / JULIO</t>
  </si>
  <si>
    <t>MARCELO DOMINGUES POSTO</t>
  </si>
  <si>
    <t>MARCO DARTORA</t>
  </si>
  <si>
    <t>MARCOS M&amp;TEL</t>
  </si>
  <si>
    <t>NARDO VILLA VERDE</t>
  </si>
  <si>
    <t>NEY COSTA ENGENHARIA E CONTRUCOES LTDA.</t>
  </si>
  <si>
    <t>PAIVA NOGUEIRA</t>
  </si>
  <si>
    <t>PARANÁ GUINCHO</t>
  </si>
  <si>
    <t>PIRUCA</t>
  </si>
  <si>
    <t>POSTO ECCEL</t>
  </si>
  <si>
    <t>PUBLICOM</t>
  </si>
  <si>
    <t>QUALIDA SERVIÇOS TECNICOS EIRELI</t>
  </si>
  <si>
    <t>RENATO MOLINARI (NANA)</t>
  </si>
  <si>
    <t>RODOLFO</t>
  </si>
  <si>
    <t>ROGERIO CONSTRUTOR</t>
  </si>
  <si>
    <t>RONY PINTOR</t>
  </si>
  <si>
    <t>SABESP</t>
  </si>
  <si>
    <t>SERGINHO BARBEIRO</t>
  </si>
  <si>
    <t>SERGIO PAPI</t>
  </si>
  <si>
    <t>TEKA</t>
  </si>
  <si>
    <t>TONICO AGUILERA</t>
  </si>
  <si>
    <t>URIEL</t>
  </si>
  <si>
    <t>WALTER SIMONETO</t>
  </si>
  <si>
    <t>WANDERSON FREITAS</t>
  </si>
  <si>
    <t>WELL FIT ACADEMIA</t>
  </si>
  <si>
    <t>WESLEY BASILIO</t>
  </si>
  <si>
    <t>WILLIAN ROBERTO CESTAROLLI</t>
  </si>
  <si>
    <t>WILLIAN VIDRACEIRO</t>
  </si>
  <si>
    <t>DATA/VALID.</t>
  </si>
  <si>
    <t>C/ DESC.</t>
  </si>
  <si>
    <t>dias limit.</t>
  </si>
  <si>
    <t>SITUAÇÃO</t>
  </si>
  <si>
    <t>Obs.</t>
  </si>
  <si>
    <t>INDEFINIDO</t>
  </si>
  <si>
    <t>CONTA ANTIGA</t>
  </si>
  <si>
    <t>PAGOU R$8.930,00</t>
  </si>
  <si>
    <t>PGT. PARCIAL</t>
  </si>
  <si>
    <t>CONTA NOVA</t>
  </si>
  <si>
    <t>POSTO FLOR DO VERA</t>
  </si>
  <si>
    <t>BRASILUX</t>
  </si>
  <si>
    <t>AGUARRAS MINERAL</t>
  </si>
  <si>
    <t>THINNER USO GERAL 4016</t>
  </si>
  <si>
    <t>3% PARC. REST.</t>
  </si>
  <si>
    <t>NANA MOLINARI</t>
  </si>
  <si>
    <t>IMPERIO METAIS</t>
  </si>
  <si>
    <t>JUNTALIDER</t>
  </si>
  <si>
    <t>EXTERMINADOR DE CUPINS</t>
  </si>
  <si>
    <t>VIAFLEX FITA SLEEVE 10m</t>
  </si>
  <si>
    <t>OBRA ROSA CAMPARANUTE</t>
  </si>
  <si>
    <t>TEM 10%</t>
  </si>
  <si>
    <t>BRASIFLEX PAREDES</t>
  </si>
  <si>
    <t>ESM BRASIMOB</t>
  </si>
  <si>
    <t>PADO</t>
  </si>
  <si>
    <t>TRAMON.</t>
  </si>
  <si>
    <t>UN.TAM.</t>
  </si>
  <si>
    <t>CARRINHO DE MÃO</t>
  </si>
  <si>
    <t>1/2</t>
  </si>
  <si>
    <t>BLACK+DECKER</t>
  </si>
  <si>
    <t>LAMPADA BULBO 9W A60 6500K</t>
  </si>
  <si>
    <t>LAMPADA BULBO 11W A60 6500K</t>
  </si>
  <si>
    <t>LAMPADA BULBO 15W A65 6500K</t>
  </si>
  <si>
    <t>CARRINHO DE MÃO REFOR.</t>
  </si>
  <si>
    <t>FORTRAL</t>
  </si>
  <si>
    <t>CORDA TROP P.P. MULTCOR</t>
  </si>
  <si>
    <t>MANGUEIRA DUPLAF VD FOSCA 1/2x2.0</t>
  </si>
  <si>
    <t>MANGUEIRA SILVERFLEX 1/2x2.0</t>
  </si>
  <si>
    <t>ABRAC ROSCA S/F 9MM 1/2"X3/4" C/100 INCA</t>
  </si>
  <si>
    <t>ADESIVO PU40 BRANCO CART 400G UNIPEGA</t>
  </si>
  <si>
    <t>ADESIVO PU40 CINZA CART 400G UNIPEGA</t>
  </si>
  <si>
    <t>ANEL VEDACAO P/VASO C/GUIA 340102 BLUKIT</t>
  </si>
  <si>
    <t xml:space="preserve">ARALDITE HOBBY 16G TEKBOND </t>
  </si>
  <si>
    <t>BICO TORN 3/4 ALUMINIO A01007 AJAX</t>
  </si>
  <si>
    <t>BICO TORN 3/4 PLASTICO A01008 AJAX</t>
  </si>
  <si>
    <t>BICO TORNEIRA ZAMAC 3/4"X1/2" C/12 GARDE</t>
  </si>
  <si>
    <t>BRACO CHUVEIRO ALUMINIO 30cm FORTRAL</t>
  </si>
  <si>
    <t>COLA BRANCA 500GR UNIPEGA</t>
  </si>
  <si>
    <t xml:space="preserve">COLA INSTANTANEA 793 20G TEKBOND </t>
  </si>
  <si>
    <t>COLA QUENTE BASTAO FINA INCOLOR 500G TEKBOND</t>
  </si>
  <si>
    <t>CONEC PORC TRIP 10MM 04.12 FOXLUX</t>
  </si>
  <si>
    <t>CONJ MANG CRISTAL 5/16X1,5 10M FORTRAL</t>
  </si>
  <si>
    <t>CONJ MANG CRISTAL 5/16X1,5 15m FORTRAL</t>
  </si>
  <si>
    <t xml:space="preserve">CONJ MANG CRISTAL 5/16X1,5 20m FORTRAL </t>
  </si>
  <si>
    <t xml:space="preserve">CONJ MANG CRISTAL 5/16X1,5 30m FORTRAL </t>
  </si>
  <si>
    <t xml:space="preserve">ENGATE FLEX ACO INOX 1/2 40CM 250104 BLUKIT </t>
  </si>
  <si>
    <t xml:space="preserve">ENGATE FLEX ACO INOX 1/2 60CM 250105 BLUKIT </t>
  </si>
  <si>
    <t>ENGATE RAPIDO 1/2 ALUMINIO A01006 AJAX</t>
  </si>
  <si>
    <t>ENGATE RAPIDO 1/2 PLASTICO A01009 AJAX</t>
  </si>
  <si>
    <t>ESGUICHO ENG RAP 1/2 ALUM A01004 AJAX</t>
  </si>
  <si>
    <t xml:space="preserve">ESGUICHO JET GARDEN 1/2" GARDEN </t>
  </si>
  <si>
    <t xml:space="preserve">ESGUICHO JET GARDEN P/ENG RAP GARDEN </t>
  </si>
  <si>
    <t>ESGUICHO MANG 1/2 ALUM A01005 AJAX</t>
  </si>
  <si>
    <t xml:space="preserve">ESGUICHO MANG C/TERM P/ENG RAP C/10 FAMASTIL </t>
  </si>
  <si>
    <t xml:space="preserve">ESGUICHO REVOLVER 1/2" ACO TRADIC GARDEN </t>
  </si>
  <si>
    <t xml:space="preserve">ESGUICHO REVOLVER 1/2" PLASTICO GARDEN </t>
  </si>
  <si>
    <t>ESPUMA EXPANSIVA 500ML/340GR UNIPEGA</t>
  </si>
  <si>
    <t>EXTENSAO CB PP CZ 2P+T 10A 3M 1799 ILUMI</t>
  </si>
  <si>
    <t>EXTENSAO CB PP CZ 2P+T 10A 5M 17100 ILUMI</t>
  </si>
  <si>
    <t>EXTENSAO CB PP CZ 2P+T 10A 10M 17200 ILUMI</t>
  </si>
  <si>
    <t>FECHO CHATO ZINC N.2 88X30MM INCA</t>
  </si>
  <si>
    <t>FECHO CHATO ZINC N.4 126X50MM INCA</t>
  </si>
  <si>
    <t>FILTRO DE LINHA ECO 5 TOM BC 34016 ILUMI</t>
  </si>
  <si>
    <t>FILTRO DE LINHA ECO 5 TOM PT 34017 ILUMI</t>
  </si>
  <si>
    <t xml:space="preserve">LUMIN EMERG BIV 30 LED 2 BAT 17.16 FOXLUX </t>
  </si>
  <si>
    <t xml:space="preserve">MANG ENTRADA MAQ LAVAR 1,20M INDUSMAK </t>
  </si>
  <si>
    <t xml:space="preserve">MANG GAS TRANC. NBR 8613 1,25m BRFLEX </t>
  </si>
  <si>
    <t>NUMERO PLASTICO N.0 OURO FORTRAL</t>
  </si>
  <si>
    <t>NUMERO PLASTICO N.1 OURO FORTRAL</t>
  </si>
  <si>
    <t>NUMERO PLASTICO N.2 OURO FORTRAL</t>
  </si>
  <si>
    <t>NUMERO PLASTICO N.3 OURO FORTRAL</t>
  </si>
  <si>
    <t>NUMERO PLASTICO N.4 OURO FORTRAL</t>
  </si>
  <si>
    <t>NUMERO PLASTICO N.5 OURO FORTRAL</t>
  </si>
  <si>
    <t>NUMERO PLASTICO N.6 OURO FORTRAL</t>
  </si>
  <si>
    <t>NUMERO PLASTICO N.7 OURO FORTRAL</t>
  </si>
  <si>
    <t>NUMERO PLASTICO N.8 OURO FORTRAL</t>
  </si>
  <si>
    <t>NUMERO PLASTICO N.9 OURO FORTRAL</t>
  </si>
  <si>
    <t>PINO 3 SAID 2P+T 10A CZ C/10 12250 ILUMI</t>
  </si>
  <si>
    <t>PINO FEM 2P+T 10A CZ C/10 1431 ILUMI</t>
  </si>
  <si>
    <t>PINO FEM P.CB 2P+T 20A CZ C/10 1422 ILUMI</t>
  </si>
  <si>
    <t>PINO MACHO 2P+T 10A CZ C/10 1405 ILUMI</t>
  </si>
  <si>
    <t>PINO P.CB GIG 2P 10A CZ C/10 1412 ILUMI</t>
  </si>
  <si>
    <t>PINO P.CB GIG 2P+T 10A CZ C/10 1416 ILUMI</t>
  </si>
  <si>
    <t>PINO ROB 2P+T 20A CZ C/10 14061 ILUMI</t>
  </si>
  <si>
    <t>PISTOLA ELET COLA SILIC 40W 26.02 FOXLUX</t>
  </si>
  <si>
    <t>PLAFON SOQ IMPORT 100W BC 180931 ILUMI</t>
  </si>
  <si>
    <t>PROTETOR TOMADA NORM C/10 13442 ILUMI</t>
  </si>
  <si>
    <t>RECEPTACULO 1451 E-27 BORNE 40.09 FOXLUX</t>
  </si>
  <si>
    <t>REGUA ALUMINIO BI-TUBULAR 2M FORTRAL</t>
  </si>
  <si>
    <t>REGUA ALUMINIO BI-TUBULAR 3M FORTRAL</t>
  </si>
  <si>
    <t>SELADOR TRINCAS BC 280GR UNIPEGA</t>
  </si>
  <si>
    <t>SIFAO UNIV EXTENSIVEL KRONA</t>
  </si>
  <si>
    <t>SIFAO UNIVERSAL SIMPLES PRETO 30140 BLUKIT</t>
  </si>
  <si>
    <t>SILICONE ACET TRANSP 50G COLMEIA UNIPEGA</t>
  </si>
  <si>
    <t>SIST X CANA 20X10 2M BC C/DIV DF 62091DF ILUMI</t>
  </si>
  <si>
    <t>SIST X CANA 20X10 2M BC S/DIV DF 6209DF ILUMI</t>
  </si>
  <si>
    <t>SIST X COTOVELO BC 90 20X10 C/20 6201 ILUMI</t>
  </si>
  <si>
    <t>SIST X COTOVELO BC EXT 20X10 C/20 6203 ILUMI</t>
  </si>
  <si>
    <t>SIST X COTOVELO BC INT 20X10 C/20 6202 ILUMI</t>
  </si>
  <si>
    <t>SIST X LUVA BC 20X10 C/20 6205 ILUMI</t>
  </si>
  <si>
    <t>SIST X TE BC 20X10 C/20 6204 ILUMI</t>
  </si>
  <si>
    <t>SOQUETE C/ RABICHO PRETO C/10 1610 ILUMI</t>
  </si>
  <si>
    <t>SOQUETE C/RABICHO 43.01T FOXLUX</t>
  </si>
  <si>
    <t xml:space="preserve">SPOT B-1 BRANCO JR </t>
  </si>
  <si>
    <t xml:space="preserve">SPOT B-1 PRETO JR </t>
  </si>
  <si>
    <t xml:space="preserve">SPOT B-2 BRANCO JR </t>
  </si>
  <si>
    <t xml:space="preserve">SPOT B-2 PRETO JR </t>
  </si>
  <si>
    <t>SUPORTE PRATELEIRA 15CM BOMCORTE</t>
  </si>
  <si>
    <t>SUPORTE PRATELEIRA 20CM BOMCORTE</t>
  </si>
  <si>
    <t>SUPORTE PRATELEIRA 25CM BOMCORTE</t>
  </si>
  <si>
    <t>SUPORTE PRATELEIRA 30CM BOMCORTE</t>
  </si>
  <si>
    <t>SUPORTE PRATELEIRA 40CM BOMCORTE</t>
  </si>
  <si>
    <t>SUPORTE PRATELEIRA 50CM BOMCORTE</t>
  </si>
  <si>
    <t>SUPORTE VARAL DOBRAV ALUMINIO (PAR) ALG</t>
  </si>
  <si>
    <t>TARTARUGA FERRO BRANCA JR</t>
  </si>
  <si>
    <t>TARTARUGA FERRO PRETA JR</t>
  </si>
  <si>
    <t>VARAL RECOLHIVEL 3R SUPER 30MTS FORTRAL</t>
  </si>
  <si>
    <t>VARAL RECOLHIVEL MINI 15MTS FORTRAL</t>
  </si>
  <si>
    <t>VARAO CORT SIM 19MM 1,50M BC CORTINARO</t>
  </si>
  <si>
    <t>VARAO CORT SIM 19MM 1,50M MOG CORTINARO</t>
  </si>
  <si>
    <t>VARAO CORT SIM 19MM 2,00M BC CORTINARO</t>
  </si>
  <si>
    <t>VARAO CORT SIM 19MM 2,00M MOG CORTINARO</t>
  </si>
  <si>
    <t>VARAO CORT SIM 19MM 2,50M BC CORTINARO</t>
  </si>
  <si>
    <t>VARAO CORT SIM 19MM 2,50M MOG CORTINARO</t>
  </si>
  <si>
    <t xml:space="preserve">VASSOURAO MAD GARI 37CM C/CB 1,20 MAX </t>
  </si>
  <si>
    <t>COMPOND ADESIVO 01KG</t>
  </si>
  <si>
    <t>DISCO ABRASIVO TELADO 225MM AT14 P120 ATLAS</t>
  </si>
  <si>
    <t>DISCO ABRASIVO TELADO 225MM AT14 P150 ATLAS</t>
  </si>
  <si>
    <t>DISCO ABRASIVO TELADO 225MM AT14 P180 ATLAS</t>
  </si>
  <si>
    <t>DISCO ABRASIVO TELADO 225MM AT14 P220 ATLAS</t>
  </si>
  <si>
    <t>DISCO ABRASIVO TELADO 225MM AT14 P240 ATLAS</t>
  </si>
  <si>
    <t>DISCO ABRASIVO TELADO 225MM AT14 P320 ATLAS</t>
  </si>
  <si>
    <t>DISCO GIRAFA 8F GR.080 ALCAR A-230</t>
  </si>
  <si>
    <t>DISCO GIRAFA 8F GR.100 ALCAR A-230</t>
  </si>
  <si>
    <t>DISCO GIRAFA 8F GR.120 ALCAR A-230</t>
  </si>
  <si>
    <t>DISCO GIRAFA 8F GR.220 ALCAR A-230</t>
  </si>
  <si>
    <t>DISCO GIRAFA 8F GR.150 ALCAR A-230</t>
  </si>
  <si>
    <t>DISCO GIRAFA 8F GR.180 ALCAR A-230</t>
  </si>
  <si>
    <t>CAIXA DE LUZ QUADRADA 4X4 TFLEX N 1</t>
  </si>
  <si>
    <t>CAIXA SIF QUADRADA 100X100X50</t>
  </si>
  <si>
    <t>CAIXA SIF REDONDA 100X100X50MM</t>
  </si>
  <si>
    <t>ENGATE FLEX DE PVC 1/2X40CM</t>
  </si>
  <si>
    <t>ENGATE FLEX DE PVC 1/2X50CM</t>
  </si>
  <si>
    <t>ENGATE FLEX DE PVC 1/2X60CM</t>
  </si>
  <si>
    <t>FITA VEDA ROSCA 18MMX25M</t>
  </si>
  <si>
    <t>GRELHA ABRE E FECHA DN100 QD BR</t>
  </si>
  <si>
    <t>GRELHA ABRE E FECHA DN100 QD CR CB</t>
  </si>
  <si>
    <t>GRELHA ABRE E FECHA DN100 RD BR</t>
  </si>
  <si>
    <t>GRELHA ABRE E FECHA DN100 RD CR CB</t>
  </si>
  <si>
    <t>PURIFICADOR BICA MOVEL PAREDE BRANC</t>
  </si>
  <si>
    <t>QUADRO DIJUNT EMB 6/8 BRANCO S/BAR</t>
  </si>
  <si>
    <t>QUADRO DIJUNT EMB 12/16 BRANCO S/BA</t>
  </si>
  <si>
    <t>SIFAO AJUST MULTIUSO 66CM BRANCO</t>
  </si>
  <si>
    <t>SIFAO AJUST MULTIUSO 66CM METALIZAD</t>
  </si>
  <si>
    <t>SIFAO AJUST MULTIUSO DUPLO BRANCO</t>
  </si>
  <si>
    <t>TORN COZ MESA ALTA MOV CROSS BC 1/2</t>
  </si>
  <si>
    <t>TORN COZ PAR ALTA MOV CROS BC 1/2-3/4</t>
  </si>
  <si>
    <t>TORN LAV MESA ALTA MOV CROS BC 1/2</t>
  </si>
  <si>
    <t>TORN LAV MESA ALTA MOV ORBE BC 1/2</t>
  </si>
  <si>
    <t>TORN LAV MESA CROS BC 1/2</t>
  </si>
  <si>
    <t>TORN LAV MESA ORBE BC 1/2</t>
  </si>
  <si>
    <t xml:space="preserve">TORN PAR MULT BC CROSS 1/2-3/4 </t>
  </si>
  <si>
    <t>TORN PIA 15CM CROS BRANCA 1/2-3/4</t>
  </si>
  <si>
    <t xml:space="preserve">TORN TANQ BICO P/ MANG CROS 10CM </t>
  </si>
  <si>
    <t xml:space="preserve">TORN TANQ/MAQ CROS BC 1/2-3/4 </t>
  </si>
  <si>
    <t>VALVULA P/LAVATORIO C/INOX 7/8</t>
  </si>
  <si>
    <t>VALVULA RETENCAO SOLDAVEL 25MM (3/4</t>
  </si>
  <si>
    <t>ARIA CONJ 2 INT.SIMPLES 6A/250V</t>
  </si>
  <si>
    <t>ARIA CONJ 2 TOM.2P+T 10A/250V BCA</t>
  </si>
  <si>
    <t>ARIA CONJ 3 INT.SIMPLES 6A/250V</t>
  </si>
  <si>
    <t>ARIA CONJ 3 TOM.2P+T 10A/250V BCA</t>
  </si>
  <si>
    <t>ARIA CONJ INT.SIMPLES 6A+TOM.2P+T</t>
  </si>
  <si>
    <t>ARIA CONJ INT.SIMPLES 6A/250V BCA</t>
  </si>
  <si>
    <t>ARIA CONJ TOMADA 2P+T 10A/250V BC</t>
  </si>
  <si>
    <t>ARIA CONJ TOMADA 2P+T 20A/250V BC</t>
  </si>
  <si>
    <t>ARIA MOD TOMADA 2P+T 10A/250V BCA</t>
  </si>
  <si>
    <t>ARIA MOD TOMADA 2P+T 20A/250V BCA</t>
  </si>
  <si>
    <t>ARIA MOD TOMADA 2P+T 20A/250V VER</t>
  </si>
  <si>
    <t>ARIA PLACA 4X2 1P HORIZONTAL BCA</t>
  </si>
  <si>
    <t>ARIA PLACA 4X4 C/FURO 9,5MM BCA</t>
  </si>
  <si>
    <t>LIZ CONJ 1 TOMADA 2P+T 10A/250V</t>
  </si>
  <si>
    <t>LIZ CONJ 1 TOMADA 2P+T 20A/250VZ</t>
  </si>
  <si>
    <t>LIZ CONJ 2 TOMADAS 2P+T 10A/250V</t>
  </si>
  <si>
    <t>LIZ CONJ 3 TOMADAS 2P+T 10A/250V</t>
  </si>
  <si>
    <t>LIZ CONJ PLACA 4X2 +2 INTER.SIMPL</t>
  </si>
  <si>
    <t>LIZ CONJ PLACA 4X2 +3 INTER.SIMPL</t>
  </si>
  <si>
    <t>LIZ PLACA 4X2 1P HORIZONTAL BCA</t>
  </si>
  <si>
    <t>LIZ PLACA 4X2 1P VERTICAL BCA</t>
  </si>
  <si>
    <t>LIZ PLACA 4X2 2P AFASTADAS BCA</t>
  </si>
  <si>
    <t>LIZ PLACA 4X2 2P JUNTOS BCA</t>
  </si>
  <si>
    <t>LIZ PLACA 4X2 3P JUNTOS BCA</t>
  </si>
  <si>
    <t>LIZ PLACA 4X4 2P BCA</t>
  </si>
  <si>
    <t>LIZ PLACA 4X4 4P BCA</t>
  </si>
  <si>
    <t>LIZ PLACA 4X4 6P BCA</t>
  </si>
  <si>
    <t>LUX2 CONJ PLACA 4X2 + 1 INTERRP. SIMPLES + 1 TOMADA 2P+T 20A/250V</t>
  </si>
  <si>
    <t>LUX2 CONJ PLACA 4X2 + 1 INTERRUP. PARALELLO 10 A</t>
  </si>
  <si>
    <t>LUX2 CONJ PLACA 4X2 + 3 INTERRU P. SIMPLES 10 A/250V</t>
  </si>
  <si>
    <t>LUX2 CONJ PLACA 4X2 + 3 TOMADAS 2P+T 10A/250V</t>
  </si>
  <si>
    <t>LUX2 CONJ 2 TOMADAS 2P+T 10A/250V BCA</t>
  </si>
  <si>
    <t>LUX2 CONJ TOMADA 2P+T 10A/250V BC</t>
  </si>
  <si>
    <t>LUX2 CONJ TOMADA 2P+T 20A/250V BC</t>
  </si>
  <si>
    <t>LUX2 PLACA 4X2 1P HORIZONTAL BCA</t>
  </si>
  <si>
    <t>LUX2 PLACA 4X2 1P VERTICAL BCA</t>
  </si>
  <si>
    <t>LUX2 PLACA 4X2 2P AFASTADOS BCA</t>
  </si>
  <si>
    <t>LUX2 PLACA 4X2 2P JUNTOS BCA</t>
  </si>
  <si>
    <t>LUX2 PLACA 4X2 3P BCA</t>
  </si>
  <si>
    <t>LUX2 PLACA 4X4 2P HORIZONTAL BCA</t>
  </si>
  <si>
    <t>LUX2 PLACA 4X4 4P BCA</t>
  </si>
  <si>
    <t>LUX2 PLACA 4X4 6P BCA</t>
  </si>
  <si>
    <t>MODULO TOMADA 2P+T 10A/250V LIZ/LUX2 BCA</t>
  </si>
  <si>
    <t>MODULO TOMADA 2P+T 20A/250V LIZ/LUX2 BCA</t>
  </si>
  <si>
    <t>TIGRE</t>
  </si>
  <si>
    <t>FITA VEDA ROSCA 18MMX50M</t>
  </si>
  <si>
    <t>REBITE ALUMINIO 3,2X10MM CT</t>
  </si>
  <si>
    <t>REBITE ALUMINIO 4,0X12MM CT</t>
  </si>
  <si>
    <t>REBITE ALUMINIO 4,8X15MM CT</t>
  </si>
  <si>
    <t>PREGO ACO S/C 2,00X25MM CT</t>
  </si>
  <si>
    <t>PREGO ACO S/C 2,40X35MM CT</t>
  </si>
  <si>
    <t>PREGO ACO C/C 1,60X25MM CT</t>
  </si>
  <si>
    <t>PREGO ACO C/C 2,40X20MM CT</t>
  </si>
  <si>
    <t>PREGO ACO C/C 3,00X40MM CT</t>
  </si>
  <si>
    <t>BATENTE POR.BOLA TRANSP.CT</t>
  </si>
  <si>
    <t>BATENTE POR.BOLA BRANCO CT</t>
  </si>
  <si>
    <t>TRAVA PORTA MAGNETICO BRANCO CT</t>
  </si>
  <si>
    <t>CUNHA TRANSP.P/RETENCAO PORTA CT</t>
  </si>
  <si>
    <t>CUNHA MARROM P/RETENCAO PORTA CT</t>
  </si>
  <si>
    <t>RALINHO JAPONES GRANDE CT</t>
  </si>
  <si>
    <t>PUX. P/BOX ALUM.BRANCO CT</t>
  </si>
  <si>
    <t>PUX. P/BOX ALUM.PRETO CT</t>
  </si>
  <si>
    <t>GAN. ADESIVO CROMADO P CT</t>
  </si>
  <si>
    <t>TAPA PARAFUSO ADESIVO BRANCO</t>
  </si>
  <si>
    <t>TAPA TOMADA NOVO PADRAO CT</t>
  </si>
  <si>
    <t>FIXA CAB.COAXIAL 06MM BCO CT</t>
  </si>
  <si>
    <t>FIXA CAB.COAXIAL 07MM BCO CT</t>
  </si>
  <si>
    <t>PROTETOR ADES. EVA TRANSP. RED. 11 MM CT</t>
  </si>
  <si>
    <t>PROTETOR ADES. EVA TRANSP. RED. 15 MM CT</t>
  </si>
  <si>
    <t>PROTETOR ADES. EVA TRANSP. RED. 20 MM CT</t>
  </si>
  <si>
    <t>PROTETOR ADES. EVA DESLIZANTE RED. 30 MM CT</t>
  </si>
  <si>
    <t>PROTETOR ADES. EVA DESLIZANTE QDR. 30X30 CT</t>
  </si>
  <si>
    <t>ANTI DESLIZANTE RED. 25MM PT 12 UNID. PRETO CT</t>
  </si>
  <si>
    <t>ANTI DESLIZANTE RED. 30MM PT 9 UNID. PRETO CT</t>
  </si>
  <si>
    <t>ANTI DESLIZANTE QUAD. 25X25 MM CT</t>
  </si>
  <si>
    <t>ANTI DESLIZANTE QUAD. 30X30 MM PT 9 UNID. PRETO CT</t>
  </si>
  <si>
    <t>PS 5X25 PLACAS DE 220V CT</t>
  </si>
  <si>
    <t xml:space="preserve">BUCHA 06MM CT </t>
  </si>
  <si>
    <t xml:space="preserve">BUCHA 08MM CT </t>
  </si>
  <si>
    <t xml:space="preserve">BUCHA 10MM CT </t>
  </si>
  <si>
    <t xml:space="preserve">PAR.MAD.PH.CCH.C/BUC.06MM CT </t>
  </si>
  <si>
    <t xml:space="preserve">PAR.MAD.PH.CCH.C/BUC.08MM CT </t>
  </si>
  <si>
    <t xml:space="preserve">PAR.MAD.CCH.C/BUC.07MM CT </t>
  </si>
  <si>
    <t xml:space="preserve">PAR.MAD.CCH.C/BUC.10MM CT </t>
  </si>
  <si>
    <t>BUCHA C/ANEL 06MM CT</t>
  </si>
  <si>
    <t>BUCHA C/ANEL 08MM CT</t>
  </si>
  <si>
    <t>PAR.MAD.PH.CCH.C/BUC.ANEL 06MM CT</t>
  </si>
  <si>
    <t>PAR.MAD.PH.CCH.C/BUC.ANEL 10MM CT</t>
  </si>
  <si>
    <t xml:space="preserve">BUCHA C/ANEL 10MM </t>
  </si>
  <si>
    <t xml:space="preserve">GAN. ZIN.3,3X53 C/BUC.06MM CT </t>
  </si>
  <si>
    <t xml:space="preserve">GAN. ZIN.4,4X67 C/BUC.08MM CT </t>
  </si>
  <si>
    <t xml:space="preserve">PITAO ZIN.3,3X53 C/BUC.06MM CT </t>
  </si>
  <si>
    <t xml:space="preserve">PITAO ZIN.4,4X67 C/BUC.08MM CT </t>
  </si>
  <si>
    <t xml:space="preserve">ESC.ZIN.3,3X42 C/BUC.06MM CT </t>
  </si>
  <si>
    <t xml:space="preserve">ESC.ZIN.4,4X55 C/BUC.08MM CT </t>
  </si>
  <si>
    <t xml:space="preserve">PAR.MAD.PH.CCH.C/UNIVERS.06MM CT </t>
  </si>
  <si>
    <t xml:space="preserve">PAR.MAD.PH.CCH.C/UNIVERS.08MM </t>
  </si>
  <si>
    <t xml:space="preserve">PAR.MAD.PH.CCH.C/UNIVERS.10MM CT </t>
  </si>
  <si>
    <t>PAR.AG.CPA.4,0X50 C/OCO 06MM CT</t>
  </si>
  <si>
    <t>PAR.AG.CPA.5,0X70 C/OCO 08MM CT</t>
  </si>
  <si>
    <t>PAR.AG.CPA.6,0X80 C/OCO 10MM CT</t>
  </si>
  <si>
    <t xml:space="preserve">BUCHA RAP.PLAS.38MM P/DRYWALL CT </t>
  </si>
  <si>
    <t>PARAFUSO COM BUCHA FROG P CT</t>
  </si>
  <si>
    <t>PARAFUSO COM BUCHA FROG M CT</t>
  </si>
  <si>
    <t>BUCHA BFX TOGGLER 3/16 CT</t>
  </si>
  <si>
    <t>PARAFUSO PARA SUPORTE DE TV M8X25 CT</t>
  </si>
  <si>
    <t>PARAFUSO PARA SUPORTE DE TV M6X25 CT</t>
  </si>
  <si>
    <t>PAR.MAD.PH.CCH.P/BUC.06MM CT</t>
  </si>
  <si>
    <t>PAR.MAD.PH.CCH.P/BUC.07MM CT</t>
  </si>
  <si>
    <t>PAR.AG.CCH.3,0X12MM CT</t>
  </si>
  <si>
    <t>PAR.AG.CCH.3,5X14MM CT</t>
  </si>
  <si>
    <t>PAR.AG.CCH.3,5X20MM CT</t>
  </si>
  <si>
    <t>PAR.AG.CCH.3,5X30MM CT</t>
  </si>
  <si>
    <t>PAR.AG.CCH.4,0X25MM CT</t>
  </si>
  <si>
    <t>PARAFUSO FLANGEADO PONTA AGULHA 4,2 X 19 CT</t>
  </si>
  <si>
    <t>PARAFUSO FLANGEADO PONTA BROCA 4,2 X 13 CT</t>
  </si>
  <si>
    <t>PAR.SEG.PUX.MOVEL 4,0X50MM CT</t>
  </si>
  <si>
    <t>ARRUELA LISA 1/4 CT</t>
  </si>
  <si>
    <t>ARRUELA LISA 3/8 CT</t>
  </si>
  <si>
    <t>PORCA SEXT.UNC.1/4 CT</t>
  </si>
  <si>
    <t>BEMFIXA</t>
  </si>
  <si>
    <t>TUBO PVC SOLDAVEL - 6M - 25MM</t>
  </si>
  <si>
    <t>TUBO PVC SOLDAVEL - 6M - 50MM</t>
  </si>
  <si>
    <t>TUBO PVC ESGOTO SEC. - 6M - DN 40</t>
  </si>
  <si>
    <t>TUBO PVC ESGOTO PRIM. - 6M - DN 50</t>
  </si>
  <si>
    <t>TUBO PVC ESGOTO PRIM. - 6M - DN 75</t>
  </si>
  <si>
    <t>TUBO PVC ESGOTO PRIM. - 6M - DN 100</t>
  </si>
  <si>
    <t>TUBO PVC ESGOTO PRIM. - 6M - DN 150</t>
  </si>
  <si>
    <t>NIPEL ROSCAVEL 1/2</t>
  </si>
  <si>
    <t>NIPEL ROSCAVEL 3/4</t>
  </si>
  <si>
    <t>PLUG ROSCAVEL 1/2</t>
  </si>
  <si>
    <t>PLUG ROSCAVEL 3/4</t>
  </si>
  <si>
    <t>ADAPTADOR SOLD CURTO 25MM X 3/4</t>
  </si>
  <si>
    <t>ADAPTADOR SOLD CURTO 50MM X 1.1/2</t>
  </si>
  <si>
    <t>ADAPTADOR SOLD. P/CX.DAGUA 25MM X 3/4</t>
  </si>
  <si>
    <t>ADAPTADOR SOLD. P/CX.DAGUA 50MM X 1.1/2</t>
  </si>
  <si>
    <t>BUCHA RED.SOLD.LONGA 50 X 25MM</t>
  </si>
  <si>
    <t xml:space="preserve">CAP SOLD - 25MM </t>
  </si>
  <si>
    <t>CAP SOLD - 50MM</t>
  </si>
  <si>
    <t>JOELHO 45 SOLD - 25MM</t>
  </si>
  <si>
    <t>JOELHO 45 SOLD - 50MM</t>
  </si>
  <si>
    <t>JOELHO 90 SOLD - 25MM</t>
  </si>
  <si>
    <t xml:space="preserve">JOELHO 90 SOLD - 50MM </t>
  </si>
  <si>
    <t xml:space="preserve">LUVA SOLD - 25MM </t>
  </si>
  <si>
    <t xml:space="preserve">LUVA SOLD - 50MM </t>
  </si>
  <si>
    <t>LUVA DE CORRER P/TUBO SOLD.25MM</t>
  </si>
  <si>
    <t>TE SOLD - 25MM</t>
  </si>
  <si>
    <t>TE SOLD - 50MM</t>
  </si>
  <si>
    <t xml:space="preserve">TE RED SOLD - 50 X 25MM </t>
  </si>
  <si>
    <t>JOELHO 90 SOLD C/BUCHA LATAO 25MM X 3/4</t>
  </si>
  <si>
    <t>JOELHO 90 SOLD C/BUCHA LATAO 25MM X 1/2</t>
  </si>
  <si>
    <t>LUVA SOLD C/BUCHA LATAO 25MM X 3/4</t>
  </si>
  <si>
    <t>LUVA SOLD C/BUCHA LATAO 25MM X 1/2</t>
  </si>
  <si>
    <t>TE SOLD C/BUCHA LATAO 25MM X 3/4</t>
  </si>
  <si>
    <t>TE SOLD C/BUCHA LATAO 25MM X 1/2</t>
  </si>
  <si>
    <t>ADESIVO PLASTICO 17G.</t>
  </si>
  <si>
    <t>ADESIVO PLASTICO 75G.</t>
  </si>
  <si>
    <t>ADESIVO PLASTICO 175G C/ PINCEL</t>
  </si>
  <si>
    <t>ADESIVO FRASCO 850 G</t>
  </si>
  <si>
    <t>REGISTRO ESFERA SOLD - 60MM</t>
  </si>
  <si>
    <t>BUCHA RED.LONGA P/ESGOTO DN 50 X 40</t>
  </si>
  <si>
    <t>CAP ESGOTO SEC. - DN 40</t>
  </si>
  <si>
    <t>CAP ESGOTO PRIM. - DN 50</t>
  </si>
  <si>
    <t>CAP ESGOTO PRIM. - DN 75</t>
  </si>
  <si>
    <t>CAP ESGOTO PRIM. - DN 100</t>
  </si>
  <si>
    <t>CAP ESGOTO PRIM. - DN 150</t>
  </si>
  <si>
    <t>JOELHO 45 ESGOTO SEC - DN 40</t>
  </si>
  <si>
    <t>JOELHO 45 ESGOTO PRIM - DN 50</t>
  </si>
  <si>
    <t>JOELHO 45 ESGOTO PRIM - DN 75</t>
  </si>
  <si>
    <t>JOELHO 45 ESGOTO PRIM - DN 100</t>
  </si>
  <si>
    <t>JOELHO 45 ESGOTO PRIM - DN 150</t>
  </si>
  <si>
    <t>JOELHO 90 ESGOTO SEC. - DN 40</t>
  </si>
  <si>
    <t>JOELHO 90 ESGOTO PRIM - DN 50</t>
  </si>
  <si>
    <t>JOELHO 90 ESGOTO PRIM - DN 75</t>
  </si>
  <si>
    <t>JOELHO 90 ESGOTO PRIM - DN 100</t>
  </si>
  <si>
    <t>JOELHO 90 ESGOTO PRIM - DN 150</t>
  </si>
  <si>
    <t>JOELHO 90 C/VIS ESGOTO PRIM - DN 100X50</t>
  </si>
  <si>
    <t>JUNCAO 45 SIMPLES P/ESGOTO SEC. - DN 40MM</t>
  </si>
  <si>
    <t>JUNCAO 45 SIMPLES P/ESGOTO PRIM - DN 50X50</t>
  </si>
  <si>
    <t>JUNCAO 45 SIMPLES P/ESGOTO PRIM - DN 75X75</t>
  </si>
  <si>
    <t>JUNCAO 45 SIMPLES P/ESGOTO PRIM - DN 100X100</t>
  </si>
  <si>
    <t>JUNCAO 45 SIMPLES P/ESGOTO PRIM - DN 150X150</t>
  </si>
  <si>
    <t>LUVA ESGOTO SEC. - DN 40</t>
  </si>
  <si>
    <t>LUVA ESGOTO PRIM. - DN 50</t>
  </si>
  <si>
    <t>LUVA ESGOTO PRIM. - DN 75</t>
  </si>
  <si>
    <t>LUVA ESGOTO PRIM. - DN 100</t>
  </si>
  <si>
    <t>LUVA ESGOTO PRIM. - DN 150</t>
  </si>
  <si>
    <t>LUVA DE CORRER P/TUBO ESG - DN 50</t>
  </si>
  <si>
    <t>LUVA DE CORRER P/TUBO ESG - DN 100</t>
  </si>
  <si>
    <t>REDUCAO EXCENTRICA ESGOTO PRIM - DN 75X50</t>
  </si>
  <si>
    <t>REDUCAO EXCENTRICA ESGOTO PRIM - DN 100X50</t>
  </si>
  <si>
    <t>REDUCAO EXCENTRICA ESGOTO PRIM - DN 100X75</t>
  </si>
  <si>
    <t>REDUCAO EXCENTRICA ESGOTO PRIM - DN 150X100</t>
  </si>
  <si>
    <t>TE ESGOTO SEC. - DN 40</t>
  </si>
  <si>
    <t>TE ESGOTO PRIM. - DN 50X50</t>
  </si>
  <si>
    <t>TE ESGOTO PRIM. - DN 75X75</t>
  </si>
  <si>
    <t>TE ESGOTO PRIM. - DN 100X100</t>
  </si>
  <si>
    <t>TE ESGOTO PRIM. - DN 150X150</t>
  </si>
  <si>
    <t>TE REDUCAO P/ESGOTO PRIM - DN 75X50</t>
  </si>
  <si>
    <t>TE REDUCAO P/ESGOTO PRIM - DN 100X50</t>
  </si>
  <si>
    <t>TE REDUCAO P/ESGOTO PRIM - DN 100X75</t>
  </si>
  <si>
    <t>TE REDUCAO P/ESGOTO PRIM - DN 150X100</t>
  </si>
  <si>
    <t>ASSENTO SANITARIO PREMIER BRANCO</t>
  </si>
  <si>
    <t>ASSENTO SANITARIO PREMIER CINZA CLARO</t>
  </si>
  <si>
    <t>ASSENTO SANITARIO PREMIER BEGE</t>
  </si>
  <si>
    <t>TORNEIRA BOIA PARA CAIXA D AGUA 3/4</t>
  </si>
  <si>
    <t>ENGATE PLASTICO 30CM X 1/2</t>
  </si>
  <si>
    <t>ENGATE PLASTICO 40CM X 1/2</t>
  </si>
  <si>
    <t>ENGATE PLASTICO 50CM X 1/2</t>
  </si>
  <si>
    <t>ENGATE PLASTICO 60CM X 1/2</t>
  </si>
  <si>
    <t>ENGATE PLASTICO 1M X 1/2</t>
  </si>
  <si>
    <t>TORNEIRA PARA JARDIM SLIM - PRETA/PRETA</t>
  </si>
  <si>
    <t>V2 - VALVULA P/PIA</t>
  </si>
  <si>
    <t>V8 - VALVULA P/LAVATORIO E TANQUE</t>
  </si>
  <si>
    <t>V9 - VALVULA P/ TANQUE 1.1/2</t>
  </si>
  <si>
    <t>V10 - VALVULA P/ TANQUE DN 40</t>
  </si>
  <si>
    <t>T1-TAMPA P/VALVULA PIA E LAVAT.</t>
  </si>
  <si>
    <t>T2-TAMPA P/VALVULA DE TANQUE</t>
  </si>
  <si>
    <t>MULTISIFAO LONGO (TUBO EXTENSIVEL) 1500MM</t>
  </si>
  <si>
    <t>MULTISIFAO SIMPLES (TUBO EXTENSIVEL)</t>
  </si>
  <si>
    <t>MULTISIFAO DUPLO (TUBO EXTENSIVEL)</t>
  </si>
  <si>
    <t>CX.SIFONADA NR.05 QUAD. BRANCA 100 X 100 X 50</t>
  </si>
  <si>
    <t>CX.SIFONADA NR.07 RED.BRANCA 100 X 100 X 50</t>
  </si>
  <si>
    <t>RALO SIF.N.37 RED.C/ GRELHA RED.100 X 38 X 40</t>
  </si>
  <si>
    <t>RALO SIFONADO QUADR.NR.43 BR. 100 X 52 X 40</t>
  </si>
  <si>
    <t>GRELHA NR.51 QUADR.CROMADA CX.SIF.100</t>
  </si>
  <si>
    <t>GRELHA NR.55 REDONDA CROMADA CX.SIF.100</t>
  </si>
  <si>
    <t>ELETROD. PVC FLEX CORRUGADO 20MM - 25 METROS</t>
  </si>
  <si>
    <t>ELETROD. PVC FLEX CORRUGADO 25MM - 25 METROS</t>
  </si>
  <si>
    <t>ELETRODUTO DE PVC FLEX CORRUGADO 20MM - 50 MT</t>
  </si>
  <si>
    <t>ELETRODUTO DE PVC FLEX CORRUGADO 25MM - 50 MT</t>
  </si>
  <si>
    <t>ELETRODUTO DE PVC FLEX CORRUGADO 32MM - 25 MT</t>
  </si>
  <si>
    <t>LUVA PRESSAO P/ ELETR.CORRUGADO AMARELO 20MM</t>
  </si>
  <si>
    <t>LUVA PRESSAO P/ ELETR.CORRUGADO AMARELO 25MM</t>
  </si>
  <si>
    <t>LUVA PRESSAO P/ ELETR.CORRUGADO AMARELO 32MM</t>
  </si>
  <si>
    <t>CAIXA DE LUZ OCTOGONAL 4X4</t>
  </si>
  <si>
    <t>CAIXA DE CENTRO P/LAJE 250</t>
  </si>
  <si>
    <t>CAIXA DE CENTRO P/LAJE 300</t>
  </si>
  <si>
    <t>CAIXA DE LUZ P/ELETR. FLEXIVEL CORRUGADO 4X2</t>
  </si>
  <si>
    <t>KRONA</t>
  </si>
  <si>
    <t>ABRAC NYLON 100x2,5mm</t>
  </si>
  <si>
    <t>SIFAO UNIVERSAL CROM C/CANOPLA 31101 BLUK</t>
  </si>
  <si>
    <t>SUPORTE MANG MEIA LUA 25M ALG</t>
  </si>
  <si>
    <t>SUPORTE MANG CIRCULAR 25M ALG</t>
  </si>
  <si>
    <t>REGADOR 5L VERDE METASUL</t>
  </si>
  <si>
    <t>SERRA MANUAL BI-METAL 24D BOMCORTE</t>
  </si>
  <si>
    <t>SUPORTE PLAST P/MANG LARANJA MAX</t>
  </si>
  <si>
    <t>BOINA LA POLIMENTO N8 COMPEL</t>
  </si>
  <si>
    <t>ABRAC NYL 209X2.5MM BC C/100 FRONTEC</t>
  </si>
  <si>
    <t>ABRAC NYL 209X2.5MM PT C/100 FRONTEC</t>
  </si>
  <si>
    <t>ABRAC NYL 202X3.7MM BC C/100 FRONTEC</t>
  </si>
  <si>
    <t>ABRAC NYL 300X3.7MM BC C/100 FRONTEC</t>
  </si>
  <si>
    <t>ABRAC NYL 300X3.7MM PT C/100 FRONTEC</t>
  </si>
  <si>
    <t>ABRAC NYL 150X2.5MM BC C/100 FRONTEC</t>
  </si>
  <si>
    <t>ABRAC NYL 150X2.5MM PT C/100 FRONTEC</t>
  </si>
  <si>
    <t>PENEIRA PL PT 0,55 AREIA FINA/ARROZ COME</t>
  </si>
  <si>
    <t>DISCO FLAP NORTON CLASSIC 115X22,23MM GR 60</t>
  </si>
  <si>
    <t>DISCO FLAP NORTON CLASSIC 115X22,23MM GR 80</t>
  </si>
  <si>
    <t>DISCO FLAP NORTON CLASSIC 115X22,23MM GR120</t>
  </si>
  <si>
    <t>DISCO DESBASTE NORTON BDA600 CLASSIC 115X6,4X22,23MM</t>
  </si>
  <si>
    <t>DISCO CORTE INOX NORTON AR101 BASIC 115X1,0X22,23MM</t>
  </si>
  <si>
    <t>DISCO CORTE INOX NORTON AR101 BASIC 180X1,6X22,23MM</t>
  </si>
  <si>
    <t>DISCO CORTE INOX NORTON AR102 CLASSIC 115X1,0X22,23MM</t>
  </si>
  <si>
    <t>DISCO CORTE INOX NORTON AR102 CLASSIC 180X1,6X22,23MM</t>
  </si>
  <si>
    <t>DISCO CORTE FERRO NORTON AR302 CLASSIC 115X3,0X22,23MM 42710</t>
  </si>
  <si>
    <t>DISCO CORTE FERRO NORTON AR302 CLASSIC 180X3,0X22,23MM42711</t>
  </si>
  <si>
    <t>DISCO DIAMANTADO NORTON CLASSIC CONTINUO 110X20MM</t>
  </si>
  <si>
    <t>SERRA CIRCULAR VIDEA CONCEPT 4.3/8X24D DS001</t>
  </si>
  <si>
    <t>SERRA CIRCULAR VIDEA CONCEPT 7.1/4X36 DS004</t>
  </si>
  <si>
    <t>LUVA LATEX SANRO PLUS LARANJA PAR / G</t>
  </si>
  <si>
    <t>LUVA LATEX SANRO LIGHT AMARELA G PAR</t>
  </si>
  <si>
    <t>LUVA RASPA ZANEL PUNHO C/REF.20CM C-20CRR</t>
  </si>
  <si>
    <t>LUVA MALHA PLASTCOR BRANCA PIGMENTADA CA.31911</t>
  </si>
  <si>
    <t>LUVA MALHA PLASTCOR PRETA PIGMENTADA CA.31911</t>
  </si>
  <si>
    <t>TRENA EDA EMBORRACHADA 3M X 16" COM TRAVA 8BL</t>
  </si>
  <si>
    <t>SANRO</t>
  </si>
  <si>
    <t>ZANEL</t>
  </si>
  <si>
    <t>PLASTCOR</t>
  </si>
  <si>
    <t>CONCEPT</t>
  </si>
  <si>
    <t>EDA</t>
  </si>
  <si>
    <t>MARTELO UNHA EDA 23MM POLIDO 7YI</t>
  </si>
  <si>
    <t>MARTELO UNHA EDA 25MM POLIDO 5WR</t>
  </si>
  <si>
    <t>MARTELO UNHA EDA 27MM POLIDO 5WS</t>
  </si>
  <si>
    <t>MARTELO UNHA EDA CABO FIBRA 23MM 8YW</t>
  </si>
  <si>
    <t>MARTELO UNHA EDA CABO FIBRA 25MM 8PZ</t>
  </si>
  <si>
    <t>MARTELO UNHA EDA CABO FIBRA 27MM 8QA</t>
  </si>
  <si>
    <t>NIVEL ALUMINIO EDA 12" 30CM 9KM</t>
  </si>
  <si>
    <t>NIVEL ALUMINIO EDA 14" 35CM 9KN</t>
  </si>
  <si>
    <t>NIVEL ALUMINIO EDA 40" 1,0M 9KR</t>
  </si>
  <si>
    <t>GRAFITE PO EMAVI 25G G25</t>
  </si>
  <si>
    <t>SOLDA TUBO EMAVI 25G SA</t>
  </si>
  <si>
    <t>PASTA SOLDA EMAVI 110G PT1</t>
  </si>
  <si>
    <t>REGULADOR GAS IMAR S/ MANGUEIRA 1KG</t>
  </si>
  <si>
    <t>REGULADOR GAS IMAR C/ MANOMETRO 1KG</t>
  </si>
  <si>
    <t>ABRACADEIRA U PERFILACO(A)1/2" C/100P A0540</t>
  </si>
  <si>
    <t>ABRACADEIRA U PERFILACO(B)3/4" C/100P A0550</t>
  </si>
  <si>
    <t>ABRACADEIRA U PERFILACO(C)1" C/100P A0530</t>
  </si>
  <si>
    <t>ABRACADEIRA U PERFILACO(C)1.1/4" C/100P A0326</t>
  </si>
  <si>
    <t>ABRACADEIRA U PERFILACO(D)1.1/2" C/100P A0327</t>
  </si>
  <si>
    <t>ABRACADEIRA U PERFILACO(F)2" C/100P A0328</t>
  </si>
  <si>
    <t>ABRACADEIRA U PERFILACO(G)2.1/2" C/50P A0329</t>
  </si>
  <si>
    <t>ABRACADEIRA U PERFILACO(H)3" C/50P A0331</t>
  </si>
  <si>
    <t>ABRACADEIRA U PERFILACO(I)4" C/50P A0333</t>
  </si>
  <si>
    <t>FITA DE ACO PERFURADA 0,65X19MMX10M F1810</t>
  </si>
  <si>
    <t>FITA DE ACO PERFURADA 0,65X19MMX30M F1830</t>
  </si>
  <si>
    <t>OCULOS PROTECAO POLIFER RJ INCOLOR</t>
  </si>
  <si>
    <t>OCULOS PROTECAO POLIFER WAVE INCOLOR</t>
  </si>
  <si>
    <t>FERROLHO FIO REDONDO SILVANA ZINCADO 2"</t>
  </si>
  <si>
    <t>FERROLHO FIO REDONDO SILVANA ZINCADO 2.1/2"</t>
  </si>
  <si>
    <t>PORTA CADEADO SILVANA ZINCADO 2.1/2"</t>
  </si>
  <si>
    <t>PORTA CADEADO SILVANA ZINCADO 3.1/2"</t>
  </si>
  <si>
    <t>PORTA CADEADO SILVANA ZINCADO 4.1/2"</t>
  </si>
  <si>
    <t>PORTA CADEADO SILVANA ZINCADO 5.1/2"</t>
  </si>
  <si>
    <t>TARJETA SILVANA ZINCADA 1.1/2"</t>
  </si>
  <si>
    <t>TARJETA SILVANA ZINCADA 2"</t>
  </si>
  <si>
    <t>TARJETA SILVANA ZINCADA 2.1/2"</t>
  </si>
  <si>
    <t>TARJETA SILVANA ZINCADA 3"</t>
  </si>
  <si>
    <t>LINHA PEDREIRO TOP FIO LISA PREMIUM 50M 0744</t>
  </si>
  <si>
    <t>LINHA PEDREIRO TOP FIO LISA PREMIUM 100M 0751</t>
  </si>
  <si>
    <t>PASSA FIO TOP FIO 10M C/ ALMA DE ACO REF. 116</t>
  </si>
  <si>
    <t>PASSA FIO TOP FIO 20M C/ ALMA DE ACO REF. 118</t>
  </si>
  <si>
    <t>VARAL ACO TOP FIO 10M REVESTIDO REF. 19</t>
  </si>
  <si>
    <t>VARAL ACO TOP FIO 15M REVESTIDO REF. 25</t>
  </si>
  <si>
    <t>VARAL ACO TOP FIO 20M REVESTIDO REF. 26</t>
  </si>
  <si>
    <t>GANCHO REDE TORALF GALV. PARAFUSAR C/ PARAF. 1 PECA 1404/7</t>
  </si>
  <si>
    <t>PARAFUSO SANITARIO TORALF BUCHA 10 LATONADO 20PECAS 1035/0</t>
  </si>
  <si>
    <t>MARRETA TENACE C/CABO 1,0KG</t>
  </si>
  <si>
    <t>MARRETA TENACE C/CABO 1,5KG</t>
  </si>
  <si>
    <t>MARRETA TENACE C/CABO 2,0KG</t>
  </si>
  <si>
    <t>LUCAS FUNCIONARIO</t>
  </si>
  <si>
    <t>MIGUEL FUNCIONARIO</t>
  </si>
  <si>
    <t>VIAPLUS 1000</t>
  </si>
  <si>
    <t>LYNUS</t>
  </si>
  <si>
    <t>PPL-350 PISTOLA PULVERIZADORA LYNUS 350 WATTS 220V</t>
  </si>
  <si>
    <t>PPL-500 PISTOLA PULVERIZADORA LYNUS 500 WATTS 220V</t>
  </si>
  <si>
    <t>LPLA-750 LIXADEIRA PAREDE LED COM ASPIRACAO 220V</t>
  </si>
  <si>
    <t>PL-16 PULVERIZADOR MANUAL LYNUS 16LTS</t>
  </si>
  <si>
    <t>PL-20 PULVERIZADOR MANUAL LYNUS 20LTS</t>
  </si>
  <si>
    <t>PL-2A PULVERIZADOR MANUAL LYNUS 2LTS</t>
  </si>
  <si>
    <t>PL-1A PULVERIZADOR MANUAL LYNUS 1LTS</t>
  </si>
  <si>
    <t>PL-500L PULVERIZADOR MANUAL LYNUS 500ML</t>
  </si>
  <si>
    <t>LPL-850 LIXADEIRA PAREDE LED LYNUS 850W 220V</t>
  </si>
  <si>
    <t>COLORANTE CORAL</t>
  </si>
  <si>
    <t>MAX</t>
  </si>
  <si>
    <t>ARCO DE SERRA 12 POL REF 18955</t>
  </si>
  <si>
    <t>TC.CAIXA D"AGUA CORPO/TAMPA  500L V4 18.50.D31</t>
  </si>
  <si>
    <t>TC.CAIXA D"AGUA CORPO/TAMPA  750L 18.50.I03</t>
  </si>
  <si>
    <t>TC.CAIXA D"AGUA CORPO/TAMPA 1000L V4 18.50.D27</t>
  </si>
  <si>
    <t>TC.CAIXA D"AGUA FECHADA  500L 18.50.C86</t>
  </si>
  <si>
    <t>LORENZETTI</t>
  </si>
  <si>
    <t>LOREN SHOWER ELETRONICO 220V 7500</t>
  </si>
  <si>
    <t>ADVANCED ELETRONICA 220V 7500</t>
  </si>
  <si>
    <t xml:space="preserve">AQUECEDOR VERSÁTIL 220V </t>
  </si>
  <si>
    <t>MAXI AQUECEDOR ULTRA 220V</t>
  </si>
  <si>
    <t>MAXI DUCHA ULTRA 220V 5500</t>
  </si>
  <si>
    <t>MAXI BANHO ULTRA C/CANO 220V 5500</t>
  </si>
  <si>
    <t xml:space="preserve">LOREN EASY MESA 220V </t>
  </si>
  <si>
    <t>LOREN EASY PAREDE 220V</t>
  </si>
  <si>
    <t>DUCHA HIGIÊNICA 220V</t>
  </si>
  <si>
    <t>CANO BRANCO</t>
  </si>
  <si>
    <t>REGISTRO ESFERA UNIAO SOLD 50MM</t>
  </si>
  <si>
    <t>JUNCAO 45 ESGOTO 100X50MM</t>
  </si>
  <si>
    <t>LOCTITE</t>
  </si>
  <si>
    <t>DUREPOXI 50GR</t>
  </si>
  <si>
    <t>VEDA ROSCA 12mmX10m ATLAS</t>
  </si>
  <si>
    <t>AMANCO</t>
  </si>
  <si>
    <t>TUBO SOLD PB 50X6M</t>
  </si>
  <si>
    <t>TUBO SOLD PB 25X6M</t>
  </si>
  <si>
    <t>TUBO ESG SN DN50X6M</t>
  </si>
  <si>
    <t>TUBO ESG SN DN100X6M</t>
  </si>
  <si>
    <t>NEGRAO</t>
  </si>
  <si>
    <t>CAIXA HIDROMETRO N5 SABESP NTS-303 - TAF</t>
  </si>
  <si>
    <t>FITA ISOLANTE 33+ 19mmX10m -3M</t>
  </si>
  <si>
    <t>FITA ISOLANTE 33+ 19mmX5m -3M</t>
  </si>
  <si>
    <t>PREGO POL 10X10 COM CABECA 500GR - ARCELOR MITTAL</t>
  </si>
  <si>
    <t>PREGO POL 13X15 COM CABECA 1KG - ARCELOR MITTAL</t>
  </si>
  <si>
    <t>PREGO POL 15X21 COM CABECA 1KG - ARCELOR MITTAL</t>
  </si>
  <si>
    <t>PREGO POL 16X24 COM CABECA 1KG - ARCELOR MITTAL</t>
  </si>
  <si>
    <t>PREGO POL 17X27 COM CABECA 1KG - ARCELOR MITTAL</t>
  </si>
  <si>
    <t>PREGO POL 18X30 COM CABECA 1KG - ARCELOR MITTAL</t>
  </si>
  <si>
    <t>PREGO POL 22X42 COM CABECA 1KG - ARCELOR MITTAL</t>
  </si>
  <si>
    <t>PULVERIZADOR LEVE EXPORT 4 LUXO 370ml - GUARANY</t>
  </si>
  <si>
    <t>SERRA MANUAL BIMETAL 12"24D - STARRETT</t>
  </si>
  <si>
    <t>JULIO PEDROSO</t>
  </si>
  <si>
    <t>REGISTRO ESFERA SOLD 50MM CB</t>
  </si>
  <si>
    <t>JUNÇÃO SIMP RED ESG SN DN100X50 CB</t>
  </si>
  <si>
    <t>ARIA CONJ 2 TOM.2P+T 20A/250V BCA</t>
  </si>
  <si>
    <t>ARIA PLACA CEGA 4X2 BRANCA</t>
  </si>
  <si>
    <t>ARIA PLACA CEGA 4X4 BRANCA</t>
  </si>
  <si>
    <t>TRAMONTINA</t>
  </si>
  <si>
    <t>TESOURA GRAMA TRAMONTINA 12" C/C MAD 20CM</t>
  </si>
  <si>
    <t>TESOURA PODAR EDA 7" EXCELLENT 61Y</t>
  </si>
  <si>
    <t>DISCO FLAP NORTON CLASSIC 115X22,23MM GR 40</t>
  </si>
  <si>
    <t>BELENUS</t>
  </si>
  <si>
    <t>BASE REG PRESSAO 4416 202 3/4 DECA</t>
  </si>
  <si>
    <t>DECA</t>
  </si>
  <si>
    <t>BASE REG GAV 4509 202 3/4 DECA</t>
  </si>
  <si>
    <t>STECK</t>
  </si>
  <si>
    <t>DISJ UNIPOLAR 10A 1P CURVA C 3KA DIN STECK</t>
  </si>
  <si>
    <t>DISJ UNIPOLAR 16A 1P CURVA C 3KA DIN STECK</t>
  </si>
  <si>
    <t>DISJ UNIPOLAR 20A 1P CURVA C 3KA DIN STECK</t>
  </si>
  <si>
    <t>DISJ UNIPOLAR 25A 1P CURVA C 3KA DIN STECK</t>
  </si>
  <si>
    <t>DISJ UNIPOLAR 40A 1P CURVA C 3KA DIN STECK</t>
  </si>
  <si>
    <t>DISJ BIPOLAR 40A 2P CURVA C 3KA DIN STECK</t>
  </si>
  <si>
    <t>MARVERMELHO</t>
  </si>
  <si>
    <t>ACABAMENTO 3/4 C23 MARVERMELHO</t>
  </si>
  <si>
    <t>ACABAMENTO 3/4 C40 MARVERMELHO</t>
  </si>
  <si>
    <t>ESPUMA EXPANSIVA BARONI</t>
  </si>
  <si>
    <t>FUNDO PREPARADOR DUO</t>
  </si>
  <si>
    <t>PREGO POL 10X10 COM CABECA C/100 - ARCELOR MITTAL</t>
  </si>
  <si>
    <t>PREGO POL 15X21 COM CABECA C/50 - ARCELOR MITTAL</t>
  </si>
  <si>
    <t>PREGO POL 16X24 COM CABECA C/50 - ARCELOR MITTAL</t>
  </si>
  <si>
    <t>PREGO POL 13X15 COM CABECA C/100 - ARCELOR MITTAL</t>
  </si>
  <si>
    <t>PREGO POL 17X27 COM CABECA C/30 - ARCELOR MITTAL</t>
  </si>
  <si>
    <t>PREGO POL 18X30 COM CABECA C/20 - ARCELOR MITTAL</t>
  </si>
  <si>
    <t>PREGO POL 22X42 COM CABECA C/5 - ARCELOR MITTAL</t>
  </si>
  <si>
    <t>REGISTRO ESFERA SOLD 25MM</t>
  </si>
  <si>
    <t>DISJUNTOR SOPRANO DIN BIP 63A C SHB2GII</t>
  </si>
  <si>
    <t>DISJUNTOR SOPRANO DIN BIP 32A C SHB2GII</t>
  </si>
  <si>
    <t>BARRAMENTO SOPRANO BIFASICO 63A 12P 21CM</t>
  </si>
  <si>
    <t>DISCO DIAMANTADO NORTON CLASSIC TURBO 110X20MM</t>
  </si>
  <si>
    <t>DISCO DIAMANTADO NORTON CLASSIC SEGMENTADO 110X20MM</t>
  </si>
  <si>
    <t>TRAM. LIZ CONJ 1 INT. SIMPLES+1 TOMADA 2P+T 10A</t>
  </si>
  <si>
    <t>TRAM. LIZ CONJ 4X2 INTERRUP. SIMPLES 10A/250V</t>
  </si>
  <si>
    <t>TRAM. MODULO INT. SIMPLES 10A/250V LIZ/LUX2 BCA</t>
  </si>
  <si>
    <t>TRAM. MODULO TAMPA CEGA BCA LIZ/LUX2</t>
  </si>
  <si>
    <t>ELITE</t>
  </si>
  <si>
    <t>PLAFONIER PVC ELITE REDONDO BR. SOQ. PORC.</t>
  </si>
  <si>
    <t>DISJ BIPOLAR 32A 2P CURVA C 3KA DIN STECK</t>
  </si>
  <si>
    <t>DISJ BIPOLAR 63A 2P CURVA C 3KA DIN STECK</t>
  </si>
  <si>
    <t>BARRAMENTO BIF 80A 220/440V 2X6P DIN STECK</t>
  </si>
  <si>
    <t>3M</t>
  </si>
  <si>
    <t>FITA DUPLA FACE SCOTCH</t>
  </si>
  <si>
    <t>24MMx 1,5M</t>
  </si>
  <si>
    <t xml:space="preserve">RENOVA LOUSA </t>
  </si>
  <si>
    <t>MONIQUE DARTORA</t>
  </si>
  <si>
    <t>TEKBOND</t>
  </si>
  <si>
    <t>COLA PU40FIX TEKBOND</t>
  </si>
  <si>
    <t>BARONE</t>
  </si>
  <si>
    <t>ANEL DE VEDAÇÃO P/ESG. DN 40</t>
  </si>
  <si>
    <t>ANEL DE VEDAÇÃO P/ESG. DN 50</t>
  </si>
  <si>
    <t>ANEL DE VEDAÇÃO P/ESG. DN 75</t>
  </si>
  <si>
    <t>ANEL DE VEDAÇÃO P/ESG. DN 100</t>
  </si>
  <si>
    <t>ANEL DE VEDAÇÃO P/ESG. DN 150</t>
  </si>
  <si>
    <t>PORTA GRELHA NR.58 QUADR. BRANCA CX, SIF. 100</t>
  </si>
  <si>
    <t>PORTA GRELHA NR.64 RED. BRANCA CX, SIF. 100x100x50</t>
  </si>
  <si>
    <t>KIT DE GANCHOS ADESIVOS CT</t>
  </si>
  <si>
    <t>LONA PLASTICA 4X50</t>
  </si>
  <si>
    <t>DESENGRAXANTE</t>
  </si>
  <si>
    <t>CORALAR ACRÍLICO + DESEMPENHO</t>
  </si>
  <si>
    <t>PINTA PISO</t>
  </si>
  <si>
    <t>CINZA MÉDIO</t>
  </si>
  <si>
    <t>BORRACHA LIQUIDA</t>
  </si>
  <si>
    <t>PEROLIZADO</t>
  </si>
  <si>
    <t>TRADICIONAL</t>
  </si>
  <si>
    <t>TUBARÃO BRANCO</t>
  </si>
  <si>
    <t>CINZA ELEFANTE</t>
  </si>
  <si>
    <t>TITANIO</t>
  </si>
  <si>
    <t>IMENSIDÃO CINZA</t>
  </si>
  <si>
    <t>DIAMANTE NEGRO</t>
  </si>
  <si>
    <t>ZAFIRA ESCURA</t>
  </si>
  <si>
    <t>MARSALA</t>
  </si>
  <si>
    <t>ADELBRAS</t>
  </si>
  <si>
    <t>PLASFLEX</t>
  </si>
  <si>
    <t>PORTA SANFONADA 2,10X0,72</t>
  </si>
  <si>
    <t>PORTA SANFONADA 2,10X0,84</t>
  </si>
  <si>
    <t>ACAB REG 4900 C34 1/2, 3/4 E 1 PQ ASPEN DECA</t>
  </si>
  <si>
    <t>ACAB REG 4900 C35 1/2, 3/4 E 1 PQ MAX DECA</t>
  </si>
  <si>
    <t>PORCA SEXT.UNC.3/8 CT</t>
  </si>
  <si>
    <t>THINNER ACAB.AUT. 6028</t>
  </si>
  <si>
    <t>ABRAC NYL 202X3.7MM PT C/100 FRONTEC</t>
  </si>
  <si>
    <t>ESQUADRO CB ALUM 10" MAX</t>
  </si>
  <si>
    <t>COLHER PEDREIRO N8 CORTAG</t>
  </si>
  <si>
    <t>47,4X45X49,7CM</t>
  </si>
  <si>
    <t>TRENA EDA EMBORRACHADA 10M X 25" C/ TRAVA E IMA 8NK</t>
  </si>
  <si>
    <t>TRENA EDA EMBORRACHADA 5M X 19" C/ TRAVA E IMA 8BM</t>
  </si>
  <si>
    <t>ESM BASE AGUA</t>
  </si>
  <si>
    <t>ATAC. CELIA</t>
  </si>
  <si>
    <t>GALO</t>
  </si>
  <si>
    <t>ARIA CONJ 2 INT.SIMPLES 6A + TOM.2P+T 10A</t>
  </si>
  <si>
    <t>LIZ CONJ PLACA 4X2 +1 INTER.SIMPL.+ 1 TOM.2P+T 20A</t>
  </si>
  <si>
    <t>LIZ CONJ PLACA 4X2 +2 INTER.SIMPL.+ 1 TOM.2P+T 10A</t>
  </si>
  <si>
    <t>MODULO INT. PARALELO 10A/250V LIZ/LUX2 BCA</t>
  </si>
  <si>
    <t>FITA CREPE AZUL 50mt x 24mm</t>
  </si>
  <si>
    <t>FITA CREPE AZUL 50mt x 48mm</t>
  </si>
  <si>
    <t>DURATTO</t>
  </si>
  <si>
    <t>CERA ANTIDERRAPANTE ALTO BRILHO</t>
  </si>
  <si>
    <t xml:space="preserve">LIMPA PEDRA </t>
  </si>
  <si>
    <t>LIMPADOR PÓS-OBRA</t>
  </si>
  <si>
    <t>REMOVEDOR DE CIMENTO</t>
  </si>
  <si>
    <t>LATEX ACR ECONOMICO CONSTRUÇÕES</t>
  </si>
  <si>
    <t>18 L</t>
  </si>
  <si>
    <t>DESEMP ACO INOX GALO VERDE 113/00</t>
  </si>
  <si>
    <t>DESEMP ACO TEMP LISA GALO AZUL 112/00</t>
  </si>
  <si>
    <t>BANQUETA ESCADA PR1040-1</t>
  </si>
  <si>
    <t>2,7 L</t>
  </si>
  <si>
    <t>1,3 L</t>
  </si>
  <si>
    <t>BANDEJA ATLAS 23CM 1523P</t>
  </si>
  <si>
    <t>BANDEJA ATLAS 15CM 1415P</t>
  </si>
  <si>
    <t>10 L</t>
  </si>
  <si>
    <t>250x120mm</t>
  </si>
  <si>
    <t>DESEMPENADEIRA ACO TEMPERADO CABO FECHADO 143</t>
  </si>
  <si>
    <t>DESEMPENADEIRA PARA EFEITOS METALICA AT113</t>
  </si>
  <si>
    <t>160x80mm</t>
  </si>
  <si>
    <t>DESEMPENADEIRA TEXTURA 164</t>
  </si>
  <si>
    <t>DISCO ABRASIVO PAPEL GRAO 100 AT512/100</t>
  </si>
  <si>
    <t>DISCO ABRASIVO PAPEL GRAO 120 AT512/120</t>
  </si>
  <si>
    <t>125mm</t>
  </si>
  <si>
    <t>DISCO ABRASIVO PAPEL GRAO 150 AT512/150</t>
  </si>
  <si>
    <t>DISCO ABRASIVO PAPEL GRAO 180 AT512/180</t>
  </si>
  <si>
    <t>DISCO ABRASIVO PAPEL GRAO 220 AT512/220</t>
  </si>
  <si>
    <t>DISCO FLAP ATLAS 115X22,2MM GR 40 AT24/40</t>
  </si>
  <si>
    <t>110mm</t>
  </si>
  <si>
    <t>6 F</t>
  </si>
  <si>
    <t>3 F</t>
  </si>
  <si>
    <t>DISCO DE CORTE DIAMAN SEGMENTADO AT26S</t>
  </si>
  <si>
    <t>ESCOVA ACO 6 FILEIRAS 1780/6</t>
  </si>
  <si>
    <t>ESCOVA ACO ECONOMICA 3 FILEIRAS AT1820/3</t>
  </si>
  <si>
    <t>4cm</t>
  </si>
  <si>
    <t>6cm</t>
  </si>
  <si>
    <t>8cm</t>
  </si>
  <si>
    <t>10cm</t>
  </si>
  <si>
    <t>12cm</t>
  </si>
  <si>
    <t>ESPATULA ACO CARBONO 175/4</t>
  </si>
  <si>
    <t>ESPATULA ACO CARBONO 175/6</t>
  </si>
  <si>
    <t>ESPATULA ACO CARBONO 175/10</t>
  </si>
  <si>
    <t>ESPATULA ACO CARBONO 175/12</t>
  </si>
  <si>
    <t>ESPATULA ACO CROMADO 6255/10</t>
  </si>
  <si>
    <t>ESPATULA ACO REFORCADO AT6555/6</t>
  </si>
  <si>
    <t>ESPATULA ACO REFORCADO AT6555/8</t>
  </si>
  <si>
    <t>ESPATULA ACO REFORCADO AT6555/10</t>
  </si>
  <si>
    <t>ESPATULA ACO REFORCADO AT6555/12</t>
  </si>
  <si>
    <t>20cm</t>
  </si>
  <si>
    <t>13,1cm</t>
  </si>
  <si>
    <t>ESPATULA PLASTICA LISA 150/10</t>
  </si>
  <si>
    <t>ESPATULA PLASTICO DENTADA 151/10</t>
  </si>
  <si>
    <t>ESPATULA PLATICA 152/3</t>
  </si>
  <si>
    <t>ESPATULA PLATICA 152/2</t>
  </si>
  <si>
    <t>ESTILETE MULTIUSO 175/2</t>
  </si>
  <si>
    <t>50x45m</t>
  </si>
  <si>
    <t>23cm</t>
  </si>
  <si>
    <t>3 pc</t>
  </si>
  <si>
    <t>5 pc</t>
  </si>
  <si>
    <t>FITA TELADA AT2945</t>
  </si>
  <si>
    <t>GARFO GAIOLA 400/23SR</t>
  </si>
  <si>
    <t>KIT PINTURA 3 PEÇAS 1001</t>
  </si>
  <si>
    <t>KIT PINTURA 5 PEÇAS AT1002</t>
  </si>
  <si>
    <t>KIT LINHA DE 30M E GIZ EM PO VERMELHO AT1405</t>
  </si>
  <si>
    <t>LIXEIRA RETANGULAR BASCULANTE PLASTICO AT2810</t>
  </si>
  <si>
    <t>30 L</t>
  </si>
  <si>
    <t>6,5 L</t>
  </si>
  <si>
    <t>4,3 L</t>
  </si>
  <si>
    <t>13,5 L</t>
  </si>
  <si>
    <t>11 L</t>
  </si>
  <si>
    <t>LIXEIRA BASCULANTE PLASTICO AT2730</t>
  </si>
  <si>
    <t>LIXEIRA RETANGULAR PLASTICO AT2780</t>
  </si>
  <si>
    <t>LIXEIRA REDONDA BASCULANTE AZUL PR1017-18</t>
  </si>
  <si>
    <t>LIXEIRA REDONDA BASCULANTE BRANCA PR1017-2</t>
  </si>
  <si>
    <t>LIXEIRA REDONDA C/PEDAL PLASTICO AT2750</t>
  </si>
  <si>
    <t>LIXADEIRA MANUAL P/ PROLONGADOR 100/3</t>
  </si>
  <si>
    <t>LUVA POLIÉSTER AT1304G</t>
  </si>
  <si>
    <t>MASCARA SEM VALVULA AT2500</t>
  </si>
  <si>
    <t>MISTURADOR FURADEIRA 176/1</t>
  </si>
  <si>
    <t>40cm</t>
  </si>
  <si>
    <t>MISTURADOR MANUAL AT176/3</t>
  </si>
  <si>
    <t>NUMERO RESIDENCIAL ACM ESCOVADO 3001/0</t>
  </si>
  <si>
    <t>NUMERO RESIDENCIAL ACM ESCOVADO 3001/1</t>
  </si>
  <si>
    <t>NUMERO RESIDENCIAL ACM ESCOVADO 3001/2</t>
  </si>
  <si>
    <t>NUMERO RESIDENCIAL ACM ESCOVADO 3001/3</t>
  </si>
  <si>
    <t>NUMERO RESIDENCIAL ACM ESCOVADO 3001/4</t>
  </si>
  <si>
    <t>NUMERO RESIDENCIAL ACM ESCOVADO 3001/5</t>
  </si>
  <si>
    <t>NUMERO RESIDENCIAL ACM ESCOVADO 3001/6</t>
  </si>
  <si>
    <t>NUMERO RESIDENCIAL ACM ESCOVADO 3001/7</t>
  </si>
  <si>
    <t>NUMERO RESIDENCIAL ACM ESCOVADO 3001/8</t>
  </si>
  <si>
    <t>NUMERO RESIDENCIAL ACM ESCOVADO 3001/9</t>
  </si>
  <si>
    <t>PAD PARA PINTURA COM CABO AJUSTÁVEL AT750/80</t>
  </si>
  <si>
    <t>PAD PARA PINTURA DE CANTO AT750/60</t>
  </si>
  <si>
    <t>PALHA DE ACO AT90/60</t>
  </si>
  <si>
    <t xml:space="preserve">PINCEL ACHATADO AT760/0 CABO AMARELO </t>
  </si>
  <si>
    <t xml:space="preserve">PINCEL ACHATADO AT760/2 CABO AMARELO </t>
  </si>
  <si>
    <t>PINCEL ACHATADO AT760/4 CABO AMARELO</t>
  </si>
  <si>
    <t>PINCEL ACHATADO AT760/6 CABO AMARELO</t>
  </si>
  <si>
    <t>PINCEL ACHATADO AT760/8 CABO AMARELO</t>
  </si>
  <si>
    <t>PINCEL ACHATADO AT760/10 CABO AMARELO</t>
  </si>
  <si>
    <t>PINCEL ACHATADO AT760/12 CABO AMARELO</t>
  </si>
  <si>
    <t>PINCEL ACHATADO AT760/14 CABO AMARELO</t>
  </si>
  <si>
    <t>PINCEL ACHATADO AT760/16 CABO AMARELO</t>
  </si>
  <si>
    <t>PINCEL ACHATADO AT760/18 CABO AMARELO</t>
  </si>
  <si>
    <t>PINCEL ACHATADO AT760/20 CABO AMARELO</t>
  </si>
  <si>
    <t>PISTOLA DE SILICONE 177</t>
  </si>
  <si>
    <t>PROLONGADOR 1600</t>
  </si>
  <si>
    <t>PROLONGADOR 1700</t>
  </si>
  <si>
    <t>2m</t>
  </si>
  <si>
    <t>3m</t>
  </si>
  <si>
    <t>4m</t>
  </si>
  <si>
    <t>18mm</t>
  </si>
  <si>
    <t>15cm</t>
  </si>
  <si>
    <t>9cm</t>
  </si>
  <si>
    <t>5cm</t>
  </si>
  <si>
    <t>PROLONGADOR ALUMINIO AT18004</t>
  </si>
  <si>
    <t>REFIL DE LAMINA PARA ESTILETE  AT175R</t>
  </si>
  <si>
    <t>ROLO ANTIGOTA 321/10</t>
  </si>
  <si>
    <t>ROLO ANTIGOTA 321/15</t>
  </si>
  <si>
    <t>ROLO EXTRA PELE DE CARNEIRO 322/22</t>
  </si>
  <si>
    <t>ROLO LA DE CARNEIRO 328/22</t>
  </si>
  <si>
    <t>ROLO LA DE CARNEIRO 328/15</t>
  </si>
  <si>
    <t>ROLO LA DE CARNEIRO 328/9</t>
  </si>
  <si>
    <t>ROLO LA DE CARNEIRO AT328/5</t>
  </si>
  <si>
    <t>ROLO LA ECONOMICA 773/19</t>
  </si>
  <si>
    <t>ROLO RENDEPLUS 327/19</t>
  </si>
  <si>
    <t>ROLO RENDEPLUS AT337/15</t>
  </si>
  <si>
    <t>ROLO RENDEPLUS AT337/9</t>
  </si>
  <si>
    <t>ROLO RENDEPLUS AT337/5</t>
  </si>
  <si>
    <t>ROLO RESIMAX 339/5A</t>
  </si>
  <si>
    <t>ROLO RESIMAX 339/15A</t>
  </si>
  <si>
    <t>ROLO RESIMAX 339/9A</t>
  </si>
  <si>
    <t>ROLO RESIMAX 339/55A</t>
  </si>
  <si>
    <t>ROLO TEXTURA EXTRA RUSTICA 110/55</t>
  </si>
  <si>
    <t>ROLO TEXTURA FINA 110/75</t>
  </si>
  <si>
    <t>ROLO TEXTURA FINA 110/9</t>
  </si>
  <si>
    <t>ROLO TEXTURA MEDIA 110/65</t>
  </si>
  <si>
    <t>ROLO TEXTURA RUSTICA (CABELO ANJO) 1155</t>
  </si>
  <si>
    <t>ROLO TEXTURA RUSTICA (CABELO ANJO) AT155/10SR</t>
  </si>
  <si>
    <t>TACO PARA LIXA 100/1</t>
  </si>
  <si>
    <t>TRINCHA 319/1</t>
  </si>
  <si>
    <t>TRINCHA 319/2</t>
  </si>
  <si>
    <t>TRINCHA 319/3</t>
  </si>
  <si>
    <t>TRINCHA 319/4</t>
  </si>
  <si>
    <t>TRINCHA 319/5</t>
  </si>
  <si>
    <t>TRINCHA 319/6</t>
  </si>
  <si>
    <t>TRINCHA 319/7</t>
  </si>
  <si>
    <t>TRINCHA 319/9</t>
  </si>
  <si>
    <t>TRINCHA 396/1</t>
  </si>
  <si>
    <t>TRINCHA 396/2</t>
  </si>
  <si>
    <t>TRINCHA 396/3</t>
  </si>
  <si>
    <t>TRINCHA 396/4</t>
  </si>
  <si>
    <t>TRINCHA 396/5</t>
  </si>
  <si>
    <t>TRINCHA 396/6</t>
  </si>
  <si>
    <t>TRINCHA 396/7</t>
  </si>
  <si>
    <t>TRINCHA 396/9</t>
  </si>
  <si>
    <t>TRINCHA AT315/1</t>
  </si>
  <si>
    <t>TRINCHA AT315/2</t>
  </si>
  <si>
    <t>TRINCHA AT315/3</t>
  </si>
  <si>
    <t>TRINCHA AT315/4</t>
  </si>
  <si>
    <t>TRINCHA AT315/5</t>
  </si>
  <si>
    <t>TRINCHA AT315/6</t>
  </si>
  <si>
    <t>TRINCHA AT315/7</t>
  </si>
  <si>
    <t>TRINCHA AT315/9</t>
  </si>
  <si>
    <t>900ml</t>
  </si>
  <si>
    <t>450ml</t>
  </si>
  <si>
    <t>18kg</t>
  </si>
  <si>
    <t>3,6kg</t>
  </si>
  <si>
    <t>3,6 L</t>
  </si>
  <si>
    <t>5 L</t>
  </si>
  <si>
    <t>8x15x23cm</t>
  </si>
  <si>
    <t>12x30cm</t>
  </si>
  <si>
    <t>15x26cm</t>
  </si>
  <si>
    <t>7x16cm</t>
  </si>
  <si>
    <t>12x24cm</t>
  </si>
  <si>
    <t>BANDEJA 75</t>
  </si>
  <si>
    <t>BLOCO ESPUMA AMARELA 50</t>
  </si>
  <si>
    <t>CACAMBA 078</t>
  </si>
  <si>
    <t>DESEMP. AÇO INOX LISA CABO ABERTO 528</t>
  </si>
  <si>
    <t>DESEMPEMADEIRA GRAFIATO 325</t>
  </si>
  <si>
    <t>DESEMPEMADEIRA GRAFIATO PEQUENA 323</t>
  </si>
  <si>
    <t>DESEMPENADEIRA ACO LISA PRATICA 422</t>
  </si>
  <si>
    <t>KIT PINTURA NÃO RESPINGA 805</t>
  </si>
  <si>
    <t>8x21cm</t>
  </si>
  <si>
    <t>900g</t>
  </si>
  <si>
    <t>LIXADEIRA MANUAL ACO 230</t>
  </si>
  <si>
    <t>LIXADEIRA PLASTICA C/CABO 321</t>
  </si>
  <si>
    <t>ROLO LA ECONOMICA PRATICO 438</t>
  </si>
  <si>
    <t>ROLO NAO RESPINGA C/ GARFO 334</t>
  </si>
  <si>
    <t>ROLO NAO RESPINGA S/ GARFO 333</t>
  </si>
  <si>
    <t>1kg</t>
  </si>
  <si>
    <t>500g</t>
  </si>
  <si>
    <t>200ml</t>
  </si>
  <si>
    <t>50ml</t>
  </si>
  <si>
    <t>500ml</t>
  </si>
  <si>
    <t>200g</t>
  </si>
  <si>
    <t>400g</t>
  </si>
  <si>
    <t>10m</t>
  </si>
  <si>
    <t>495g</t>
  </si>
  <si>
    <t>980g</t>
  </si>
  <si>
    <t>970g</t>
  </si>
  <si>
    <t>5kg</t>
  </si>
  <si>
    <t>225ml</t>
  </si>
  <si>
    <t>4kg</t>
  </si>
  <si>
    <t>LIXA MADEIRA</t>
  </si>
  <si>
    <t>BROXA GRANDE 800/2</t>
  </si>
  <si>
    <t>LIXEIRA REDONDA BASCULANTE PRETA PR1017-8</t>
  </si>
  <si>
    <t>ROLO MONARCA LA SINTÉTICA 22mm AT722/22</t>
  </si>
  <si>
    <t>ROLO RENDEPLUS AT327/15 LA 19mm</t>
  </si>
  <si>
    <t>UNIPEGA</t>
  </si>
  <si>
    <t>CORANTE BISNAGA</t>
  </si>
  <si>
    <t>15KG</t>
  </si>
  <si>
    <t>18KG</t>
  </si>
  <si>
    <t xml:space="preserve">MASSA PLASTICA </t>
  </si>
  <si>
    <t>MASSA PLASTICA</t>
  </si>
  <si>
    <t>CARPLAST</t>
  </si>
  <si>
    <t>RETOQUE</t>
  </si>
  <si>
    <t>RHAI</t>
  </si>
  <si>
    <t>280ml</t>
  </si>
  <si>
    <t>BOMCORTE</t>
  </si>
  <si>
    <t>BROCA 3 PONTAS MAD</t>
  </si>
  <si>
    <t>10X120mm</t>
  </si>
  <si>
    <t>BROCA P/ CONCRETO WIDEA</t>
  </si>
  <si>
    <t>04X60mm</t>
  </si>
  <si>
    <t>06X100mm</t>
  </si>
  <si>
    <t>08X120mm</t>
  </si>
  <si>
    <t>10X120MM</t>
  </si>
  <si>
    <t>BROCA P/ FERRO ACO RAPIDO</t>
  </si>
  <si>
    <t>06X93MM</t>
  </si>
  <si>
    <t>FOXLUX</t>
  </si>
  <si>
    <t>FERRO P/ SOLDA 40W X 127V</t>
  </si>
  <si>
    <t>VASSOURA NOVICA C/CABO</t>
  </si>
  <si>
    <t>RASTELO PLAST VERDE 22D C/CB MAX</t>
  </si>
  <si>
    <t>LAPIS CARPINTEIRO</t>
  </si>
  <si>
    <t>THOMPSON</t>
  </si>
  <si>
    <t>DISCO DE BORRACHA 7"</t>
  </si>
  <si>
    <t>DLUCCA</t>
  </si>
  <si>
    <t>GLASU</t>
  </si>
  <si>
    <t>BROXA REDONDA 799</t>
  </si>
  <si>
    <t>75mm</t>
  </si>
  <si>
    <t>BANDEJA ATLAS 23CM GRANDE 1534P</t>
  </si>
  <si>
    <t>MONTANA</t>
  </si>
  <si>
    <t>STRIPTIZI REMOVEDOR GEL</t>
  </si>
  <si>
    <t>PR 90051</t>
  </si>
  <si>
    <t>PR 102941</t>
  </si>
  <si>
    <t>1L</t>
  </si>
  <si>
    <t>30m</t>
  </si>
  <si>
    <t>20m</t>
  </si>
  <si>
    <t>50m</t>
  </si>
  <si>
    <t>100m</t>
  </si>
  <si>
    <t>18L</t>
  </si>
  <si>
    <t>3,6L</t>
  </si>
  <si>
    <t>0,9ml</t>
  </si>
  <si>
    <t>16L</t>
  </si>
  <si>
    <t>7L</t>
  </si>
  <si>
    <t>PRATA ENVELHECIDA</t>
  </si>
  <si>
    <t>AVELÃ</t>
  </si>
  <si>
    <t>5,5kg</t>
  </si>
  <si>
    <t>3kg</t>
  </si>
  <si>
    <t>3mm</t>
  </si>
  <si>
    <t>4mm</t>
  </si>
  <si>
    <t>5mm</t>
  </si>
  <si>
    <t>6mm</t>
  </si>
  <si>
    <t>8mm</t>
  </si>
  <si>
    <t>10mm</t>
  </si>
  <si>
    <t>12mm</t>
  </si>
  <si>
    <t>14mm</t>
  </si>
  <si>
    <t>300m</t>
  </si>
  <si>
    <t>100-240v</t>
  </si>
  <si>
    <t>20mm</t>
  </si>
  <si>
    <t>25mm</t>
  </si>
  <si>
    <t>30mm</t>
  </si>
  <si>
    <t>35mm</t>
  </si>
  <si>
    <t>40mm</t>
  </si>
  <si>
    <t>45mm</t>
  </si>
  <si>
    <t>50mm</t>
  </si>
  <si>
    <t>60mm</t>
  </si>
  <si>
    <t>3,2L</t>
  </si>
  <si>
    <t>195g</t>
  </si>
  <si>
    <t>30g</t>
  </si>
  <si>
    <t>730g</t>
  </si>
  <si>
    <t>3L</t>
  </si>
  <si>
    <t>0,5ml</t>
  </si>
  <si>
    <t>0,8ml</t>
  </si>
  <si>
    <t>0,225ml</t>
  </si>
  <si>
    <t>0,3ml</t>
  </si>
  <si>
    <t>0,4ml</t>
  </si>
  <si>
    <t>0,720ml</t>
  </si>
  <si>
    <t>1,5kg</t>
  </si>
  <si>
    <t>2,4L</t>
  </si>
  <si>
    <t>2,85L</t>
  </si>
  <si>
    <t>5L</t>
  </si>
  <si>
    <t>5,7kg</t>
  </si>
  <si>
    <t>6kg</t>
  </si>
  <si>
    <t>14L</t>
  </si>
  <si>
    <t>15L</t>
  </si>
  <si>
    <t>23kg</t>
  </si>
  <si>
    <t>25kg</t>
  </si>
  <si>
    <t>30cm</t>
  </si>
  <si>
    <t>330g</t>
  </si>
  <si>
    <t>750g</t>
  </si>
  <si>
    <t>946ml</t>
  </si>
  <si>
    <t>03X61mm</t>
  </si>
  <si>
    <t>04X75mm</t>
  </si>
  <si>
    <t>08X117mm</t>
  </si>
  <si>
    <t>10X133mm</t>
  </si>
  <si>
    <t xml:space="preserve">CÓDIGO </t>
  </si>
  <si>
    <t>LIGAÇÃO REPAR. P/ MANGUEIRA 10425</t>
  </si>
  <si>
    <t>CADEADO LT 5795</t>
  </si>
  <si>
    <t>CADEADO LT 8777</t>
  </si>
  <si>
    <t>CADEADO LT 8859</t>
  </si>
  <si>
    <t>CADEADO LT 8158</t>
  </si>
  <si>
    <t>CADEADO LT 9067</t>
  </si>
  <si>
    <t>CADEADO LT 9336</t>
  </si>
  <si>
    <t>CADEADO LT 6645</t>
  </si>
  <si>
    <t>CADEADO LT 7664</t>
  </si>
  <si>
    <t>ACABA.</t>
  </si>
  <si>
    <t>ADERE</t>
  </si>
  <si>
    <t>1f020310002001</t>
  </si>
  <si>
    <t>1f010030008004</t>
  </si>
  <si>
    <t>LUKSSEDA</t>
  </si>
  <si>
    <t>1f020010002044</t>
  </si>
  <si>
    <t>1f020020029025</t>
  </si>
  <si>
    <t>1f020020008025</t>
  </si>
  <si>
    <t>1f020280001001</t>
  </si>
  <si>
    <t>1F050050011029</t>
  </si>
  <si>
    <t>1F050060004029</t>
  </si>
  <si>
    <t>2f020010002005</t>
  </si>
  <si>
    <t>2f020010002002</t>
  </si>
  <si>
    <t>2f020010001004</t>
  </si>
  <si>
    <t>PR 429231</t>
  </si>
  <si>
    <t>PR 429201</t>
  </si>
  <si>
    <t>PR 430331</t>
  </si>
  <si>
    <t>PR 99063</t>
  </si>
  <si>
    <t>PR 101191</t>
  </si>
  <si>
    <t>A0530</t>
  </si>
  <si>
    <t>A0326</t>
  </si>
  <si>
    <t>A0327</t>
  </si>
  <si>
    <t>A0328</t>
  </si>
  <si>
    <t>A0329</t>
  </si>
  <si>
    <t>A0331</t>
  </si>
  <si>
    <t>A0333</t>
  </si>
  <si>
    <t>13,,74</t>
  </si>
  <si>
    <t>FITA CREPE AUTOMOTIVA VERDE 50mt x 48mm</t>
  </si>
  <si>
    <t>MANTA FIBRA VIDRO 1,40mt x 0,33cm</t>
  </si>
  <si>
    <t>MANTA FIBRA VIDRO 1,40mt x 0,50cm</t>
  </si>
  <si>
    <t>KIT COMPL MECAN DE SAIDA UNI. CXA ACO ATLAS PR7602</t>
  </si>
  <si>
    <t>QUEROSENE</t>
  </si>
  <si>
    <t>SALISIL</t>
  </si>
  <si>
    <t>ABRE TRINCA ATLAS ref.375</t>
  </si>
  <si>
    <t>COLHEDOR DE FRUTAS 7819/20</t>
  </si>
  <si>
    <t>ROSE GOLD</t>
  </si>
  <si>
    <t>VIAPOXI ADESIVO</t>
  </si>
  <si>
    <t>DOBRADICA SILVANA ZINCADA 4"</t>
  </si>
  <si>
    <t>DOBRADICA SILVANA ZINCADA 3.1/2"</t>
  </si>
  <si>
    <t>DOBRADICA SILVANA ZINCADA 2.1/2 "</t>
  </si>
  <si>
    <t>4X75mm</t>
  </si>
  <si>
    <t>SPRAY DSCOLOR</t>
  </si>
  <si>
    <t xml:space="preserve"> AZUL MEDIO</t>
  </si>
  <si>
    <t>400ml</t>
  </si>
  <si>
    <t xml:space="preserve">BRANCO </t>
  </si>
  <si>
    <t>ADELBRAS/ADERE</t>
  </si>
  <si>
    <t>ESM BRASILUX BASE AGUA ECO</t>
  </si>
  <si>
    <t xml:space="preserve"> 3,6L</t>
  </si>
  <si>
    <t>ESM BRASILUX SEC RAPIDA</t>
  </si>
  <si>
    <t xml:space="preserve">PLATINA </t>
  </si>
  <si>
    <t>TINTA ACR ECON. BRASINIL</t>
  </si>
  <si>
    <t>GLASU PINTURA ESSENCIAL</t>
  </si>
  <si>
    <t>VERNIZ SUVINIL PREMIUM PRO.</t>
  </si>
  <si>
    <t xml:space="preserve"> TRANSPARENTE</t>
  </si>
  <si>
    <t>800ml</t>
  </si>
  <si>
    <t>1,4kg</t>
  </si>
  <si>
    <t>1f020070119001</t>
  </si>
  <si>
    <t>ELEFANTE</t>
  </si>
  <si>
    <t>FITA ADESIVA TRANSPARENTE 45X40</t>
  </si>
  <si>
    <t>ACRILICO RENDE MUITO</t>
  </si>
  <si>
    <t>COGUMELO</t>
  </si>
  <si>
    <t>UNILAR ACRILICO</t>
  </si>
  <si>
    <t>NANQUIM</t>
  </si>
  <si>
    <t>A0550</t>
  </si>
  <si>
    <t>ROLO ESPUMA (AMARELO) 406/23A</t>
  </si>
  <si>
    <t>ROLO ESPUMA (AMARELO) 406/15A</t>
  </si>
  <si>
    <t>ROLO ESPUMA (AMARELO) 406/9A</t>
  </si>
  <si>
    <t>ROLO ESPUMA (AMARELO) 406/5A</t>
  </si>
  <si>
    <t>5l</t>
  </si>
  <si>
    <t>GLASU MAX EFICIENCIA STD</t>
  </si>
  <si>
    <t>BRANCO NEVE</t>
  </si>
  <si>
    <t>FOTO ANTIGA</t>
  </si>
  <si>
    <t>ASTRA</t>
  </si>
  <si>
    <t>BOLSA VEDACAO CX ACOPLADA</t>
  </si>
  <si>
    <t>28mm 88mm</t>
  </si>
  <si>
    <t>BOTAO SIMPLES ACIO. SUP. CX ACOPLADA</t>
  </si>
  <si>
    <t>SIFAO COPO SANFONADO</t>
  </si>
  <si>
    <t>CROMADO</t>
  </si>
  <si>
    <t>FITA DUPLA FACE 19mm X 2M</t>
  </si>
  <si>
    <t>ANEL DE VEDACAO P/ESG</t>
  </si>
  <si>
    <t>DN50</t>
  </si>
  <si>
    <t>DN100</t>
  </si>
  <si>
    <t>TUBARAO BRANCO</t>
  </si>
  <si>
    <t>RESINA ACR BASE AGUA</t>
  </si>
  <si>
    <t>RESINA ACR BASE SOLVENTE</t>
  </si>
  <si>
    <t>2 L</t>
  </si>
  <si>
    <t>CACAMBA 610P</t>
  </si>
  <si>
    <t>CACAMBA DE PLASTICO P/MAO AT1420P</t>
  </si>
  <si>
    <t>DISCO FLAP ATLAS 115X22,2MM GR 60 AT24/60</t>
  </si>
  <si>
    <t>DISCO FLAP ATLAS 115X22,2MM GR 80 AT24/80</t>
  </si>
  <si>
    <t>DISCO FLAP ATLAS 115X22,2MM GR 120 AT24/120</t>
  </si>
  <si>
    <t>23 cm</t>
  </si>
  <si>
    <t>CONJ DE PINTURA DE LA SINT 2773SR</t>
  </si>
  <si>
    <t>REFIL DE PAD PARA PINTURA AT750/55</t>
  </si>
  <si>
    <t>ROLO DE ESPUMA REF 1341</t>
  </si>
  <si>
    <t>GARFO GAIOLA S/ROSCA REF 1311</t>
  </si>
  <si>
    <t>20L</t>
  </si>
  <si>
    <t>PROTEG LUB</t>
  </si>
  <si>
    <t>250ml</t>
  </si>
  <si>
    <t>SACO ENTULHO VIRGEM BR CDG 50X70 +- 40KGS</t>
  </si>
  <si>
    <t>ALLTEC</t>
  </si>
  <si>
    <t>MASCARA DESCARTAVEL ALLTEC PFF1 C/VALVULA</t>
  </si>
  <si>
    <t>MASCARA DESCARTAVEL ALLTEC PFF1 S/VALVULA</t>
  </si>
  <si>
    <t>ROLO ANTI-RESPINGO 1374</t>
  </si>
  <si>
    <t>CORAL MASTER</t>
  </si>
  <si>
    <t xml:space="preserve">FUNDO PREPARADOR </t>
  </si>
  <si>
    <t>ROLO DE ESPUMA REF 1342</t>
  </si>
  <si>
    <t>ESPUMA EXPANSIVA BRASFIX</t>
  </si>
  <si>
    <t>BRASFIX</t>
  </si>
  <si>
    <t>BARONI</t>
  </si>
  <si>
    <t>AÇO BOM</t>
  </si>
  <si>
    <t>PALHA DE AÇO</t>
  </si>
  <si>
    <t>N°1</t>
  </si>
  <si>
    <t>WASH PRIMER</t>
  </si>
  <si>
    <t>AMARELO DEMARCAÇÃO</t>
  </si>
  <si>
    <t>LATEX PISO MEGA</t>
  </si>
  <si>
    <t>5,5KG</t>
  </si>
  <si>
    <t>AGUA RAZ MEGA</t>
  </si>
  <si>
    <t>0,9L</t>
  </si>
  <si>
    <t>THINNER IT 37</t>
  </si>
  <si>
    <t>THINNER IT 16</t>
  </si>
  <si>
    <t>SUPORTE P/ROLO GAIOLA</t>
  </si>
  <si>
    <t>SPRAY DSCOLOR ALTA TEMP</t>
  </si>
  <si>
    <t>AMAREO</t>
  </si>
  <si>
    <t>SPRAY DSCOLOR METALICO</t>
  </si>
  <si>
    <t>ELEPHANTE</t>
  </si>
  <si>
    <t>MEGA RENDIMENTO</t>
  </si>
  <si>
    <t>ERVA DOCE</t>
  </si>
  <si>
    <t>TINTA ACRÍLICA TOTAL MAIS</t>
  </si>
  <si>
    <t>ESM MEGALIT BASE SOLVENTE</t>
  </si>
  <si>
    <t>AGUARRAS ITAQUA</t>
  </si>
  <si>
    <t>0,9 L</t>
  </si>
  <si>
    <t>ROLO ANTI RESPINGO 773/10</t>
  </si>
  <si>
    <t>ROLO RENDEPLUS 327/23</t>
  </si>
  <si>
    <t>BROXA PEQUENA 800/1</t>
  </si>
  <si>
    <t>ROLO BRASILEIRINHO AT2014</t>
  </si>
  <si>
    <t>ESPATULA ACO CARBONO 175/8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</si>
</sst>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-* #,##0.000_-;\-* #,##0.000_-;_-* &quot;-&quot;??_-;_-@_-"/>
    <numFmt numFmtId="166" formatCode="&quot;R$&quot;\ #,##0.00"/>
  </numFmts>
  <fonts count="31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b/>
      <sz val="18"/>
      <color theme="1"/>
      <name val="Century Gothic"/>
      <family val="2"/>
      <scheme val="minor"/>
    </font>
    <font>
      <sz val="14"/>
      <color theme="1"/>
      <name val="Century Gothic"/>
      <family val="2"/>
      <scheme val="minor"/>
    </font>
    <font>
      <b/>
      <sz val="14"/>
      <color theme="1"/>
      <name val="Century Gothic"/>
      <family val="2"/>
      <scheme val="minor"/>
    </font>
    <font>
      <b/>
      <sz val="12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2"/>
      <color theme="1"/>
      <name val="Century Gothic"/>
      <family val="2"/>
      <scheme val="minor"/>
    </font>
    <font>
      <sz val="9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b/>
      <sz val="10"/>
      <color theme="1"/>
      <name val="Century Gothic"/>
      <family val="2"/>
      <scheme val="minor"/>
    </font>
    <font>
      <b/>
      <sz val="9"/>
      <color theme="1"/>
      <name val="Century Gothic"/>
      <family val="2"/>
      <scheme val="minor"/>
    </font>
    <font>
      <sz val="14"/>
      <color theme="0"/>
      <name val="Century Gothic"/>
      <family val="2"/>
      <scheme val="minor"/>
    </font>
    <font>
      <sz val="15"/>
      <color theme="1"/>
      <name val="Century Gothic"/>
      <family val="2"/>
      <scheme val="minor"/>
    </font>
    <font>
      <b/>
      <sz val="15"/>
      <color theme="1"/>
      <name val="Century Gothic"/>
      <family val="2"/>
      <scheme val="minor"/>
    </font>
    <font>
      <b/>
      <sz val="18"/>
      <color rgb="FFFF0000"/>
      <name val="Century Gothic"/>
      <family val="2"/>
      <scheme val="minor"/>
    </font>
    <font>
      <b/>
      <sz val="15"/>
      <color rgb="FFFF0000"/>
      <name val="Century Gothic"/>
      <family val="2"/>
      <scheme val="minor"/>
    </font>
    <font>
      <b/>
      <sz val="18"/>
      <name val="Century Gothic"/>
      <family val="2"/>
      <scheme val="minor"/>
    </font>
    <font>
      <b/>
      <sz val="15"/>
      <name val="Century Gothic"/>
      <family val="2"/>
      <scheme val="minor"/>
    </font>
    <font>
      <b/>
      <sz val="12"/>
      <color theme="1"/>
      <name val="Calibri"/>
      <family val="2"/>
    </font>
    <font>
      <sz val="36"/>
      <color theme="1"/>
      <name val="Bodoni MT"/>
      <family val="1"/>
    </font>
    <font>
      <sz val="48"/>
      <color theme="1"/>
      <name val="Bodoni MT"/>
      <family val="1"/>
    </font>
    <font>
      <b/>
      <sz val="11"/>
      <color theme="0"/>
      <name val="Century Gothic"/>
      <scheme val="minor"/>
    </font>
    <font>
      <b/>
      <sz val="12"/>
      <color theme="0"/>
      <name val="Century Gothic"/>
      <scheme val="minor"/>
    </font>
    <font>
      <b/>
      <sz val="10"/>
      <color theme="1"/>
      <name val="Century Gothic"/>
      <scheme val="minor"/>
    </font>
    <font>
      <b/>
      <sz val="11"/>
      <color theme="1"/>
      <name val="Century Gothic"/>
      <scheme val="minor"/>
    </font>
    <font>
      <b/>
      <sz val="12"/>
      <color theme="1"/>
      <name val="Century Gothic"/>
      <scheme val="minor"/>
    </font>
    <font>
      <sz val="9"/>
      <color theme="0"/>
      <name val="Century Gothic"/>
      <scheme val="minor"/>
    </font>
    <font>
      <b/>
      <sz val="9"/>
      <color theme="0"/>
      <name val="Century Gothic"/>
      <scheme val="minor"/>
    </font>
    <font>
      <b/>
      <sz val="9"/>
      <color theme="1"/>
      <name val="Century Gothic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4">
    <xf numFmtId="0" fontId="0" fillId="0" borderId="0" xfId="0"/>
    <xf numFmtId="0" fontId="7" fillId="0" borderId="0" xfId="0" applyFont="1"/>
    <xf numFmtId="0" fontId="8" fillId="0" borderId="1" xfId="0" applyFont="1" applyBorder="1"/>
    <xf numFmtId="0" fontId="6" fillId="0" borderId="0" xfId="0" applyFont="1" applyFill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4" fillId="0" borderId="22" xfId="0" applyFont="1" applyBorder="1"/>
    <xf numFmtId="0" fontId="3" fillId="0" borderId="0" xfId="0" applyFont="1"/>
    <xf numFmtId="0" fontId="4" fillId="2" borderId="2" xfId="1" applyNumberFormat="1" applyFont="1" applyFill="1" applyBorder="1"/>
    <xf numFmtId="0" fontId="7" fillId="0" borderId="0" xfId="0" applyFont="1" applyBorder="1" applyAlignment="1"/>
    <xf numFmtId="0" fontId="5" fillId="0" borderId="0" xfId="0" applyFont="1" applyBorder="1" applyAlignment="1">
      <alignment horizontal="center"/>
    </xf>
    <xf numFmtId="10" fontId="7" fillId="0" borderId="0" xfId="0" applyNumberFormat="1" applyFont="1" applyBorder="1"/>
    <xf numFmtId="0" fontId="5" fillId="0" borderId="0" xfId="1" applyNumberFormat="1" applyFont="1" applyBorder="1"/>
    <xf numFmtId="0" fontId="7" fillId="0" borderId="0" xfId="1" applyNumberFormat="1" applyFont="1" applyFill="1" applyBorder="1"/>
    <xf numFmtId="0" fontId="4" fillId="5" borderId="2" xfId="0" applyFont="1" applyFill="1" applyBorder="1" applyAlignment="1">
      <alignment wrapText="1"/>
    </xf>
    <xf numFmtId="0" fontId="4" fillId="5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21" xfId="0" applyFont="1" applyFill="1" applyBorder="1" applyAlignment="1">
      <alignment wrapText="1"/>
    </xf>
    <xf numFmtId="9" fontId="3" fillId="5" borderId="16" xfId="0" applyNumberFormat="1" applyFont="1" applyFill="1" applyBorder="1"/>
    <xf numFmtId="10" fontId="3" fillId="5" borderId="3" xfId="0" applyNumberFormat="1" applyFont="1" applyFill="1" applyBorder="1"/>
    <xf numFmtId="10" fontId="3" fillId="5" borderId="15" xfId="0" applyNumberFormat="1" applyFont="1" applyFill="1" applyBorder="1"/>
    <xf numFmtId="10" fontId="3" fillId="5" borderId="18" xfId="0" applyNumberFormat="1" applyFont="1" applyFill="1" applyBorder="1"/>
    <xf numFmtId="10" fontId="3" fillId="5" borderId="1" xfId="0" applyNumberFormat="1" applyFont="1" applyFill="1" applyBorder="1"/>
    <xf numFmtId="10" fontId="3" fillId="5" borderId="17" xfId="0" applyNumberFormat="1" applyFont="1" applyFill="1" applyBorder="1"/>
    <xf numFmtId="0" fontId="4" fillId="5" borderId="22" xfId="0" applyFont="1" applyFill="1" applyBorder="1" applyAlignment="1"/>
    <xf numFmtId="10" fontId="3" fillId="5" borderId="19" xfId="0" applyNumberFormat="1" applyFont="1" applyFill="1" applyBorder="1"/>
    <xf numFmtId="10" fontId="3" fillId="5" borderId="6" xfId="0" applyNumberFormat="1" applyFont="1" applyFill="1" applyBorder="1"/>
    <xf numFmtId="10" fontId="3" fillId="5" borderId="20" xfId="0" applyNumberFormat="1" applyFont="1" applyFill="1" applyBorder="1"/>
    <xf numFmtId="0" fontId="13" fillId="7" borderId="5" xfId="1" applyNumberFormat="1" applyFont="1" applyFill="1" applyBorder="1"/>
    <xf numFmtId="0" fontId="13" fillId="7" borderId="2" xfId="1" applyNumberFormat="1" applyFont="1" applyFill="1" applyBorder="1"/>
    <xf numFmtId="0" fontId="3" fillId="5" borderId="2" xfId="0" applyFont="1" applyFill="1" applyBorder="1"/>
    <xf numFmtId="0" fontId="4" fillId="5" borderId="22" xfId="0" applyFont="1" applyFill="1" applyBorder="1" applyAlignment="1">
      <alignment horizontal="center"/>
    </xf>
    <xf numFmtId="0" fontId="4" fillId="2" borderId="5" xfId="1" applyNumberFormat="1" applyFont="1" applyFill="1" applyBorder="1"/>
    <xf numFmtId="0" fontId="4" fillId="5" borderId="2" xfId="0" applyFont="1" applyFill="1" applyBorder="1"/>
    <xf numFmtId="0" fontId="4" fillId="5" borderId="25" xfId="0" applyFont="1" applyFill="1" applyBorder="1" applyAlignment="1">
      <alignment horizontal="center"/>
    </xf>
    <xf numFmtId="0" fontId="13" fillId="7" borderId="2" xfId="0" applyFont="1" applyFill="1" applyBorder="1"/>
    <xf numFmtId="0" fontId="13" fillId="7" borderId="2" xfId="1" applyNumberFormat="1" applyFont="1" applyFill="1" applyBorder="1" applyAlignment="1">
      <alignment horizontal="center"/>
    </xf>
    <xf numFmtId="0" fontId="4" fillId="5" borderId="21" xfId="0" applyFont="1" applyFill="1" applyBorder="1"/>
    <xf numFmtId="0" fontId="4" fillId="3" borderId="21" xfId="0" applyFont="1" applyFill="1" applyBorder="1"/>
    <xf numFmtId="0" fontId="14" fillId="0" borderId="0" xfId="0" applyFont="1"/>
    <xf numFmtId="0" fontId="15" fillId="0" borderId="0" xfId="0" applyFont="1" applyBorder="1"/>
    <xf numFmtId="0" fontId="15" fillId="0" borderId="0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0" xfId="0" applyFont="1"/>
    <xf numFmtId="164" fontId="14" fillId="0" borderId="0" xfId="1" applyFont="1" applyBorder="1"/>
    <xf numFmtId="0" fontId="14" fillId="0" borderId="0" xfId="0" applyFont="1" applyBorder="1" applyAlignment="1">
      <alignment horizontal="center"/>
    </xf>
    <xf numFmtId="0" fontId="16" fillId="0" borderId="0" xfId="0" applyFont="1" applyFill="1" applyBorder="1"/>
    <xf numFmtId="0" fontId="2" fillId="0" borderId="0" xfId="0" applyFont="1" applyFill="1" applyBorder="1"/>
    <xf numFmtId="0" fontId="15" fillId="0" borderId="0" xfId="0" applyFont="1" applyBorder="1" applyAlignment="1">
      <alignment horizontal="center"/>
    </xf>
    <xf numFmtId="0" fontId="14" fillId="0" borderId="0" xfId="0" applyFont="1" applyBorder="1"/>
    <xf numFmtId="0" fontId="3" fillId="0" borderId="0" xfId="0" applyNumberFormat="1" applyFont="1" applyAlignment="1">
      <alignment horizontal="left"/>
    </xf>
    <xf numFmtId="0" fontId="3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1" applyFont="1"/>
    <xf numFmtId="14" fontId="3" fillId="0" borderId="0" xfId="0" applyNumberFormat="1" applyFont="1" applyAlignment="1">
      <alignment horizontal="center"/>
    </xf>
    <xf numFmtId="164" fontId="4" fillId="0" borderId="4" xfId="1" applyFont="1" applyBorder="1"/>
    <xf numFmtId="164" fontId="4" fillId="0" borderId="7" xfId="1" applyFont="1" applyBorder="1"/>
    <xf numFmtId="164" fontId="4" fillId="0" borderId="5" xfId="1" applyFont="1" applyBorder="1" applyAlignment="1">
      <alignment horizontal="left"/>
    </xf>
    <xf numFmtId="164" fontId="3" fillId="0" borderId="0" xfId="1" applyFont="1" applyAlignment="1">
      <alignment horizontal="center"/>
    </xf>
    <xf numFmtId="164" fontId="4" fillId="0" borderId="0" xfId="1" applyFont="1" applyAlignment="1">
      <alignment horizontal="left"/>
    </xf>
    <xf numFmtId="164" fontId="3" fillId="0" borderId="0" xfId="1" applyFont="1" applyAlignment="1">
      <alignment horizontal="left"/>
    </xf>
    <xf numFmtId="14" fontId="3" fillId="0" borderId="0" xfId="0" applyNumberFormat="1" applyFont="1"/>
    <xf numFmtId="0" fontId="3" fillId="0" borderId="0" xfId="0" applyFont="1" applyFill="1"/>
    <xf numFmtId="164" fontId="17" fillId="0" borderId="10" xfId="1" applyFont="1" applyBorder="1"/>
    <xf numFmtId="164" fontId="15" fillId="0" borderId="10" xfId="1" applyFont="1" applyBorder="1"/>
    <xf numFmtId="164" fontId="17" fillId="0" borderId="3" xfId="1" applyFont="1" applyBorder="1"/>
    <xf numFmtId="0" fontId="17" fillId="0" borderId="10" xfId="0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14" fontId="4" fillId="0" borderId="22" xfId="0" applyNumberFormat="1" applyFont="1" applyBorder="1" applyAlignment="1">
      <alignment horizontal="left"/>
    </xf>
    <xf numFmtId="0" fontId="4" fillId="0" borderId="22" xfId="1" applyNumberFormat="1" applyFont="1" applyBorder="1" applyAlignment="1">
      <alignment horizontal="center" vertical="center"/>
    </xf>
    <xf numFmtId="14" fontId="4" fillId="0" borderId="22" xfId="1" applyNumberFormat="1" applyFont="1" applyBorder="1" applyAlignment="1">
      <alignment horizontal="left"/>
    </xf>
    <xf numFmtId="14" fontId="4" fillId="0" borderId="26" xfId="0" applyNumberFormat="1" applyFont="1" applyBorder="1" applyAlignment="1">
      <alignment horizontal="left"/>
    </xf>
    <xf numFmtId="0" fontId="4" fillId="0" borderId="26" xfId="0" applyFont="1" applyBorder="1"/>
    <xf numFmtId="164" fontId="4" fillId="0" borderId="26" xfId="1" applyFont="1" applyBorder="1"/>
    <xf numFmtId="0" fontId="4" fillId="0" borderId="26" xfId="1" applyNumberFormat="1" applyFont="1" applyBorder="1" applyAlignment="1">
      <alignment horizontal="center" vertical="center"/>
    </xf>
    <xf numFmtId="14" fontId="4" fillId="0" borderId="26" xfId="1" applyNumberFormat="1" applyFont="1" applyBorder="1" applyAlignment="1">
      <alignment horizontal="left"/>
    </xf>
    <xf numFmtId="0" fontId="4" fillId="0" borderId="26" xfId="1" applyNumberFormat="1" applyFont="1" applyBorder="1" applyAlignment="1">
      <alignment horizontal="left"/>
    </xf>
    <xf numFmtId="14" fontId="4" fillId="3" borderId="21" xfId="0" applyNumberFormat="1" applyFont="1" applyFill="1" applyBorder="1" applyAlignment="1">
      <alignment horizontal="left"/>
    </xf>
    <xf numFmtId="164" fontId="4" fillId="3" borderId="21" xfId="1" applyFont="1" applyFill="1" applyBorder="1"/>
    <xf numFmtId="0" fontId="4" fillId="3" borderId="21" xfId="1" applyNumberFormat="1" applyFont="1" applyFill="1" applyBorder="1" applyAlignment="1">
      <alignment horizontal="center" vertical="center"/>
    </xf>
    <xf numFmtId="14" fontId="4" fillId="3" borderId="21" xfId="1" applyNumberFormat="1" applyFont="1" applyFill="1" applyBorder="1" applyAlignment="1">
      <alignment horizontal="left"/>
    </xf>
    <xf numFmtId="9" fontId="4" fillId="3" borderId="21" xfId="1" applyNumberFormat="1" applyFont="1" applyFill="1" applyBorder="1" applyAlignment="1">
      <alignment horizontal="left"/>
    </xf>
    <xf numFmtId="164" fontId="15" fillId="0" borderId="6" xfId="1" applyFont="1" applyBorder="1"/>
    <xf numFmtId="0" fontId="15" fillId="0" borderId="6" xfId="0" applyFont="1" applyBorder="1" applyAlignment="1">
      <alignment horizontal="center"/>
    </xf>
    <xf numFmtId="0" fontId="2" fillId="0" borderId="0" xfId="0" applyFont="1" applyBorder="1"/>
    <xf numFmtId="164" fontId="15" fillId="0" borderId="10" xfId="1" applyNumberFormat="1" applyFont="1" applyBorder="1"/>
    <xf numFmtId="0" fontId="15" fillId="0" borderId="10" xfId="0" applyNumberFormat="1" applyFont="1" applyBorder="1" applyAlignment="1">
      <alignment horizontal="center"/>
    </xf>
    <xf numFmtId="0" fontId="18" fillId="0" borderId="0" xfId="0" applyFont="1" applyFill="1" applyBorder="1"/>
    <xf numFmtId="164" fontId="19" fillId="0" borderId="10" xfId="1" applyFont="1" applyBorder="1"/>
    <xf numFmtId="0" fontId="19" fillId="0" borderId="10" xfId="0" applyFont="1" applyBorder="1" applyAlignment="1">
      <alignment horizontal="center"/>
    </xf>
    <xf numFmtId="164" fontId="15" fillId="0" borderId="10" xfId="1" applyFont="1" applyFill="1" applyBorder="1"/>
    <xf numFmtId="0" fontId="15" fillId="0" borderId="10" xfId="0" applyFont="1" applyFill="1" applyBorder="1" applyAlignment="1">
      <alignment horizontal="center"/>
    </xf>
    <xf numFmtId="14" fontId="4" fillId="0" borderId="26" xfId="0" applyNumberFormat="1" applyFont="1" applyFill="1" applyBorder="1" applyAlignment="1">
      <alignment horizontal="left"/>
    </xf>
    <xf numFmtId="14" fontId="4" fillId="8" borderId="26" xfId="0" applyNumberFormat="1" applyFont="1" applyFill="1" applyBorder="1" applyAlignment="1">
      <alignment horizontal="left"/>
    </xf>
    <xf numFmtId="0" fontId="4" fillId="0" borderId="26" xfId="0" applyFont="1" applyFill="1" applyBorder="1"/>
    <xf numFmtId="0" fontId="4" fillId="8" borderId="26" xfId="0" applyFont="1" applyFill="1" applyBorder="1"/>
    <xf numFmtId="164" fontId="4" fillId="0" borderId="22" xfId="1" applyFont="1" applyBorder="1" applyAlignment="1">
      <alignment horizontal="center"/>
    </xf>
    <xf numFmtId="164" fontId="4" fillId="0" borderId="26" xfId="1" applyFont="1" applyBorder="1" applyAlignment="1">
      <alignment horizontal="center"/>
    </xf>
    <xf numFmtId="164" fontId="4" fillId="0" borderId="26" xfId="1" applyFont="1" applyFill="1" applyBorder="1"/>
    <xf numFmtId="164" fontId="4" fillId="8" borderId="26" xfId="1" applyFont="1" applyFill="1" applyBorder="1" applyAlignment="1">
      <alignment horizontal="center"/>
    </xf>
    <xf numFmtId="0" fontId="4" fillId="0" borderId="26" xfId="1" applyNumberFormat="1" applyFont="1" applyFill="1" applyBorder="1" applyAlignment="1">
      <alignment horizontal="center" vertical="center"/>
    </xf>
    <xf numFmtId="0" fontId="4" fillId="8" borderId="26" xfId="1" applyNumberFormat="1" applyFont="1" applyFill="1" applyBorder="1" applyAlignment="1">
      <alignment horizontal="center" vertical="center"/>
    </xf>
    <xf numFmtId="14" fontId="4" fillId="0" borderId="26" xfId="1" applyNumberFormat="1" applyFont="1" applyFill="1" applyBorder="1" applyAlignment="1">
      <alignment horizontal="left"/>
    </xf>
    <xf numFmtId="14" fontId="4" fillId="8" borderId="26" xfId="1" applyNumberFormat="1" applyFont="1" applyFill="1" applyBorder="1" applyAlignment="1">
      <alignment horizontal="left"/>
    </xf>
    <xf numFmtId="0" fontId="4" fillId="0" borderId="26" xfId="0" applyNumberFormat="1" applyFont="1" applyBorder="1" applyAlignment="1">
      <alignment horizontal="left"/>
    </xf>
    <xf numFmtId="0" fontId="4" fillId="0" borderId="26" xfId="0" applyNumberFormat="1" applyFont="1" applyFill="1" applyBorder="1" applyAlignment="1">
      <alignment horizontal="left"/>
    </xf>
    <xf numFmtId="0" fontId="4" fillId="8" borderId="26" xfId="1" applyNumberFormat="1" applyFont="1" applyFill="1" applyBorder="1" applyAlignment="1">
      <alignment horizontal="left"/>
    </xf>
    <xf numFmtId="0" fontId="11" fillId="0" borderId="8" xfId="0" applyFont="1" applyFill="1" applyBorder="1" applyAlignment="1">
      <alignment horizontal="center"/>
    </xf>
    <xf numFmtId="0" fontId="9" fillId="6" borderId="10" xfId="0" applyFont="1" applyFill="1" applyBorder="1" applyAlignment="1">
      <alignment horizontal="center" vertical="center"/>
    </xf>
    <xf numFmtId="1" fontId="9" fillId="6" borderId="10" xfId="0" applyNumberFormat="1" applyFont="1" applyFill="1" applyBorder="1" applyAlignment="1">
      <alignment horizontal="center" vertical="center"/>
    </xf>
    <xf numFmtId="0" fontId="9" fillId="6" borderId="10" xfId="2" applyNumberFormat="1" applyFont="1" applyFill="1" applyBorder="1" applyAlignment="1">
      <alignment horizontal="center" vertical="center"/>
    </xf>
    <xf numFmtId="0" fontId="10" fillId="6" borderId="10" xfId="0" applyFont="1" applyFill="1" applyBorder="1" applyAlignment="1">
      <alignment horizontal="center" vertical="center"/>
    </xf>
    <xf numFmtId="0" fontId="10" fillId="6" borderId="14" xfId="0" applyFont="1" applyFill="1" applyBorder="1" applyAlignment="1">
      <alignment horizontal="center"/>
    </xf>
    <xf numFmtId="1" fontId="10" fillId="6" borderId="10" xfId="0" applyNumberFormat="1" applyFont="1" applyFill="1" applyBorder="1" applyAlignment="1">
      <alignment horizontal="center"/>
    </xf>
    <xf numFmtId="0" fontId="10" fillId="6" borderId="10" xfId="0" applyFont="1" applyFill="1" applyBorder="1" applyAlignment="1">
      <alignment horizontal="center"/>
    </xf>
    <xf numFmtId="0" fontId="10" fillId="6" borderId="10" xfId="2" applyNumberFormat="1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/>
    </xf>
    <xf numFmtId="0" fontId="11" fillId="0" borderId="18" xfId="0" applyFont="1" applyFill="1" applyBorder="1" applyAlignment="1">
      <alignment horizontal="center"/>
    </xf>
    <xf numFmtId="0" fontId="10" fillId="6" borderId="17" xfId="0" applyFont="1" applyFill="1" applyBorder="1" applyAlignment="1">
      <alignment horizontal="center"/>
    </xf>
    <xf numFmtId="164" fontId="6" fillId="0" borderId="9" xfId="1" applyFont="1" applyFill="1" applyBorder="1" applyAlignment="1"/>
    <xf numFmtId="164" fontId="6" fillId="0" borderId="14" xfId="1" applyFont="1" applyFill="1" applyBorder="1" applyAlignment="1"/>
    <xf numFmtId="164" fontId="6" fillId="0" borderId="9" xfId="1" applyFont="1" applyBorder="1" applyAlignment="1"/>
    <xf numFmtId="164" fontId="6" fillId="0" borderId="14" xfId="1" applyFont="1" applyBorder="1" applyAlignment="1"/>
    <xf numFmtId="164" fontId="6" fillId="0" borderId="9" xfId="1" applyNumberFormat="1" applyFont="1" applyBorder="1" applyAlignment="1"/>
    <xf numFmtId="164" fontId="6" fillId="0" borderId="14" xfId="1" applyNumberFormat="1" applyFont="1" applyBorder="1" applyAlignment="1"/>
    <xf numFmtId="164" fontId="6" fillId="0" borderId="1" xfId="1" applyFont="1" applyBorder="1" applyAlignment="1"/>
    <xf numFmtId="164" fontId="6" fillId="0" borderId="9" xfId="1" quotePrefix="1" applyFont="1" applyBorder="1" applyAlignment="1"/>
    <xf numFmtId="164" fontId="6" fillId="0" borderId="28" xfId="1" applyNumberFormat="1" applyFont="1" applyBorder="1" applyAlignment="1"/>
    <xf numFmtId="164" fontId="6" fillId="0" borderId="1" xfId="1" applyNumberFormat="1" applyFont="1" applyBorder="1" applyAlignment="1"/>
    <xf numFmtId="1" fontId="9" fillId="6" borderId="1" xfId="0" applyNumberFormat="1" applyFont="1" applyFill="1" applyBorder="1" applyAlignment="1">
      <alignment horizontal="center" vertical="center"/>
    </xf>
    <xf numFmtId="0" fontId="0" fillId="0" borderId="29" xfId="0" applyBorder="1"/>
    <xf numFmtId="0" fontId="0" fillId="0" borderId="27" xfId="0" applyBorder="1"/>
    <xf numFmtId="1" fontId="9" fillId="6" borderId="19" xfId="0" applyNumberFormat="1" applyFont="1" applyFill="1" applyBorder="1" applyAlignment="1">
      <alignment horizontal="center" vertical="center"/>
    </xf>
    <xf numFmtId="164" fontId="6" fillId="0" borderId="8" xfId="1" applyNumberFormat="1" applyFont="1" applyBorder="1" applyAlignment="1"/>
    <xf numFmtId="164" fontId="6" fillId="0" borderId="13" xfId="1" applyNumberFormat="1" applyFont="1" applyBorder="1" applyAlignment="1"/>
    <xf numFmtId="0" fontId="10" fillId="6" borderId="6" xfId="0" applyFont="1" applyFill="1" applyBorder="1" applyAlignment="1">
      <alignment horizontal="center"/>
    </xf>
    <xf numFmtId="0" fontId="11" fillId="0" borderId="19" xfId="0" applyFont="1" applyFill="1" applyBorder="1" applyAlignment="1">
      <alignment horizontal="center"/>
    </xf>
    <xf numFmtId="164" fontId="6" fillId="0" borderId="0" xfId="1" applyFont="1" applyBorder="1" applyAlignment="1"/>
    <xf numFmtId="0" fontId="10" fillId="6" borderId="31" xfId="0" applyFont="1" applyFill="1" applyBorder="1" applyAlignment="1">
      <alignment horizontal="center"/>
    </xf>
    <xf numFmtId="0" fontId="6" fillId="4" borderId="32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/>
    </xf>
    <xf numFmtId="0" fontId="10" fillId="6" borderId="33" xfId="0" applyFont="1" applyFill="1" applyBorder="1" applyAlignment="1">
      <alignment horizontal="center"/>
    </xf>
    <xf numFmtId="0" fontId="0" fillId="0" borderId="1" xfId="0" applyBorder="1"/>
    <xf numFmtId="0" fontId="8" fillId="0" borderId="1" xfId="0" applyFont="1" applyFill="1" applyBorder="1"/>
    <xf numFmtId="0" fontId="8" fillId="0" borderId="10" xfId="0" applyFont="1" applyFill="1" applyBorder="1"/>
    <xf numFmtId="0" fontId="8" fillId="0" borderId="0" xfId="0" applyFont="1" applyBorder="1"/>
    <xf numFmtId="0" fontId="0" fillId="0" borderId="0" xfId="0" applyBorder="1"/>
    <xf numFmtId="0" fontId="8" fillId="0" borderId="0" xfId="0" applyFont="1" applyFill="1" applyBorder="1"/>
    <xf numFmtId="1" fontId="23" fillId="6" borderId="10" xfId="0" applyNumberFormat="1" applyFont="1" applyFill="1" applyBorder="1" applyAlignment="1">
      <alignment horizontal="center" vertical="center"/>
    </xf>
    <xf numFmtId="1" fontId="24" fillId="6" borderId="10" xfId="0" applyNumberFormat="1" applyFont="1" applyFill="1" applyBorder="1" applyAlignment="1">
      <alignment horizontal="center"/>
    </xf>
    <xf numFmtId="164" fontId="26" fillId="0" borderId="14" xfId="1" applyNumberFormat="1" applyFont="1" applyBorder="1" applyAlignment="1"/>
    <xf numFmtId="0" fontId="6" fillId="0" borderId="4" xfId="0" applyFont="1" applyBorder="1"/>
    <xf numFmtId="44" fontId="6" fillId="0" borderId="5" xfId="0" applyNumberFormat="1" applyFont="1" applyBorder="1"/>
    <xf numFmtId="1" fontId="6" fillId="0" borderId="0" xfId="0" applyNumberFormat="1" applyFont="1" applyFill="1" applyBorder="1" applyAlignment="1">
      <alignment horizontal="center" vertical="center" wrapText="1"/>
    </xf>
    <xf numFmtId="1" fontId="26" fillId="0" borderId="0" xfId="0" applyNumberFormat="1" applyFont="1" applyFill="1" applyBorder="1" applyAlignment="1">
      <alignment horizontal="center" vertical="center" wrapText="1"/>
    </xf>
    <xf numFmtId="0" fontId="10" fillId="6" borderId="26" xfId="0" applyFont="1" applyFill="1" applyBorder="1" applyAlignment="1">
      <alignment horizontal="center"/>
    </xf>
    <xf numFmtId="0" fontId="27" fillId="4" borderId="9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24" fillId="6" borderId="14" xfId="0" applyFont="1" applyFill="1" applyBorder="1" applyAlignment="1">
      <alignment horizontal="center"/>
    </xf>
    <xf numFmtId="0" fontId="10" fillId="6" borderId="34" xfId="0" applyFont="1" applyFill="1" applyBorder="1" applyAlignment="1">
      <alignment horizontal="center"/>
    </xf>
    <xf numFmtId="0" fontId="10" fillId="6" borderId="21" xfId="0" applyFont="1" applyFill="1" applyBorder="1" applyAlignment="1">
      <alignment horizontal="center"/>
    </xf>
    <xf numFmtId="164" fontId="26" fillId="0" borderId="9" xfId="1" applyNumberFormat="1" applyFont="1" applyBorder="1" applyAlignment="1"/>
    <xf numFmtId="0" fontId="6" fillId="0" borderId="6" xfId="0" applyFont="1" applyFill="1" applyBorder="1" applyAlignment="1">
      <alignment horizontal="left" vertical="center" wrapText="1"/>
    </xf>
    <xf numFmtId="0" fontId="6" fillId="0" borderId="10" xfId="0" applyFont="1" applyFill="1" applyBorder="1" applyAlignment="1">
      <alignment horizontal="left" vertical="center" wrapText="1"/>
    </xf>
    <xf numFmtId="0" fontId="20" fillId="0" borderId="10" xfId="0" applyFont="1" applyBorder="1" applyAlignment="1">
      <alignment vertical="center" wrapText="1"/>
    </xf>
    <xf numFmtId="0" fontId="26" fillId="0" borderId="10" xfId="0" applyFont="1" applyFill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35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12" fontId="5" fillId="0" borderId="10" xfId="0" applyNumberFormat="1" applyFont="1" applyFill="1" applyBorder="1" applyAlignment="1">
      <alignment horizontal="center" vertical="center" wrapText="1"/>
    </xf>
    <xf numFmtId="0" fontId="5" fillId="0" borderId="10" xfId="0" applyNumberFormat="1" applyFont="1" applyFill="1" applyBorder="1" applyAlignment="1">
      <alignment horizontal="center" vertical="center" wrapText="1"/>
    </xf>
    <xf numFmtId="12" fontId="5" fillId="0" borderId="35" xfId="0" applyNumberFormat="1" applyFont="1" applyFill="1" applyBorder="1" applyAlignment="1">
      <alignment horizontal="center" vertical="center" wrapText="1"/>
    </xf>
    <xf numFmtId="0" fontId="5" fillId="0" borderId="35" xfId="0" applyNumberFormat="1" applyFont="1" applyFill="1" applyBorder="1" applyAlignment="1">
      <alignment horizontal="center" vertical="center" wrapText="1"/>
    </xf>
    <xf numFmtId="0" fontId="27" fillId="0" borderId="10" xfId="0" applyNumberFormat="1" applyFont="1" applyFill="1" applyBorder="1" applyAlignment="1">
      <alignment horizontal="center" vertical="center" wrapText="1"/>
    </xf>
    <xf numFmtId="49" fontId="5" fillId="0" borderId="10" xfId="0" applyNumberFormat="1" applyFont="1" applyFill="1" applyBorder="1" applyAlignment="1">
      <alignment horizontal="center" vertical="center" wrapText="1"/>
    </xf>
    <xf numFmtId="0" fontId="6" fillId="0" borderId="10" xfId="0" applyNumberFormat="1" applyFont="1" applyBorder="1" applyAlignment="1">
      <alignment horizontal="center" vertical="center" wrapText="1"/>
    </xf>
    <xf numFmtId="165" fontId="5" fillId="0" borderId="10" xfId="2" applyNumberFormat="1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10" xfId="0" applyBorder="1"/>
    <xf numFmtId="0" fontId="0" fillId="0" borderId="3" xfId="0" applyBorder="1"/>
    <xf numFmtId="0" fontId="6" fillId="0" borderId="6" xfId="0" applyFont="1" applyFill="1" applyBorder="1" applyAlignment="1">
      <alignment horizontal="center" vertical="center" wrapText="1"/>
    </xf>
    <xf numFmtId="0" fontId="6" fillId="0" borderId="35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26" fillId="0" borderId="10" xfId="0" applyFont="1" applyFill="1" applyBorder="1" applyAlignment="1">
      <alignment horizontal="center" vertical="center" wrapText="1"/>
    </xf>
    <xf numFmtId="0" fontId="26" fillId="0" borderId="35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4" borderId="18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9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/>
    </xf>
    <xf numFmtId="0" fontId="6" fillId="4" borderId="4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1" fontId="6" fillId="0" borderId="6" xfId="0" applyNumberFormat="1" applyFont="1" applyFill="1" applyBorder="1" applyAlignment="1">
      <alignment horizontal="center" vertical="center" wrapText="1"/>
    </xf>
    <xf numFmtId="1" fontId="6" fillId="0" borderId="10" xfId="0" applyNumberFormat="1" applyFont="1" applyFill="1" applyBorder="1" applyAlignment="1">
      <alignment horizontal="center" vertical="center" wrapText="1"/>
    </xf>
    <xf numFmtId="1" fontId="6" fillId="0" borderId="1" xfId="0" applyNumberFormat="1" applyFont="1" applyFill="1" applyBorder="1" applyAlignment="1">
      <alignment horizontal="center" vertical="center" wrapText="1"/>
    </xf>
    <xf numFmtId="1" fontId="26" fillId="0" borderId="10" xfId="0" applyNumberFormat="1" applyFont="1" applyFill="1" applyBorder="1" applyAlignment="1">
      <alignment horizontal="center" vertical="center" wrapText="1"/>
    </xf>
    <xf numFmtId="1" fontId="6" fillId="0" borderId="10" xfId="0" applyNumberFormat="1" applyFont="1" applyBorder="1" applyAlignment="1">
      <alignment horizontal="center" vertical="center" wrapText="1"/>
    </xf>
    <xf numFmtId="1" fontId="6" fillId="0" borderId="3" xfId="0" applyNumberFormat="1" applyFont="1" applyFill="1" applyBorder="1" applyAlignment="1">
      <alignment horizontal="center" vertical="center" wrapText="1"/>
    </xf>
    <xf numFmtId="0" fontId="28" fillId="3" borderId="13" xfId="0" applyFont="1" applyFill="1" applyBorder="1" applyAlignment="1">
      <alignment horizontal="left"/>
    </xf>
    <xf numFmtId="0" fontId="29" fillId="3" borderId="13" xfId="0" applyFont="1" applyFill="1" applyBorder="1" applyAlignment="1">
      <alignment horizontal="left"/>
    </xf>
    <xf numFmtId="0" fontId="30" fillId="3" borderId="23" xfId="0" applyFont="1" applyFill="1" applyBorder="1" applyAlignment="1">
      <alignment horizontal="left"/>
    </xf>
    <xf numFmtId="0" fontId="30" fillId="3" borderId="24" xfId="0" applyFont="1" applyFill="1" applyBorder="1" applyAlignment="1"/>
    <xf numFmtId="0" fontId="30" fillId="3" borderId="0" xfId="0" applyFont="1" applyFill="1" applyBorder="1" applyAlignment="1"/>
    <xf numFmtId="0" fontId="30" fillId="3" borderId="0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29" fillId="3" borderId="10" xfId="0" applyFont="1" applyFill="1" applyBorder="1" applyAlignment="1">
      <alignment horizontal="left"/>
    </xf>
    <xf numFmtId="0" fontId="30" fillId="3" borderId="24" xfId="0" applyFont="1" applyFill="1" applyBorder="1" applyAlignment="1">
      <alignment horizontal="left"/>
    </xf>
    <xf numFmtId="0" fontId="6" fillId="9" borderId="8" xfId="0" applyFont="1" applyFill="1" applyBorder="1" applyAlignment="1">
      <alignment horizontal="center" vertical="center"/>
    </xf>
    <xf numFmtId="0" fontId="11" fillId="0" borderId="36" xfId="0" applyFont="1" applyFill="1" applyBorder="1" applyAlignment="1">
      <alignment horizontal="center" vertical="center" wrapText="1"/>
    </xf>
    <xf numFmtId="0" fontId="11" fillId="0" borderId="37" xfId="0" applyFont="1" applyFill="1" applyBorder="1" applyAlignment="1">
      <alignment horizontal="center" vertical="center" wrapText="1"/>
    </xf>
    <xf numFmtId="0" fontId="11" fillId="0" borderId="13" xfId="0" applyFont="1" applyFill="1" applyBorder="1" applyAlignment="1">
      <alignment horizontal="center" vertical="center" wrapText="1"/>
    </xf>
    <xf numFmtId="0" fontId="25" fillId="0" borderId="13" xfId="0" applyFont="1" applyFill="1" applyBorder="1" applyAlignment="1">
      <alignment horizontal="center" vertical="center" wrapText="1"/>
    </xf>
    <xf numFmtId="0" fontId="25" fillId="0" borderId="37" xfId="0" applyFont="1" applyFill="1" applyBorder="1" applyAlignment="1">
      <alignment horizontal="center" vertical="center" wrapText="1"/>
    </xf>
    <xf numFmtId="0" fontId="11" fillId="0" borderId="29" xfId="0" applyFont="1" applyFill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38" xfId="0" applyFont="1" applyFill="1" applyBorder="1" applyAlignment="1">
      <alignment horizontal="center" vertical="center" wrapText="1"/>
    </xf>
    <xf numFmtId="0" fontId="6" fillId="0" borderId="29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30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22" fillId="0" borderId="0" xfId="0" applyNumberFormat="1" applyFont="1" applyAlignment="1">
      <alignment horizontal="center" vertical="center"/>
    </xf>
    <xf numFmtId="166" fontId="22" fillId="0" borderId="10" xfId="0" applyNumberFormat="1" applyFont="1" applyBorder="1" applyAlignment="1">
      <alignment horizontal="center" vertical="center"/>
    </xf>
    <xf numFmtId="166" fontId="22" fillId="0" borderId="0" xfId="0" applyNumberFormat="1" applyFont="1" applyAlignment="1">
      <alignment horizontal="center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1" applyNumberFormat="1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3" fillId="5" borderId="11" xfId="0" applyFont="1" applyFill="1" applyBorder="1" applyAlignment="1">
      <alignment horizontal="center"/>
    </xf>
    <xf numFmtId="0" fontId="3" fillId="5" borderId="12" xfId="0" applyFont="1" applyFill="1" applyBorder="1" applyAlignment="1">
      <alignment horizontal="center"/>
    </xf>
    <xf numFmtId="0" fontId="13" fillId="7" borderId="4" xfId="1" applyNumberFormat="1" applyFont="1" applyFill="1" applyBorder="1" applyAlignment="1">
      <alignment horizontal="center"/>
    </xf>
    <xf numFmtId="0" fontId="13" fillId="7" borderId="5" xfId="1" applyNumberFormat="1" applyFont="1" applyFill="1" applyBorder="1" applyAlignment="1">
      <alignment horizontal="center"/>
    </xf>
    <xf numFmtId="0" fontId="3" fillId="2" borderId="4" xfId="1" applyNumberFormat="1" applyFont="1" applyFill="1" applyBorder="1" applyAlignment="1">
      <alignment horizontal="center"/>
    </xf>
    <xf numFmtId="0" fontId="3" fillId="2" borderId="5" xfId="1" applyNumberFormat="1" applyFont="1" applyFill="1" applyBorder="1" applyAlignment="1">
      <alignment horizontal="center"/>
    </xf>
    <xf numFmtId="0" fontId="4" fillId="2" borderId="4" xfId="1" applyNumberFormat="1" applyFont="1" applyFill="1" applyBorder="1" applyAlignment="1">
      <alignment horizontal="center"/>
    </xf>
    <xf numFmtId="0" fontId="4" fillId="2" borderId="5" xfId="1" applyNumberFormat="1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3" fillId="2" borderId="11" xfId="1" applyNumberFormat="1" applyFont="1" applyFill="1" applyBorder="1" applyAlignment="1">
      <alignment horizontal="center"/>
    </xf>
    <xf numFmtId="0" fontId="3" fillId="2" borderId="12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5" fillId="0" borderId="0" xfId="0" applyFont="1" applyBorder="1" applyAlignment="1">
      <alignment horizontal="center"/>
    </xf>
  </cellXfs>
  <cellStyles count="3">
    <cellStyle name="Moeda 2" xfId="1"/>
    <cellStyle name="Normal" xfId="0" builtinId="0"/>
    <cellStyle name="Vírgula" xfId="2" builtinId="3"/>
  </cellStyles>
  <dxfs count="3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entury Gothic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numFmt numFmtId="19" formatCode="dd/mm/yyyy"/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numFmt numFmtId="19" formatCode="dd/mm/yy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numFmt numFmtId="19" formatCode="dd/mm/yyyy"/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4"/>
        <color rgb="FF000000"/>
        <name val="Calibri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entury Gothic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numFmt numFmtId="19" formatCode="dd/mm/yyyy"/>
      <alignment horizontal="lef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numFmt numFmtId="19" formatCode="dd/mm/yy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entury Gothic"/>
        <scheme val="minor"/>
      </font>
      <numFmt numFmtId="19" formatCode="dd/mm/yyyy"/>
      <alignment horizontal="lef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entury Gothic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strike val="0"/>
        <outline val="0"/>
        <shadow val="0"/>
        <u val="none"/>
        <vertAlign val="baseline"/>
        <sz val="15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entury Gothic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entury Gothic"/>
        <scheme val="minor"/>
      </font>
      <numFmt numFmtId="164" formatCode="_-&quot;R$&quot;* #,##0.00_-;\-&quot;R$&quot;* #,##0.00_-;_-&quot;R$&quot;* &quot;-&quot;??_-;_-@_-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entury Gothic"/>
        <scheme val="minor"/>
      </font>
    </dxf>
    <dxf>
      <font>
        <b/>
        <strike val="0"/>
        <outline val="0"/>
        <shadow val="0"/>
        <u val="none"/>
        <vertAlign val="baseline"/>
        <sz val="15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-&quot;R$&quot;* #,##0.00_-;\-&quot;R$&quot;* #,##0.00_-;_-&quot;R$&quot;* &quot;-&quot;??_-;_-@_-"/>
      <alignment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-&quot;R$&quot;* #,##0.00_-;\-&quot;R$&quot;* #,##0.00_-;_-&quot;R$&quot;* &quot;-&quot;??_-;_-@_-"/>
      <alignment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entury Gothic"/>
        <scheme val="minor"/>
      </font>
      <fill>
        <patternFill patternType="solid">
          <fgColor indexed="64"/>
          <bgColor theme="1" tint="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entury Gothic"/>
        <scheme val="minor"/>
      </font>
      <fill>
        <patternFill patternType="solid">
          <fgColor indexed="64"/>
          <bgColor theme="1" tint="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outline="0">
        <left style="thin">
          <color indexed="64"/>
        </left>
        <right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entury Gothic"/>
        <scheme val="minor"/>
      </font>
      <fill>
        <patternFill patternType="solid">
          <fgColor indexed="64"/>
          <bgColor theme="1" tint="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entury Gothic"/>
        <scheme val="minor"/>
      </font>
      <numFmt numFmtId="1" formatCode="0"/>
      <fill>
        <patternFill patternType="solid">
          <fgColor indexed="64"/>
          <bgColor theme="1" tint="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indexed="64"/>
          <bgColor theme="1" tint="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numFmt numFmtId="1" formatCode="0"/>
      <fill>
        <patternFill patternType="solid">
          <fgColor indexed="64"/>
          <bgColor theme="1" tint="0.249977111117893"/>
        </patternFill>
      </fill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name val="Century Gothic"/>
        <scheme val="minor"/>
      </font>
      <alignment textRotation="0" wrapText="0" indent="0" justifyLastLine="0" shrinkToFit="0" readingOrder="0"/>
    </dxf>
    <dxf>
      <border>
        <bottom style="double">
          <color rgb="FF000000"/>
        </bottom>
      </border>
    </dxf>
    <dxf>
      <font>
        <b/>
        <strike val="0"/>
        <outline val="0"/>
        <shadow val="0"/>
        <u val="none"/>
        <vertAlign val="baseline"/>
        <sz val="9"/>
        <name val="Century Gothic"/>
        <scheme val="minor"/>
      </font>
      <fill>
        <patternFill>
          <fgColor indexed="64"/>
          <bgColor theme="1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FFCC"/>
      <color rgb="FFFFFF99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.ESTOQUE!A1"/><Relationship Id="rId3" Type="http://schemas.openxmlformats.org/officeDocument/2006/relationships/image" Target="../media/image4.png"/><Relationship Id="rId7" Type="http://schemas.openxmlformats.org/officeDocument/2006/relationships/hyperlink" Target="#ENTRADA!A1"/><Relationship Id="rId12" Type="http://schemas.openxmlformats.org/officeDocument/2006/relationships/hyperlink" Target="#RESULTADOS!A1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5.jpeg"/><Relationship Id="rId11" Type="http://schemas.openxmlformats.org/officeDocument/2006/relationships/hyperlink" Target="#'RESUMO PASTA PRAZO'!A1"/><Relationship Id="rId5" Type="http://schemas.openxmlformats.org/officeDocument/2006/relationships/hyperlink" Target="#MENU!A1"/><Relationship Id="rId10" Type="http://schemas.openxmlformats.org/officeDocument/2006/relationships/hyperlink" Target="#C.IMPOSTO!A1"/><Relationship Id="rId4" Type="http://schemas.microsoft.com/office/2007/relationships/hdphoto" Target="../media/hdphoto2.wdp"/><Relationship Id="rId9" Type="http://schemas.openxmlformats.org/officeDocument/2006/relationships/image" Target="../media/image6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C.ESTOQUE!A1"/><Relationship Id="rId3" Type="http://schemas.openxmlformats.org/officeDocument/2006/relationships/image" Target="../media/image4.png"/><Relationship Id="rId7" Type="http://schemas.openxmlformats.org/officeDocument/2006/relationships/hyperlink" Target="#ENTRADA!A1"/><Relationship Id="rId12" Type="http://schemas.openxmlformats.org/officeDocument/2006/relationships/image" Target="../media/image6.jpe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5.jpeg"/><Relationship Id="rId11" Type="http://schemas.openxmlformats.org/officeDocument/2006/relationships/hyperlink" Target="#RESULTADOS!A1"/><Relationship Id="rId5" Type="http://schemas.openxmlformats.org/officeDocument/2006/relationships/hyperlink" Target="#MENU!A1"/><Relationship Id="rId10" Type="http://schemas.openxmlformats.org/officeDocument/2006/relationships/hyperlink" Target="#'RESUMO PASTA PRAZO'!A1"/><Relationship Id="rId4" Type="http://schemas.microsoft.com/office/2007/relationships/hdphoto" Target="../media/hdphoto2.wdp"/><Relationship Id="rId9" Type="http://schemas.openxmlformats.org/officeDocument/2006/relationships/hyperlink" Target="#C.IMPOSTO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C.ESTOQUE!A1"/><Relationship Id="rId3" Type="http://schemas.openxmlformats.org/officeDocument/2006/relationships/image" Target="../media/image4.png"/><Relationship Id="rId7" Type="http://schemas.openxmlformats.org/officeDocument/2006/relationships/hyperlink" Target="#PASTAS!A1"/><Relationship Id="rId12" Type="http://schemas.openxmlformats.org/officeDocument/2006/relationships/hyperlink" Target="#RESULTADOS!A1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5.jpeg"/><Relationship Id="rId11" Type="http://schemas.openxmlformats.org/officeDocument/2006/relationships/hyperlink" Target="#'RESUMO PASTA PRAZO'!A1"/><Relationship Id="rId5" Type="http://schemas.openxmlformats.org/officeDocument/2006/relationships/hyperlink" Target="#MENU!A1"/><Relationship Id="rId10" Type="http://schemas.openxmlformats.org/officeDocument/2006/relationships/image" Target="../media/image6.jpeg"/><Relationship Id="rId4" Type="http://schemas.microsoft.com/office/2007/relationships/hdphoto" Target="../media/hdphoto2.wdp"/><Relationship Id="rId9" Type="http://schemas.openxmlformats.org/officeDocument/2006/relationships/hyperlink" Target="#C.IMPOSTO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13" Type="http://schemas.openxmlformats.org/officeDocument/2006/relationships/hyperlink" Target="NFs%20e%20BOLETOS/NFe" TargetMode="External"/><Relationship Id="rId18" Type="http://schemas.openxmlformats.org/officeDocument/2006/relationships/hyperlink" Target="CONTROLES/CONTROLE%20DE%20PONTO.xlsx" TargetMode="External"/><Relationship Id="rId3" Type="http://schemas.openxmlformats.org/officeDocument/2006/relationships/image" Target="../media/image4.png"/><Relationship Id="rId7" Type="http://schemas.openxmlformats.org/officeDocument/2006/relationships/hyperlink" Target="#ENTRADA!A1"/><Relationship Id="rId12" Type="http://schemas.openxmlformats.org/officeDocument/2006/relationships/hyperlink" Target="#RESULTADOS!A1"/><Relationship Id="rId17" Type="http://schemas.openxmlformats.org/officeDocument/2006/relationships/hyperlink" Target="file:///C:\SICNET\Backup" TargetMode="External"/><Relationship Id="rId2" Type="http://schemas.microsoft.com/office/2007/relationships/hdphoto" Target="../media/hdphoto1.wdp"/><Relationship Id="rId16" Type="http://schemas.openxmlformats.org/officeDocument/2006/relationships/hyperlink" Target="TABELA%20DE%20PRE&#199;OS" TargetMode="External"/><Relationship Id="rId1" Type="http://schemas.openxmlformats.org/officeDocument/2006/relationships/image" Target="../media/image3.png"/><Relationship Id="rId6" Type="http://schemas.openxmlformats.org/officeDocument/2006/relationships/image" Target="../media/image5.jpeg"/><Relationship Id="rId11" Type="http://schemas.openxmlformats.org/officeDocument/2006/relationships/hyperlink" Target="#'RESUMO PASTA PRAZO'!A1"/><Relationship Id="rId5" Type="http://schemas.openxmlformats.org/officeDocument/2006/relationships/hyperlink" Target="#MENU!A1"/><Relationship Id="rId15" Type="http://schemas.openxmlformats.org/officeDocument/2006/relationships/hyperlink" Target="PEDIDOS" TargetMode="External"/><Relationship Id="rId10" Type="http://schemas.openxmlformats.org/officeDocument/2006/relationships/hyperlink" Target="#C.IMPOSTO!A1"/><Relationship Id="rId19" Type="http://schemas.openxmlformats.org/officeDocument/2006/relationships/hyperlink" Target="#FORN.!A1"/><Relationship Id="rId4" Type="http://schemas.microsoft.com/office/2007/relationships/hdphoto" Target="../media/hdphoto2.wdp"/><Relationship Id="rId9" Type="http://schemas.openxmlformats.org/officeDocument/2006/relationships/hyperlink" Target="#C.ESTOQUE!A1"/><Relationship Id="rId14" Type="http://schemas.openxmlformats.org/officeDocument/2006/relationships/hyperlink" Target="NFs%20e%20BOLETOS/BOLETOS" TargetMode="Externa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Abt.%20e%20Fech/Abt.%20e%20%20Fech.%202023/01%20jan%202023.xlsx#RELAT&#211;RIO!A1" TargetMode="External"/><Relationship Id="rId3" Type="http://schemas.openxmlformats.org/officeDocument/2006/relationships/image" Target="../media/image3.png"/><Relationship Id="rId7" Type="http://schemas.openxmlformats.org/officeDocument/2006/relationships/hyperlink" Target="#RESULTADOS!A1"/><Relationship Id="rId2" Type="http://schemas.openxmlformats.org/officeDocument/2006/relationships/hyperlink" Target="#'RESUMO PASTA PRAZO'!A1"/><Relationship Id="rId1" Type="http://schemas.openxmlformats.org/officeDocument/2006/relationships/hyperlink" Target="Abt.%20e%20Fech/Abt.%20e%20%20Fech.%202023/01%20jan%202023.xlsx" TargetMode="External"/><Relationship Id="rId6" Type="http://schemas.openxmlformats.org/officeDocument/2006/relationships/hyperlink" Target="#C.IMPOSTO!A1"/><Relationship Id="rId5" Type="http://schemas.openxmlformats.org/officeDocument/2006/relationships/hyperlink" Target="#PASTAS!A1"/><Relationship Id="rId4" Type="http://schemas.microsoft.com/office/2007/relationships/hdphoto" Target="../media/hdphoto1.wdp"/><Relationship Id="rId9" Type="http://schemas.openxmlformats.org/officeDocument/2006/relationships/hyperlink" Target="#C.ESTOQUE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C.ESTOQUE!A1"/><Relationship Id="rId13" Type="http://schemas.openxmlformats.org/officeDocument/2006/relationships/image" Target="../media/image8.png"/><Relationship Id="rId3" Type="http://schemas.openxmlformats.org/officeDocument/2006/relationships/image" Target="../media/image4.png"/><Relationship Id="rId7" Type="http://schemas.openxmlformats.org/officeDocument/2006/relationships/hyperlink" Target="#ENTRADA!A1"/><Relationship Id="rId12" Type="http://schemas.openxmlformats.org/officeDocument/2006/relationships/hyperlink" Target="#RESULTADOS!A1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5.jpeg"/><Relationship Id="rId11" Type="http://schemas.openxmlformats.org/officeDocument/2006/relationships/image" Target="../media/image6.jpeg"/><Relationship Id="rId5" Type="http://schemas.openxmlformats.org/officeDocument/2006/relationships/hyperlink" Target="#MENU!A1"/><Relationship Id="rId15" Type="http://schemas.openxmlformats.org/officeDocument/2006/relationships/hyperlink" Target="#'N&#195;O PAGANTES'!A1"/><Relationship Id="rId10" Type="http://schemas.openxmlformats.org/officeDocument/2006/relationships/hyperlink" Target="#'RESUMO PASTA PRAZO'!A1"/><Relationship Id="rId4" Type="http://schemas.microsoft.com/office/2007/relationships/hdphoto" Target="../media/hdphoto2.wdp"/><Relationship Id="rId9" Type="http://schemas.openxmlformats.org/officeDocument/2006/relationships/hyperlink" Target="#C.IMPOSTO!A1"/><Relationship Id="rId14" Type="http://schemas.openxmlformats.org/officeDocument/2006/relationships/hyperlink" Target="#ROTATIVOS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C.ESTOQUE!A1"/><Relationship Id="rId13" Type="http://schemas.openxmlformats.org/officeDocument/2006/relationships/image" Target="../media/image8.png"/><Relationship Id="rId3" Type="http://schemas.openxmlformats.org/officeDocument/2006/relationships/image" Target="../media/image4.png"/><Relationship Id="rId7" Type="http://schemas.openxmlformats.org/officeDocument/2006/relationships/hyperlink" Target="#PASTAS!A1"/><Relationship Id="rId12" Type="http://schemas.openxmlformats.org/officeDocument/2006/relationships/hyperlink" Target="#RESULTADOS!A1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5.jpeg"/><Relationship Id="rId11" Type="http://schemas.openxmlformats.org/officeDocument/2006/relationships/image" Target="../media/image6.jpeg"/><Relationship Id="rId5" Type="http://schemas.openxmlformats.org/officeDocument/2006/relationships/hyperlink" Target="#MENU!A1"/><Relationship Id="rId15" Type="http://schemas.openxmlformats.org/officeDocument/2006/relationships/hyperlink" Target="#'N&#195;O PAGANTES'!A1"/><Relationship Id="rId10" Type="http://schemas.openxmlformats.org/officeDocument/2006/relationships/hyperlink" Target="#ROTATIVOS!A1"/><Relationship Id="rId4" Type="http://schemas.microsoft.com/office/2007/relationships/hdphoto" Target="../media/hdphoto2.wdp"/><Relationship Id="rId9" Type="http://schemas.openxmlformats.org/officeDocument/2006/relationships/hyperlink" Target="#C.IMPOSTO!A1"/><Relationship Id="rId14" Type="http://schemas.openxmlformats.org/officeDocument/2006/relationships/hyperlink" Target="#'RESUMO PASTA PRAZO'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C.ESTOQUE!A1"/><Relationship Id="rId13" Type="http://schemas.openxmlformats.org/officeDocument/2006/relationships/image" Target="../media/image8.png"/><Relationship Id="rId3" Type="http://schemas.openxmlformats.org/officeDocument/2006/relationships/image" Target="../media/image4.png"/><Relationship Id="rId7" Type="http://schemas.openxmlformats.org/officeDocument/2006/relationships/hyperlink" Target="#ENTRADA!A1"/><Relationship Id="rId12" Type="http://schemas.openxmlformats.org/officeDocument/2006/relationships/hyperlink" Target="#RESULTADOS!A1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5.jpeg"/><Relationship Id="rId11" Type="http://schemas.openxmlformats.org/officeDocument/2006/relationships/image" Target="../media/image6.jpeg"/><Relationship Id="rId5" Type="http://schemas.openxmlformats.org/officeDocument/2006/relationships/hyperlink" Target="#MENU!A1"/><Relationship Id="rId15" Type="http://schemas.openxmlformats.org/officeDocument/2006/relationships/hyperlink" Target="#ROTATIVOS!A1"/><Relationship Id="rId10" Type="http://schemas.openxmlformats.org/officeDocument/2006/relationships/hyperlink" Target="#'N&#195;O PAGANTES'!A1"/><Relationship Id="rId4" Type="http://schemas.microsoft.com/office/2007/relationships/hdphoto" Target="../media/hdphoto2.wdp"/><Relationship Id="rId9" Type="http://schemas.openxmlformats.org/officeDocument/2006/relationships/hyperlink" Target="#C.IMPOSTO!A1"/><Relationship Id="rId14" Type="http://schemas.openxmlformats.org/officeDocument/2006/relationships/hyperlink" Target="#'RESUMO PASTA PRAZO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4.png"/><Relationship Id="rId7" Type="http://schemas.openxmlformats.org/officeDocument/2006/relationships/hyperlink" Target="#ENTRADA!A1"/><Relationship Id="rId12" Type="http://schemas.openxmlformats.org/officeDocument/2006/relationships/hyperlink" Target="#RESULTADOS!A1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5.jpeg"/><Relationship Id="rId11" Type="http://schemas.openxmlformats.org/officeDocument/2006/relationships/hyperlink" Target="#'RESUMO PASTA PRAZO'!A1"/><Relationship Id="rId5" Type="http://schemas.openxmlformats.org/officeDocument/2006/relationships/hyperlink" Target="#MENU!A1"/><Relationship Id="rId10" Type="http://schemas.openxmlformats.org/officeDocument/2006/relationships/hyperlink" Target="#C.IMPOSTO!A1"/><Relationship Id="rId4" Type="http://schemas.microsoft.com/office/2007/relationships/hdphoto" Target="../media/hdphoto2.wdp"/><Relationship Id="rId9" Type="http://schemas.openxmlformats.org/officeDocument/2006/relationships/hyperlink" Target="#C.ESTOQU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624660</xdr:colOff>
      <xdr:row>9</xdr:row>
      <xdr:rowOff>45241</xdr:rowOff>
    </xdr:from>
    <xdr:to>
      <xdr:col>14</xdr:col>
      <xdr:colOff>4535</xdr:colOff>
      <xdr:row>9</xdr:row>
      <xdr:rowOff>57149</xdr:rowOff>
    </xdr:to>
    <xdr:cxnSp macro="">
      <xdr:nvCxnSpPr>
        <xdr:cNvPr id="56" name="Conector reto 55"/>
        <xdr:cNvCxnSpPr/>
      </xdr:nvCxnSpPr>
      <xdr:spPr>
        <a:xfrm>
          <a:off x="624660" y="1931191"/>
          <a:ext cx="11495675" cy="1190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594864</xdr:colOff>
      <xdr:row>7</xdr:row>
      <xdr:rowOff>38099</xdr:rowOff>
    </xdr:to>
    <xdr:sp macro="" textlink="">
      <xdr:nvSpPr>
        <xdr:cNvPr id="33" name="Retângulo de cantos arredondados 32"/>
        <xdr:cNvSpPr/>
      </xdr:nvSpPr>
      <xdr:spPr>
        <a:xfrm>
          <a:off x="0" y="0"/>
          <a:ext cx="12844014" cy="1504949"/>
        </a:xfrm>
        <a:prstGeom prst="roundRect">
          <a:avLst>
            <a:gd name="adj" fmla="val 0"/>
          </a:avLst>
        </a:prstGeom>
        <a:solidFill>
          <a:schemeClr val="tx1">
            <a:lumMod val="95000"/>
            <a:lumOff val="5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127565</xdr:colOff>
      <xdr:row>0</xdr:row>
      <xdr:rowOff>16330</xdr:rowOff>
    </xdr:from>
    <xdr:to>
      <xdr:col>1</xdr:col>
      <xdr:colOff>711787</xdr:colOff>
      <xdr:row>3</xdr:row>
      <xdr:rowOff>200025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65" y="16330"/>
          <a:ext cx="1089047" cy="81234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161924</xdr:colOff>
      <xdr:row>0</xdr:row>
      <xdr:rowOff>0</xdr:rowOff>
    </xdr:from>
    <xdr:to>
      <xdr:col>14</xdr:col>
      <xdr:colOff>447674</xdr:colOff>
      <xdr:row>6</xdr:row>
      <xdr:rowOff>209548</xdr:rowOff>
    </xdr:to>
    <xdr:pic>
      <xdr:nvPicPr>
        <xdr:cNvPr id="35" name="Imagem 3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>
        <a:xfrm rot="16200000">
          <a:off x="9367838" y="-1862139"/>
          <a:ext cx="1466848" cy="5191125"/>
        </a:xfrm>
        <a:prstGeom prst="rect">
          <a:avLst/>
        </a:prstGeom>
      </xdr:spPr>
    </xdr:pic>
    <xdr:clientData/>
  </xdr:twoCellAnchor>
  <xdr:twoCellAnchor>
    <xdr:from>
      <xdr:col>0</xdr:col>
      <xdr:colOff>35718</xdr:colOff>
      <xdr:row>2</xdr:row>
      <xdr:rowOff>119063</xdr:rowOff>
    </xdr:from>
    <xdr:to>
      <xdr:col>1</xdr:col>
      <xdr:colOff>915031</xdr:colOff>
      <xdr:row>3</xdr:row>
      <xdr:rowOff>178594</xdr:rowOff>
    </xdr:to>
    <xdr:sp macro="" textlink="">
      <xdr:nvSpPr>
        <xdr:cNvPr id="36" name="CaixaDeTexto 35"/>
        <xdr:cNvSpPr txBox="1"/>
      </xdr:nvSpPr>
      <xdr:spPr>
        <a:xfrm>
          <a:off x="35718" y="538163"/>
          <a:ext cx="1384138" cy="269081"/>
        </a:xfrm>
        <a:prstGeom prst="rect">
          <a:avLst/>
        </a:prstGeom>
        <a:noFill/>
        <a:ln w="9525" cmpd="sng">
          <a:noFill/>
        </a:ln>
        <a:effectLst>
          <a:outerShdw blurRad="127000" dist="38100" dir="2700000" algn="ctr">
            <a:srgbClr val="000000">
              <a:alpha val="45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 Black" panose="020B0A04020102020204" pitchFamily="34" charset="0"/>
            </a:rPr>
            <a:t>D'art Tintas</a:t>
          </a:r>
        </a:p>
      </xdr:txBody>
    </xdr:sp>
    <xdr:clientData/>
  </xdr:twoCellAnchor>
  <xdr:twoCellAnchor>
    <xdr:from>
      <xdr:col>0</xdr:col>
      <xdr:colOff>0</xdr:colOff>
      <xdr:row>4</xdr:row>
      <xdr:rowOff>96441</xdr:rowOff>
    </xdr:from>
    <xdr:to>
      <xdr:col>2</xdr:col>
      <xdr:colOff>76115</xdr:colOff>
      <xdr:row>7</xdr:row>
      <xdr:rowOff>20241</xdr:rowOff>
    </xdr:to>
    <xdr:sp macro="" textlink="">
      <xdr:nvSpPr>
        <xdr:cNvPr id="37" name="Fluxograma: Cartão 36">
          <a:hlinkClick xmlns:r="http://schemas.openxmlformats.org/officeDocument/2006/relationships" r:id="rId5"/>
        </xdr:cNvPr>
        <xdr:cNvSpPr/>
      </xdr:nvSpPr>
      <xdr:spPr>
        <a:xfrm>
          <a:off x="0" y="934641"/>
          <a:ext cx="1609640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Menu</a:t>
          </a:r>
        </a:p>
      </xdr:txBody>
    </xdr:sp>
    <xdr:clientData/>
  </xdr:twoCellAnchor>
  <xdr:twoCellAnchor>
    <xdr:from>
      <xdr:col>1</xdr:col>
      <xdr:colOff>927891</xdr:colOff>
      <xdr:row>4</xdr:row>
      <xdr:rowOff>95250</xdr:rowOff>
    </xdr:from>
    <xdr:to>
      <xdr:col>4</xdr:col>
      <xdr:colOff>607285</xdr:colOff>
      <xdr:row>7</xdr:row>
      <xdr:rowOff>19050</xdr:rowOff>
    </xdr:to>
    <xdr:sp macro="" textlink="">
      <xdr:nvSpPr>
        <xdr:cNvPr id="38" name="Fluxograma: Cartão 37">
          <a:hlinkClick xmlns:r="http://schemas.openxmlformats.org/officeDocument/2006/relationships" r:id="rId7"/>
        </xdr:cNvPr>
        <xdr:cNvSpPr/>
      </xdr:nvSpPr>
      <xdr:spPr>
        <a:xfrm>
          <a:off x="1432716" y="933450"/>
          <a:ext cx="1565344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Pastas</a:t>
          </a:r>
          <a:endParaRPr lang="pt-BR" sz="1100" b="1" baseline="0">
            <a:solidFill>
              <a:schemeClr val="tx1"/>
            </a:solidFill>
          </a:endParaRPr>
        </a:p>
        <a:p>
          <a:pPr algn="ctr"/>
          <a:endParaRPr lang="pt-BR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433386</xdr:colOff>
      <xdr:row>4</xdr:row>
      <xdr:rowOff>95250</xdr:rowOff>
    </xdr:from>
    <xdr:to>
      <xdr:col>5</xdr:col>
      <xdr:colOff>470201</xdr:colOff>
      <xdr:row>7</xdr:row>
      <xdr:rowOff>19050</xdr:rowOff>
    </xdr:to>
    <xdr:sp macro="" textlink="">
      <xdr:nvSpPr>
        <xdr:cNvPr id="39" name="Fluxograma: Cartão 38">
          <a:hlinkClick xmlns:r="http://schemas.openxmlformats.org/officeDocument/2006/relationships" r:id="rId8"/>
        </xdr:cNvPr>
        <xdr:cNvSpPr/>
      </xdr:nvSpPr>
      <xdr:spPr>
        <a:xfrm>
          <a:off x="2824161" y="933450"/>
          <a:ext cx="1427465" cy="552450"/>
        </a:xfrm>
        <a:prstGeom prst="flowChartPunchedCard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2">
                  <a:lumMod val="90000"/>
                </a:schemeClr>
              </a:solidFill>
            </a:rPr>
            <a:t>Estoque</a:t>
          </a:r>
        </a:p>
      </xdr:txBody>
    </xdr:sp>
    <xdr:clientData/>
  </xdr:twoCellAnchor>
  <xdr:twoCellAnchor>
    <xdr:from>
      <xdr:col>5</xdr:col>
      <xdr:colOff>307179</xdr:colOff>
      <xdr:row>4</xdr:row>
      <xdr:rowOff>95250</xdr:rowOff>
    </xdr:from>
    <xdr:to>
      <xdr:col>5</xdr:col>
      <xdr:colOff>1825108</xdr:colOff>
      <xdr:row>7</xdr:row>
      <xdr:rowOff>19050</xdr:rowOff>
    </xdr:to>
    <xdr:sp macro="" textlink="">
      <xdr:nvSpPr>
        <xdr:cNvPr id="40" name="Fluxograma: Cartão 39">
          <a:hlinkClick xmlns:r="http://schemas.openxmlformats.org/officeDocument/2006/relationships" r:id="rId10"/>
        </xdr:cNvPr>
        <xdr:cNvSpPr/>
      </xdr:nvSpPr>
      <xdr:spPr>
        <a:xfrm>
          <a:off x="4088604" y="933450"/>
          <a:ext cx="151792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Cáculo</a:t>
          </a:r>
          <a:r>
            <a:rPr lang="pt-BR" sz="1100" b="1" baseline="0">
              <a:solidFill>
                <a:schemeClr val="tx1"/>
              </a:solidFill>
            </a:rPr>
            <a:t> de impostos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1695449</xdr:colOff>
      <xdr:row>4</xdr:row>
      <xdr:rowOff>95250</xdr:rowOff>
    </xdr:from>
    <xdr:to>
      <xdr:col>7</xdr:col>
      <xdr:colOff>346353</xdr:colOff>
      <xdr:row>7</xdr:row>
      <xdr:rowOff>19050</xdr:rowOff>
    </xdr:to>
    <xdr:sp macro="" textlink="">
      <xdr:nvSpPr>
        <xdr:cNvPr id="41" name="Fluxograma: Cartão 40">
          <a:hlinkClick xmlns:r="http://schemas.openxmlformats.org/officeDocument/2006/relationships" r:id="rId11"/>
        </xdr:cNvPr>
        <xdr:cNvSpPr/>
      </xdr:nvSpPr>
      <xdr:spPr>
        <a:xfrm>
          <a:off x="5476874" y="933450"/>
          <a:ext cx="151792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Vendas</a:t>
          </a:r>
          <a:r>
            <a:rPr lang="pt-BR" sz="1100" b="1" baseline="0">
              <a:solidFill>
                <a:schemeClr val="tx1"/>
              </a:solidFill>
            </a:rPr>
            <a:t> à        prazo</a:t>
          </a:r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209549</xdr:colOff>
      <xdr:row>4</xdr:row>
      <xdr:rowOff>95250</xdr:rowOff>
    </xdr:from>
    <xdr:to>
      <xdr:col>8</xdr:col>
      <xdr:colOff>1032153</xdr:colOff>
      <xdr:row>7</xdr:row>
      <xdr:rowOff>19050</xdr:rowOff>
    </xdr:to>
    <xdr:sp macro="" textlink="">
      <xdr:nvSpPr>
        <xdr:cNvPr id="42" name="Fluxograma: Cartão 41">
          <a:hlinkClick xmlns:r="http://schemas.openxmlformats.org/officeDocument/2006/relationships" r:id="rId12"/>
        </xdr:cNvPr>
        <xdr:cNvSpPr/>
      </xdr:nvSpPr>
      <xdr:spPr>
        <a:xfrm>
          <a:off x="6857999" y="933450"/>
          <a:ext cx="151792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Resultados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499614</xdr:colOff>
      <xdr:row>7</xdr:row>
      <xdr:rowOff>38099</xdr:rowOff>
    </xdr:to>
    <xdr:sp macro="" textlink="">
      <xdr:nvSpPr>
        <xdr:cNvPr id="13" name="Retângulo de cantos arredondados 12"/>
        <xdr:cNvSpPr/>
      </xdr:nvSpPr>
      <xdr:spPr>
        <a:xfrm>
          <a:off x="0" y="0"/>
          <a:ext cx="12844014" cy="1504949"/>
        </a:xfrm>
        <a:prstGeom prst="roundRect">
          <a:avLst>
            <a:gd name="adj" fmla="val 0"/>
          </a:avLst>
        </a:prstGeom>
        <a:solidFill>
          <a:schemeClr val="tx1">
            <a:lumMod val="95000"/>
            <a:lumOff val="5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127565</xdr:colOff>
      <xdr:row>0</xdr:row>
      <xdr:rowOff>16330</xdr:rowOff>
    </xdr:from>
    <xdr:to>
      <xdr:col>1</xdr:col>
      <xdr:colOff>530812</xdr:colOff>
      <xdr:row>3</xdr:row>
      <xdr:rowOff>200025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65" y="16330"/>
          <a:ext cx="1089047" cy="81234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647699</xdr:colOff>
      <xdr:row>0</xdr:row>
      <xdr:rowOff>0</xdr:rowOff>
    </xdr:from>
    <xdr:to>
      <xdr:col>18</xdr:col>
      <xdr:colOff>352424</xdr:colOff>
      <xdr:row>6</xdr:row>
      <xdr:rowOff>209548</xdr:rowOff>
    </xdr:to>
    <xdr:pic>
      <xdr:nvPicPr>
        <xdr:cNvPr id="15" name="Imagem 1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>
        <a:xfrm rot="16200000">
          <a:off x="9367838" y="-1862139"/>
          <a:ext cx="1466848" cy="5191125"/>
        </a:xfrm>
        <a:prstGeom prst="rect">
          <a:avLst/>
        </a:prstGeom>
      </xdr:spPr>
    </xdr:pic>
    <xdr:clientData/>
  </xdr:twoCellAnchor>
  <xdr:twoCellAnchor>
    <xdr:from>
      <xdr:col>0</xdr:col>
      <xdr:colOff>35718</xdr:colOff>
      <xdr:row>2</xdr:row>
      <xdr:rowOff>119063</xdr:rowOff>
    </xdr:from>
    <xdr:to>
      <xdr:col>2</xdr:col>
      <xdr:colOff>48256</xdr:colOff>
      <xdr:row>3</xdr:row>
      <xdr:rowOff>178594</xdr:rowOff>
    </xdr:to>
    <xdr:sp macro="" textlink="">
      <xdr:nvSpPr>
        <xdr:cNvPr id="16" name="CaixaDeTexto 15"/>
        <xdr:cNvSpPr txBox="1"/>
      </xdr:nvSpPr>
      <xdr:spPr>
        <a:xfrm>
          <a:off x="35718" y="538163"/>
          <a:ext cx="1384138" cy="269081"/>
        </a:xfrm>
        <a:prstGeom prst="rect">
          <a:avLst/>
        </a:prstGeom>
        <a:noFill/>
        <a:ln w="9525" cmpd="sng">
          <a:noFill/>
        </a:ln>
        <a:effectLst>
          <a:outerShdw blurRad="127000" dist="38100" dir="2700000" algn="ctr">
            <a:srgbClr val="000000">
              <a:alpha val="45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 Black" panose="020B0A04020102020204" pitchFamily="34" charset="0"/>
            </a:rPr>
            <a:t>D'art Tintas</a:t>
          </a:r>
        </a:p>
      </xdr:txBody>
    </xdr:sp>
    <xdr:clientData/>
  </xdr:twoCellAnchor>
  <xdr:twoCellAnchor>
    <xdr:from>
      <xdr:col>0</xdr:col>
      <xdr:colOff>0</xdr:colOff>
      <xdr:row>4</xdr:row>
      <xdr:rowOff>96441</xdr:rowOff>
    </xdr:from>
    <xdr:to>
      <xdr:col>2</xdr:col>
      <xdr:colOff>238040</xdr:colOff>
      <xdr:row>7</xdr:row>
      <xdr:rowOff>20241</xdr:rowOff>
    </xdr:to>
    <xdr:sp macro="" textlink="">
      <xdr:nvSpPr>
        <xdr:cNvPr id="17" name="Fluxograma: Cartão 16">
          <a:hlinkClick xmlns:r="http://schemas.openxmlformats.org/officeDocument/2006/relationships" r:id="rId5"/>
        </xdr:cNvPr>
        <xdr:cNvSpPr/>
      </xdr:nvSpPr>
      <xdr:spPr>
        <a:xfrm>
          <a:off x="0" y="934641"/>
          <a:ext cx="1609640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Menu</a:t>
          </a:r>
        </a:p>
      </xdr:txBody>
    </xdr:sp>
    <xdr:clientData/>
  </xdr:twoCellAnchor>
  <xdr:twoCellAnchor>
    <xdr:from>
      <xdr:col>2</xdr:col>
      <xdr:colOff>61116</xdr:colOff>
      <xdr:row>4</xdr:row>
      <xdr:rowOff>95250</xdr:rowOff>
    </xdr:from>
    <xdr:to>
      <xdr:col>4</xdr:col>
      <xdr:colOff>254860</xdr:colOff>
      <xdr:row>7</xdr:row>
      <xdr:rowOff>19050</xdr:rowOff>
    </xdr:to>
    <xdr:sp macro="" textlink="">
      <xdr:nvSpPr>
        <xdr:cNvPr id="18" name="Fluxograma: Cartão 17">
          <a:hlinkClick xmlns:r="http://schemas.openxmlformats.org/officeDocument/2006/relationships" r:id="rId7"/>
        </xdr:cNvPr>
        <xdr:cNvSpPr/>
      </xdr:nvSpPr>
      <xdr:spPr>
        <a:xfrm>
          <a:off x="1432716" y="933450"/>
          <a:ext cx="1565344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Pastas</a:t>
          </a:r>
          <a:endParaRPr lang="pt-BR" sz="1100" b="1" baseline="0">
            <a:solidFill>
              <a:schemeClr val="tx1"/>
            </a:solidFill>
          </a:endParaRPr>
        </a:p>
        <a:p>
          <a:pPr algn="ctr"/>
          <a:endParaRPr lang="pt-BR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80961</xdr:colOff>
      <xdr:row>4</xdr:row>
      <xdr:rowOff>95250</xdr:rowOff>
    </xdr:from>
    <xdr:to>
      <xdr:col>6</xdr:col>
      <xdr:colOff>136826</xdr:colOff>
      <xdr:row>7</xdr:row>
      <xdr:rowOff>19050</xdr:rowOff>
    </xdr:to>
    <xdr:sp macro="" textlink="">
      <xdr:nvSpPr>
        <xdr:cNvPr id="19" name="Fluxograma: Cartão 18">
          <a:hlinkClick xmlns:r="http://schemas.openxmlformats.org/officeDocument/2006/relationships" r:id="rId8"/>
        </xdr:cNvPr>
        <xdr:cNvSpPr/>
      </xdr:nvSpPr>
      <xdr:spPr>
        <a:xfrm>
          <a:off x="2824161" y="933450"/>
          <a:ext cx="1427465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Estoque</a:t>
          </a:r>
        </a:p>
      </xdr:txBody>
    </xdr:sp>
    <xdr:clientData/>
  </xdr:twoCellAnchor>
  <xdr:twoCellAnchor>
    <xdr:from>
      <xdr:col>5</xdr:col>
      <xdr:colOff>659604</xdr:colOff>
      <xdr:row>4</xdr:row>
      <xdr:rowOff>95250</xdr:rowOff>
    </xdr:from>
    <xdr:to>
      <xdr:col>8</xdr:col>
      <xdr:colOff>120133</xdr:colOff>
      <xdr:row>7</xdr:row>
      <xdr:rowOff>19050</xdr:rowOff>
    </xdr:to>
    <xdr:sp macro="" textlink="">
      <xdr:nvSpPr>
        <xdr:cNvPr id="20" name="Fluxograma: Cartão 19">
          <a:hlinkClick xmlns:r="http://schemas.openxmlformats.org/officeDocument/2006/relationships" r:id="rId9"/>
        </xdr:cNvPr>
        <xdr:cNvSpPr/>
      </xdr:nvSpPr>
      <xdr:spPr>
        <a:xfrm>
          <a:off x="4088604" y="933450"/>
          <a:ext cx="151792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Cáculo</a:t>
          </a:r>
          <a:r>
            <a:rPr lang="pt-BR" sz="1100" b="1" baseline="0">
              <a:solidFill>
                <a:schemeClr val="tx1"/>
              </a:solidFill>
            </a:rPr>
            <a:t> de impostos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4</xdr:row>
      <xdr:rowOff>95250</xdr:rowOff>
    </xdr:from>
    <xdr:to>
      <xdr:col>10</xdr:col>
      <xdr:colOff>136803</xdr:colOff>
      <xdr:row>7</xdr:row>
      <xdr:rowOff>19050</xdr:rowOff>
    </xdr:to>
    <xdr:sp macro="" textlink="">
      <xdr:nvSpPr>
        <xdr:cNvPr id="21" name="Fluxograma: Cartão 20">
          <a:hlinkClick xmlns:r="http://schemas.openxmlformats.org/officeDocument/2006/relationships" r:id="rId10"/>
        </xdr:cNvPr>
        <xdr:cNvSpPr/>
      </xdr:nvSpPr>
      <xdr:spPr>
        <a:xfrm>
          <a:off x="5476874" y="933450"/>
          <a:ext cx="151792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Vendas</a:t>
          </a:r>
          <a:r>
            <a:rPr lang="pt-BR" sz="1100" b="1" baseline="0">
              <a:solidFill>
                <a:schemeClr val="tx1"/>
              </a:solidFill>
            </a:rPr>
            <a:t> à        prazo</a:t>
          </a:r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685799</xdr:colOff>
      <xdr:row>4</xdr:row>
      <xdr:rowOff>95250</xdr:rowOff>
    </xdr:from>
    <xdr:to>
      <xdr:col>12</xdr:col>
      <xdr:colOff>146328</xdr:colOff>
      <xdr:row>7</xdr:row>
      <xdr:rowOff>19050</xdr:rowOff>
    </xdr:to>
    <xdr:sp macro="" textlink="">
      <xdr:nvSpPr>
        <xdr:cNvPr id="22" name="Fluxograma: Cartão 21">
          <a:hlinkClick xmlns:r="http://schemas.openxmlformats.org/officeDocument/2006/relationships" r:id="rId11"/>
        </xdr:cNvPr>
        <xdr:cNvSpPr/>
      </xdr:nvSpPr>
      <xdr:spPr>
        <a:xfrm>
          <a:off x="6857999" y="933450"/>
          <a:ext cx="1517929" cy="552450"/>
        </a:xfrm>
        <a:prstGeom prst="flowChartPunchedCard">
          <a:avLst/>
        </a:prstGeom>
        <a:blipFill>
          <a:blip xmlns:r="http://schemas.openxmlformats.org/officeDocument/2006/relationships" r:embed="rId12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85000"/>
                </a:schemeClr>
              </a:solidFill>
            </a:rPr>
            <a:t>Resultados</a:t>
          </a:r>
        </a:p>
      </xdr:txBody>
    </xdr:sp>
    <xdr:clientData/>
  </xdr:twoCellAnchor>
  <xdr:twoCellAnchor>
    <xdr:from>
      <xdr:col>2</xdr:col>
      <xdr:colOff>38099</xdr:colOff>
      <xdr:row>21</xdr:row>
      <xdr:rowOff>109538</xdr:rowOff>
    </xdr:from>
    <xdr:to>
      <xdr:col>8</xdr:col>
      <xdr:colOff>38100</xdr:colOff>
      <xdr:row>28</xdr:row>
      <xdr:rowOff>61913</xdr:rowOff>
    </xdr:to>
    <xdr:sp macro="" textlink="">
      <xdr:nvSpPr>
        <xdr:cNvPr id="28" name="Retângulo 27"/>
        <xdr:cNvSpPr/>
      </xdr:nvSpPr>
      <xdr:spPr>
        <a:xfrm>
          <a:off x="1409699" y="4510088"/>
          <a:ext cx="4114801" cy="1419225"/>
        </a:xfrm>
        <a:prstGeom prst="rect">
          <a:avLst/>
        </a:prstGeom>
        <a:noFill/>
        <a:ln>
          <a:solidFill>
            <a:schemeClr val="tx1"/>
          </a:solidFill>
        </a:ln>
        <a:effectLst>
          <a:glow rad="101600">
            <a:schemeClr val="tx1">
              <a:alpha val="6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666750</xdr:colOff>
      <xdr:row>11</xdr:row>
      <xdr:rowOff>9524</xdr:rowOff>
    </xdr:from>
    <xdr:to>
      <xdr:col>5</xdr:col>
      <xdr:colOff>76200</xdr:colOff>
      <xdr:row>17</xdr:row>
      <xdr:rowOff>28574</xdr:rowOff>
    </xdr:to>
    <xdr:sp macro="" textlink="">
      <xdr:nvSpPr>
        <xdr:cNvPr id="30" name="Retângulo 29"/>
        <xdr:cNvSpPr/>
      </xdr:nvSpPr>
      <xdr:spPr>
        <a:xfrm>
          <a:off x="1352550" y="2314574"/>
          <a:ext cx="2152650" cy="1276350"/>
        </a:xfrm>
        <a:prstGeom prst="rect">
          <a:avLst/>
        </a:prstGeom>
        <a:noFill/>
        <a:ln>
          <a:solidFill>
            <a:schemeClr val="tx1"/>
          </a:solidFill>
        </a:ln>
        <a:effectLst>
          <a:glow rad="101600">
            <a:schemeClr val="tx1">
              <a:alpha val="6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104775</xdr:colOff>
      <xdr:row>21</xdr:row>
      <xdr:rowOff>180975</xdr:rowOff>
    </xdr:from>
    <xdr:to>
      <xdr:col>7</xdr:col>
      <xdr:colOff>647700</xdr:colOff>
      <xdr:row>24</xdr:row>
      <xdr:rowOff>133350</xdr:rowOff>
    </xdr:to>
    <xdr:sp macro="" textlink="">
      <xdr:nvSpPr>
        <xdr:cNvPr id="27" name="CaixaDeTexto 26"/>
        <xdr:cNvSpPr txBox="1"/>
      </xdr:nvSpPr>
      <xdr:spPr>
        <a:xfrm>
          <a:off x="1476375" y="4581525"/>
          <a:ext cx="3971925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800" b="0">
              <a:latin typeface="Bodoni MT" panose="02070603080606020203" pitchFamily="18" charset="0"/>
            </a:rPr>
            <a:t>PATRIMÔNIO</a:t>
          </a:r>
          <a:r>
            <a:rPr lang="pt-BR" sz="2800" b="0" baseline="0">
              <a:latin typeface="Bodoni MT" panose="02070603080606020203" pitchFamily="18" charset="0"/>
            </a:rPr>
            <a:t> ATUAL</a:t>
          </a:r>
          <a:endParaRPr lang="pt-BR" sz="2800" b="0">
            <a:latin typeface="Bodoni MT" panose="02070603080606020203" pitchFamily="18" charset="0"/>
          </a:endParaRPr>
        </a:p>
      </xdr:txBody>
    </xdr:sp>
    <xdr:clientData/>
  </xdr:twoCellAnchor>
  <xdr:twoCellAnchor>
    <xdr:from>
      <xdr:col>11</xdr:col>
      <xdr:colOff>38100</xdr:colOff>
      <xdr:row>21</xdr:row>
      <xdr:rowOff>109538</xdr:rowOff>
    </xdr:from>
    <xdr:to>
      <xdr:col>17</xdr:col>
      <xdr:colOff>38101</xdr:colOff>
      <xdr:row>28</xdr:row>
      <xdr:rowOff>61913</xdr:rowOff>
    </xdr:to>
    <xdr:sp macro="" textlink="">
      <xdr:nvSpPr>
        <xdr:cNvPr id="38" name="Retângulo 37"/>
        <xdr:cNvSpPr/>
      </xdr:nvSpPr>
      <xdr:spPr>
        <a:xfrm>
          <a:off x="7581900" y="4510088"/>
          <a:ext cx="4114801" cy="1419225"/>
        </a:xfrm>
        <a:prstGeom prst="rect">
          <a:avLst/>
        </a:prstGeom>
        <a:noFill/>
        <a:ln>
          <a:solidFill>
            <a:schemeClr val="tx1"/>
          </a:solidFill>
        </a:ln>
        <a:effectLst>
          <a:glow rad="101600">
            <a:schemeClr val="tx1">
              <a:alpha val="6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104776</xdr:colOff>
      <xdr:row>21</xdr:row>
      <xdr:rowOff>171450</xdr:rowOff>
    </xdr:from>
    <xdr:to>
      <xdr:col>16</xdr:col>
      <xdr:colOff>647701</xdr:colOff>
      <xdr:row>24</xdr:row>
      <xdr:rowOff>123825</xdr:rowOff>
    </xdr:to>
    <xdr:sp macro="" textlink="">
      <xdr:nvSpPr>
        <xdr:cNvPr id="39" name="CaixaDeTexto 38"/>
        <xdr:cNvSpPr txBox="1"/>
      </xdr:nvSpPr>
      <xdr:spPr>
        <a:xfrm>
          <a:off x="7648576" y="4572000"/>
          <a:ext cx="3971925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800" b="0">
              <a:latin typeface="Bodoni MT" panose="02070603080606020203" pitchFamily="18" charset="0"/>
            </a:rPr>
            <a:t>VALOR À</a:t>
          </a:r>
          <a:r>
            <a:rPr lang="pt-BR" sz="2800" b="0" baseline="0">
              <a:latin typeface="Bodoni MT" panose="02070603080606020203" pitchFamily="18" charset="0"/>
            </a:rPr>
            <a:t> RECEBER</a:t>
          </a:r>
        </a:p>
        <a:p>
          <a:pPr algn="ctr"/>
          <a:endParaRPr lang="pt-BR" sz="2800" b="0">
            <a:latin typeface="Bodoni MT" panose="02070603080606020203" pitchFamily="18" charset="0"/>
          </a:endParaRPr>
        </a:p>
      </xdr:txBody>
    </xdr:sp>
    <xdr:clientData/>
  </xdr:twoCellAnchor>
  <xdr:twoCellAnchor>
    <xdr:from>
      <xdr:col>2</xdr:col>
      <xdr:colOff>28575</xdr:colOff>
      <xdr:row>11</xdr:row>
      <xdr:rowOff>66675</xdr:rowOff>
    </xdr:from>
    <xdr:to>
      <xdr:col>5</xdr:col>
      <xdr:colOff>19050</xdr:colOff>
      <xdr:row>14</xdr:row>
      <xdr:rowOff>28575</xdr:rowOff>
    </xdr:to>
    <xdr:sp macro="" textlink="">
      <xdr:nvSpPr>
        <xdr:cNvPr id="40" name="CaixaDeTexto 39"/>
        <xdr:cNvSpPr txBox="1"/>
      </xdr:nvSpPr>
      <xdr:spPr>
        <a:xfrm>
          <a:off x="1400175" y="2371725"/>
          <a:ext cx="204787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latin typeface="Bodoni MT" panose="02070603080606020203" pitchFamily="18" charset="0"/>
            </a:rPr>
            <a:t>ITENS</a:t>
          </a:r>
          <a:r>
            <a:rPr lang="pt-BR" sz="1400" baseline="0">
              <a:latin typeface="Bodoni MT" panose="02070603080606020203" pitchFamily="18" charset="0"/>
            </a:rPr>
            <a:t> EM ESTOQUE</a:t>
          </a:r>
          <a:endParaRPr lang="pt-BR" sz="1400">
            <a:latin typeface="Bodoni MT" panose="02070603080606020203" pitchFamily="18" charset="0"/>
          </a:endParaRPr>
        </a:p>
      </xdr:txBody>
    </xdr:sp>
    <xdr:clientData/>
  </xdr:twoCellAnchor>
  <xdr:twoCellAnchor>
    <xdr:from>
      <xdr:col>5</xdr:col>
      <xdr:colOff>657225</xdr:colOff>
      <xdr:row>11</xdr:row>
      <xdr:rowOff>9524</xdr:rowOff>
    </xdr:from>
    <xdr:to>
      <xdr:col>9</xdr:col>
      <xdr:colOff>66675</xdr:colOff>
      <xdr:row>17</xdr:row>
      <xdr:rowOff>28574</xdr:rowOff>
    </xdr:to>
    <xdr:sp macro="" textlink="">
      <xdr:nvSpPr>
        <xdr:cNvPr id="44" name="Retângulo 43"/>
        <xdr:cNvSpPr/>
      </xdr:nvSpPr>
      <xdr:spPr>
        <a:xfrm>
          <a:off x="4086225" y="2314574"/>
          <a:ext cx="2152650" cy="1276350"/>
        </a:xfrm>
        <a:prstGeom prst="rect">
          <a:avLst/>
        </a:prstGeom>
        <a:noFill/>
        <a:ln>
          <a:solidFill>
            <a:schemeClr val="tx1"/>
          </a:solidFill>
        </a:ln>
        <a:effectLst>
          <a:glow rad="101600">
            <a:schemeClr val="tx1">
              <a:alpha val="6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666750</xdr:colOff>
      <xdr:row>11</xdr:row>
      <xdr:rowOff>9524</xdr:rowOff>
    </xdr:from>
    <xdr:to>
      <xdr:col>13</xdr:col>
      <xdr:colOff>76200</xdr:colOff>
      <xdr:row>17</xdr:row>
      <xdr:rowOff>28574</xdr:rowOff>
    </xdr:to>
    <xdr:sp macro="" textlink="">
      <xdr:nvSpPr>
        <xdr:cNvPr id="45" name="Retângulo 44"/>
        <xdr:cNvSpPr/>
      </xdr:nvSpPr>
      <xdr:spPr>
        <a:xfrm>
          <a:off x="6838950" y="2314574"/>
          <a:ext cx="2152650" cy="1276350"/>
        </a:xfrm>
        <a:prstGeom prst="rect">
          <a:avLst/>
        </a:prstGeom>
        <a:noFill/>
        <a:ln>
          <a:solidFill>
            <a:schemeClr val="tx1"/>
          </a:solidFill>
        </a:ln>
        <a:effectLst>
          <a:glow rad="101600">
            <a:schemeClr val="tx1">
              <a:alpha val="6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666750</xdr:colOff>
      <xdr:row>11</xdr:row>
      <xdr:rowOff>9524</xdr:rowOff>
    </xdr:from>
    <xdr:to>
      <xdr:col>17</xdr:col>
      <xdr:colOff>76200</xdr:colOff>
      <xdr:row>17</xdr:row>
      <xdr:rowOff>28574</xdr:rowOff>
    </xdr:to>
    <xdr:sp macro="" textlink="">
      <xdr:nvSpPr>
        <xdr:cNvPr id="46" name="Retângulo 45"/>
        <xdr:cNvSpPr/>
      </xdr:nvSpPr>
      <xdr:spPr>
        <a:xfrm>
          <a:off x="9582150" y="2314574"/>
          <a:ext cx="2152650" cy="1276350"/>
        </a:xfrm>
        <a:prstGeom prst="rect">
          <a:avLst/>
        </a:prstGeom>
        <a:noFill/>
        <a:ln>
          <a:solidFill>
            <a:schemeClr val="tx1"/>
          </a:solidFill>
        </a:ln>
        <a:effectLst>
          <a:glow rad="101600">
            <a:schemeClr val="tx1">
              <a:alpha val="6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9525</xdr:colOff>
      <xdr:row>11</xdr:row>
      <xdr:rowOff>66675</xdr:rowOff>
    </xdr:from>
    <xdr:to>
      <xdr:col>9</xdr:col>
      <xdr:colOff>0</xdr:colOff>
      <xdr:row>14</xdr:row>
      <xdr:rowOff>28575</xdr:rowOff>
    </xdr:to>
    <xdr:sp macro="" textlink="">
      <xdr:nvSpPr>
        <xdr:cNvPr id="47" name="CaixaDeTexto 46"/>
        <xdr:cNvSpPr txBox="1"/>
      </xdr:nvSpPr>
      <xdr:spPr>
        <a:xfrm>
          <a:off x="4124325" y="2371725"/>
          <a:ext cx="204787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latin typeface="Bodoni MT" panose="02070603080606020203" pitchFamily="18" charset="0"/>
            </a:rPr>
            <a:t>PRODUTOS CADASTRADOS</a:t>
          </a:r>
        </a:p>
      </xdr:txBody>
    </xdr:sp>
    <xdr:clientData/>
  </xdr:twoCellAnchor>
  <xdr:twoCellAnchor>
    <xdr:from>
      <xdr:col>10</xdr:col>
      <xdr:colOff>28575</xdr:colOff>
      <xdr:row>11</xdr:row>
      <xdr:rowOff>66675</xdr:rowOff>
    </xdr:from>
    <xdr:to>
      <xdr:col>13</xdr:col>
      <xdr:colOff>19050</xdr:colOff>
      <xdr:row>14</xdr:row>
      <xdr:rowOff>28575</xdr:rowOff>
    </xdr:to>
    <xdr:sp macro="" textlink="">
      <xdr:nvSpPr>
        <xdr:cNvPr id="48" name="CaixaDeTexto 47"/>
        <xdr:cNvSpPr txBox="1"/>
      </xdr:nvSpPr>
      <xdr:spPr>
        <a:xfrm>
          <a:off x="6886575" y="2371725"/>
          <a:ext cx="204787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latin typeface="Bodoni MT" panose="02070603080606020203" pitchFamily="18" charset="0"/>
            </a:rPr>
            <a:t>NÚMERO</a:t>
          </a:r>
          <a:r>
            <a:rPr lang="pt-BR" sz="1400" baseline="0">
              <a:latin typeface="Bodoni MT" panose="02070603080606020203" pitchFamily="18" charset="0"/>
            </a:rPr>
            <a:t> DE FORNECEDORES</a:t>
          </a:r>
          <a:endParaRPr lang="pt-BR" sz="1400">
            <a:latin typeface="Bodoni MT" panose="02070603080606020203" pitchFamily="18" charset="0"/>
          </a:endParaRPr>
        </a:p>
      </xdr:txBody>
    </xdr:sp>
    <xdr:clientData/>
  </xdr:twoCellAnchor>
  <xdr:twoCellAnchor>
    <xdr:from>
      <xdr:col>13</xdr:col>
      <xdr:colOff>619125</xdr:colOff>
      <xdr:row>11</xdr:row>
      <xdr:rowOff>57149</xdr:rowOff>
    </xdr:from>
    <xdr:to>
      <xdr:col>17</xdr:col>
      <xdr:colOff>114300</xdr:colOff>
      <xdr:row>14</xdr:row>
      <xdr:rowOff>19050</xdr:rowOff>
    </xdr:to>
    <xdr:sp macro="" textlink="">
      <xdr:nvSpPr>
        <xdr:cNvPr id="49" name="CaixaDeTexto 48"/>
        <xdr:cNvSpPr txBox="1"/>
      </xdr:nvSpPr>
      <xdr:spPr>
        <a:xfrm>
          <a:off x="9534525" y="2362199"/>
          <a:ext cx="2238375" cy="590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latin typeface="Bodoni MT" panose="02070603080606020203" pitchFamily="18" charset="0"/>
            </a:rPr>
            <a:t>NÚMERO DE CLIENTES DEVEDORES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366753</xdr:colOff>
      <xdr:row>7</xdr:row>
      <xdr:rowOff>38099</xdr:rowOff>
    </xdr:to>
    <xdr:sp macro="" textlink="">
      <xdr:nvSpPr>
        <xdr:cNvPr id="13" name="Retângulo de cantos arredondados 12"/>
        <xdr:cNvSpPr/>
      </xdr:nvSpPr>
      <xdr:spPr>
        <a:xfrm>
          <a:off x="0" y="0"/>
          <a:ext cx="12796878" cy="1504949"/>
        </a:xfrm>
        <a:prstGeom prst="roundRect">
          <a:avLst>
            <a:gd name="adj" fmla="val 0"/>
          </a:avLst>
        </a:prstGeom>
        <a:solidFill>
          <a:schemeClr val="tx1">
            <a:lumMod val="95000"/>
            <a:lumOff val="5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127565</xdr:colOff>
      <xdr:row>0</xdr:row>
      <xdr:rowOff>16330</xdr:rowOff>
    </xdr:from>
    <xdr:to>
      <xdr:col>1</xdr:col>
      <xdr:colOff>631591</xdr:colOff>
      <xdr:row>3</xdr:row>
      <xdr:rowOff>200025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65" y="16330"/>
          <a:ext cx="1085051" cy="812345"/>
        </a:xfrm>
        <a:prstGeom prst="rect">
          <a:avLst/>
        </a:prstGeom>
      </xdr:spPr>
    </xdr:pic>
    <xdr:clientData/>
  </xdr:twoCellAnchor>
  <xdr:twoCellAnchor editAs="oneCell">
    <xdr:from>
      <xdr:col>6</xdr:col>
      <xdr:colOff>761999</xdr:colOff>
      <xdr:row>0</xdr:row>
      <xdr:rowOff>0</xdr:rowOff>
    </xdr:from>
    <xdr:to>
      <xdr:col>12</xdr:col>
      <xdr:colOff>247649</xdr:colOff>
      <xdr:row>6</xdr:row>
      <xdr:rowOff>209548</xdr:rowOff>
    </xdr:to>
    <xdr:pic>
      <xdr:nvPicPr>
        <xdr:cNvPr id="15" name="Imagem 1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>
        <a:xfrm rot="16200000">
          <a:off x="9358313" y="-1852614"/>
          <a:ext cx="1466848" cy="5172075"/>
        </a:xfrm>
        <a:prstGeom prst="rect">
          <a:avLst/>
        </a:prstGeom>
      </xdr:spPr>
    </xdr:pic>
    <xdr:clientData/>
  </xdr:twoCellAnchor>
  <xdr:twoCellAnchor>
    <xdr:from>
      <xdr:col>0</xdr:col>
      <xdr:colOff>35718</xdr:colOff>
      <xdr:row>2</xdr:row>
      <xdr:rowOff>119063</xdr:rowOff>
    </xdr:from>
    <xdr:to>
      <xdr:col>1</xdr:col>
      <xdr:colOff>833751</xdr:colOff>
      <xdr:row>3</xdr:row>
      <xdr:rowOff>178594</xdr:rowOff>
    </xdr:to>
    <xdr:sp macro="" textlink="">
      <xdr:nvSpPr>
        <xdr:cNvPr id="16" name="CaixaDeTexto 15"/>
        <xdr:cNvSpPr txBox="1"/>
      </xdr:nvSpPr>
      <xdr:spPr>
        <a:xfrm>
          <a:off x="35718" y="538163"/>
          <a:ext cx="1379058" cy="269081"/>
        </a:xfrm>
        <a:prstGeom prst="rect">
          <a:avLst/>
        </a:prstGeom>
        <a:noFill/>
        <a:ln w="9525" cmpd="sng">
          <a:noFill/>
        </a:ln>
        <a:effectLst>
          <a:outerShdw blurRad="127000" dist="38100" dir="2700000" algn="ctr">
            <a:srgbClr val="000000">
              <a:alpha val="45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 Black" panose="020B0A04020102020204" pitchFamily="34" charset="0"/>
            </a:rPr>
            <a:t>D'art Tintas</a:t>
          </a:r>
        </a:p>
      </xdr:txBody>
    </xdr:sp>
    <xdr:clientData/>
  </xdr:twoCellAnchor>
  <xdr:twoCellAnchor>
    <xdr:from>
      <xdr:col>0</xdr:col>
      <xdr:colOff>0</xdr:colOff>
      <xdr:row>4</xdr:row>
      <xdr:rowOff>96441</xdr:rowOff>
    </xdr:from>
    <xdr:to>
      <xdr:col>1</xdr:col>
      <xdr:colOff>1022707</xdr:colOff>
      <xdr:row>7</xdr:row>
      <xdr:rowOff>20241</xdr:rowOff>
    </xdr:to>
    <xdr:sp macro="" textlink="">
      <xdr:nvSpPr>
        <xdr:cNvPr id="17" name="Fluxograma: Cartão 16">
          <a:hlinkClick xmlns:r="http://schemas.openxmlformats.org/officeDocument/2006/relationships" r:id="rId5"/>
        </xdr:cNvPr>
        <xdr:cNvSpPr/>
      </xdr:nvSpPr>
      <xdr:spPr>
        <a:xfrm>
          <a:off x="0" y="934641"/>
          <a:ext cx="1603732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Menu</a:t>
          </a:r>
        </a:p>
      </xdr:txBody>
    </xdr:sp>
    <xdr:clientData/>
  </xdr:twoCellAnchor>
  <xdr:twoCellAnchor>
    <xdr:from>
      <xdr:col>1</xdr:col>
      <xdr:colOff>851691</xdr:colOff>
      <xdr:row>4</xdr:row>
      <xdr:rowOff>95250</xdr:rowOff>
    </xdr:from>
    <xdr:to>
      <xdr:col>2</xdr:col>
      <xdr:colOff>906341</xdr:colOff>
      <xdr:row>7</xdr:row>
      <xdr:rowOff>19050</xdr:rowOff>
    </xdr:to>
    <xdr:sp macro="" textlink="">
      <xdr:nvSpPr>
        <xdr:cNvPr id="18" name="Fluxograma: Cartão 17">
          <a:hlinkClick xmlns:r="http://schemas.openxmlformats.org/officeDocument/2006/relationships" r:id="rId7"/>
        </xdr:cNvPr>
        <xdr:cNvSpPr/>
      </xdr:nvSpPr>
      <xdr:spPr>
        <a:xfrm>
          <a:off x="1432716" y="933450"/>
          <a:ext cx="1559600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Pastas</a:t>
          </a:r>
        </a:p>
        <a:p>
          <a:pPr algn="ctr"/>
          <a:endParaRPr lang="pt-BR" sz="1100" b="1" baseline="0">
            <a:solidFill>
              <a:schemeClr val="tx1"/>
            </a:solidFill>
          </a:endParaRPr>
        </a:p>
        <a:p>
          <a:pPr algn="ctr"/>
          <a:endParaRPr lang="pt-BR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738185</xdr:colOff>
      <xdr:row>4</xdr:row>
      <xdr:rowOff>95250</xdr:rowOff>
    </xdr:from>
    <xdr:to>
      <xdr:col>3</xdr:col>
      <xdr:colOff>750712</xdr:colOff>
      <xdr:row>7</xdr:row>
      <xdr:rowOff>19050</xdr:rowOff>
    </xdr:to>
    <xdr:sp macro="" textlink="">
      <xdr:nvSpPr>
        <xdr:cNvPr id="19" name="Fluxograma: Cartão 18">
          <a:hlinkClick xmlns:r="http://schemas.openxmlformats.org/officeDocument/2006/relationships" r:id="rId8"/>
        </xdr:cNvPr>
        <xdr:cNvSpPr/>
      </xdr:nvSpPr>
      <xdr:spPr>
        <a:xfrm>
          <a:off x="2824160" y="933450"/>
          <a:ext cx="1422227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Estoque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592929</xdr:colOff>
      <xdr:row>4</xdr:row>
      <xdr:rowOff>95250</xdr:rowOff>
    </xdr:from>
    <xdr:to>
      <xdr:col>4</xdr:col>
      <xdr:colOff>1067063</xdr:colOff>
      <xdr:row>7</xdr:row>
      <xdr:rowOff>19050</xdr:rowOff>
    </xdr:to>
    <xdr:sp macro="" textlink="">
      <xdr:nvSpPr>
        <xdr:cNvPr id="20" name="Fluxograma: Cartão 19">
          <a:hlinkClick xmlns:r="http://schemas.openxmlformats.org/officeDocument/2006/relationships" r:id="rId9"/>
        </xdr:cNvPr>
        <xdr:cNvSpPr/>
      </xdr:nvSpPr>
      <xdr:spPr>
        <a:xfrm>
          <a:off x="4088604" y="933450"/>
          <a:ext cx="1512359" cy="552450"/>
        </a:xfrm>
        <a:prstGeom prst="flowChartPunchedCard">
          <a:avLst/>
        </a:prstGeom>
        <a:blipFill>
          <a:blip xmlns:r="http://schemas.openxmlformats.org/officeDocument/2006/relationships" r:embed="rId10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/>
              </a:solidFill>
            </a:rPr>
            <a:t>Cáculo</a:t>
          </a:r>
          <a:r>
            <a:rPr lang="pt-BR" sz="1100" b="1" baseline="0">
              <a:solidFill>
                <a:schemeClr val="bg1"/>
              </a:solidFill>
            </a:rPr>
            <a:t> de impostos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942974</xdr:colOff>
      <xdr:row>4</xdr:row>
      <xdr:rowOff>95250</xdr:rowOff>
    </xdr:from>
    <xdr:to>
      <xdr:col>6</xdr:col>
      <xdr:colOff>245533</xdr:colOff>
      <xdr:row>7</xdr:row>
      <xdr:rowOff>19050</xdr:rowOff>
    </xdr:to>
    <xdr:sp macro="" textlink="">
      <xdr:nvSpPr>
        <xdr:cNvPr id="21" name="Fluxograma: Cartão 20">
          <a:hlinkClick xmlns:r="http://schemas.openxmlformats.org/officeDocument/2006/relationships" r:id="rId11"/>
        </xdr:cNvPr>
        <xdr:cNvSpPr/>
      </xdr:nvSpPr>
      <xdr:spPr>
        <a:xfrm>
          <a:off x="5476874" y="933450"/>
          <a:ext cx="151235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Vendas</a:t>
          </a:r>
          <a:r>
            <a:rPr lang="pt-BR" sz="1100" b="1" baseline="0">
              <a:solidFill>
                <a:schemeClr val="tx1"/>
              </a:solidFill>
            </a:rPr>
            <a:t> à        prazo</a:t>
          </a:r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114299</xdr:colOff>
      <xdr:row>4</xdr:row>
      <xdr:rowOff>95250</xdr:rowOff>
    </xdr:from>
    <xdr:to>
      <xdr:col>7</xdr:col>
      <xdr:colOff>597958</xdr:colOff>
      <xdr:row>7</xdr:row>
      <xdr:rowOff>19050</xdr:rowOff>
    </xdr:to>
    <xdr:sp macro="" textlink="">
      <xdr:nvSpPr>
        <xdr:cNvPr id="22" name="Fluxograma: Cartão 21">
          <a:hlinkClick xmlns:r="http://schemas.openxmlformats.org/officeDocument/2006/relationships" r:id="rId12"/>
        </xdr:cNvPr>
        <xdr:cNvSpPr/>
      </xdr:nvSpPr>
      <xdr:spPr>
        <a:xfrm>
          <a:off x="6857999" y="933450"/>
          <a:ext cx="151235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Resultados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452480</xdr:colOff>
      <xdr:row>7</xdr:row>
      <xdr:rowOff>38099</xdr:rowOff>
    </xdr:to>
    <xdr:sp macro="" textlink="">
      <xdr:nvSpPr>
        <xdr:cNvPr id="3" name="Retângulo de cantos arredondados 2"/>
        <xdr:cNvSpPr/>
      </xdr:nvSpPr>
      <xdr:spPr>
        <a:xfrm>
          <a:off x="0" y="0"/>
          <a:ext cx="12796880" cy="1504949"/>
        </a:xfrm>
        <a:prstGeom prst="roundRect">
          <a:avLst>
            <a:gd name="adj" fmla="val 0"/>
          </a:avLst>
        </a:prstGeom>
        <a:solidFill>
          <a:schemeClr val="tx1">
            <a:lumMod val="95000"/>
            <a:lumOff val="5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127565</xdr:colOff>
      <xdr:row>0</xdr:row>
      <xdr:rowOff>16330</xdr:rowOff>
    </xdr:from>
    <xdr:to>
      <xdr:col>1</xdr:col>
      <xdr:colOff>526816</xdr:colOff>
      <xdr:row>3</xdr:row>
      <xdr:rowOff>200025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65" y="16330"/>
          <a:ext cx="1085051" cy="81234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647699</xdr:colOff>
      <xdr:row>0</xdr:row>
      <xdr:rowOff>0</xdr:rowOff>
    </xdr:from>
    <xdr:to>
      <xdr:col>18</xdr:col>
      <xdr:colOff>333374</xdr:colOff>
      <xdr:row>6</xdr:row>
      <xdr:rowOff>209548</xdr:rowOff>
    </xdr:to>
    <xdr:pic>
      <xdr:nvPicPr>
        <xdr:cNvPr id="5" name="Imagem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>
        <a:xfrm rot="16200000">
          <a:off x="9358313" y="-1852614"/>
          <a:ext cx="1466848" cy="5172075"/>
        </a:xfrm>
        <a:prstGeom prst="rect">
          <a:avLst/>
        </a:prstGeom>
      </xdr:spPr>
    </xdr:pic>
    <xdr:clientData/>
  </xdr:twoCellAnchor>
  <xdr:twoCellAnchor>
    <xdr:from>
      <xdr:col>0</xdr:col>
      <xdr:colOff>35717</xdr:colOff>
      <xdr:row>2</xdr:row>
      <xdr:rowOff>119063</xdr:rowOff>
    </xdr:from>
    <xdr:to>
      <xdr:col>2</xdr:col>
      <xdr:colOff>43176</xdr:colOff>
      <xdr:row>3</xdr:row>
      <xdr:rowOff>178594</xdr:rowOff>
    </xdr:to>
    <xdr:sp macro="" textlink="">
      <xdr:nvSpPr>
        <xdr:cNvPr id="12" name="CaixaDeTexto 11"/>
        <xdr:cNvSpPr txBox="1"/>
      </xdr:nvSpPr>
      <xdr:spPr>
        <a:xfrm>
          <a:off x="35717" y="538163"/>
          <a:ext cx="1379059" cy="269081"/>
        </a:xfrm>
        <a:prstGeom prst="rect">
          <a:avLst/>
        </a:prstGeom>
        <a:noFill/>
        <a:ln w="9525" cmpd="sng">
          <a:noFill/>
        </a:ln>
        <a:effectLst>
          <a:outerShdw blurRad="127000" dist="38100" dir="2700000" algn="ctr">
            <a:srgbClr val="000000">
              <a:alpha val="45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 Black" panose="020B0A04020102020204" pitchFamily="34" charset="0"/>
            </a:rPr>
            <a:t>D'art Tintas</a:t>
          </a:r>
        </a:p>
      </xdr:txBody>
    </xdr:sp>
    <xdr:clientData/>
  </xdr:twoCellAnchor>
  <xdr:twoCellAnchor>
    <xdr:from>
      <xdr:col>0</xdr:col>
      <xdr:colOff>0</xdr:colOff>
      <xdr:row>4</xdr:row>
      <xdr:rowOff>96441</xdr:rowOff>
    </xdr:from>
    <xdr:to>
      <xdr:col>2</xdr:col>
      <xdr:colOff>232132</xdr:colOff>
      <xdr:row>7</xdr:row>
      <xdr:rowOff>20241</xdr:rowOff>
    </xdr:to>
    <xdr:sp macro="" textlink="">
      <xdr:nvSpPr>
        <xdr:cNvPr id="14" name="Fluxograma: Cartão 13">
          <a:hlinkClick xmlns:r="http://schemas.openxmlformats.org/officeDocument/2006/relationships" r:id="rId5"/>
        </xdr:cNvPr>
        <xdr:cNvSpPr/>
      </xdr:nvSpPr>
      <xdr:spPr>
        <a:xfrm>
          <a:off x="0" y="934641"/>
          <a:ext cx="1603732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Menu</a:t>
          </a:r>
        </a:p>
      </xdr:txBody>
    </xdr:sp>
    <xdr:clientData/>
  </xdr:twoCellAnchor>
  <xdr:twoCellAnchor>
    <xdr:from>
      <xdr:col>2</xdr:col>
      <xdr:colOff>61116</xdr:colOff>
      <xdr:row>4</xdr:row>
      <xdr:rowOff>95250</xdr:rowOff>
    </xdr:from>
    <xdr:to>
      <xdr:col>4</xdr:col>
      <xdr:colOff>249116</xdr:colOff>
      <xdr:row>7</xdr:row>
      <xdr:rowOff>19050</xdr:rowOff>
    </xdr:to>
    <xdr:sp macro="" textlink="">
      <xdr:nvSpPr>
        <xdr:cNvPr id="15" name="Fluxograma: Cartão 14">
          <a:hlinkClick xmlns:r="http://schemas.openxmlformats.org/officeDocument/2006/relationships" r:id="rId7"/>
        </xdr:cNvPr>
        <xdr:cNvSpPr/>
      </xdr:nvSpPr>
      <xdr:spPr>
        <a:xfrm>
          <a:off x="1432716" y="933450"/>
          <a:ext cx="1559600" cy="552450"/>
        </a:xfrm>
        <a:prstGeom prst="flowChartPunchedCard">
          <a:avLst/>
        </a:prstGeom>
        <a:blipFill>
          <a:blip xmlns:r="http://schemas.openxmlformats.org/officeDocument/2006/relationships" r:embed="rId8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85000"/>
                </a:schemeClr>
              </a:solidFill>
            </a:rPr>
            <a:t>Pastas</a:t>
          </a:r>
        </a:p>
        <a:p>
          <a:pPr algn="ctr"/>
          <a:endParaRPr lang="pt-BR" sz="1100" b="1" baseline="0">
            <a:solidFill>
              <a:schemeClr val="bg1">
                <a:lumMod val="85000"/>
              </a:schemeClr>
            </a:solidFill>
          </a:endParaRPr>
        </a:p>
        <a:p>
          <a:pPr algn="ctr"/>
          <a:endParaRPr lang="pt-BR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80961</xdr:colOff>
      <xdr:row>4</xdr:row>
      <xdr:rowOff>95250</xdr:rowOff>
    </xdr:from>
    <xdr:to>
      <xdr:col>6</xdr:col>
      <xdr:colOff>131588</xdr:colOff>
      <xdr:row>7</xdr:row>
      <xdr:rowOff>19050</xdr:rowOff>
    </xdr:to>
    <xdr:sp macro="" textlink="">
      <xdr:nvSpPr>
        <xdr:cNvPr id="16" name="Fluxograma: Cartão 15">
          <a:hlinkClick xmlns:r="http://schemas.openxmlformats.org/officeDocument/2006/relationships" r:id="rId9"/>
        </xdr:cNvPr>
        <xdr:cNvSpPr/>
      </xdr:nvSpPr>
      <xdr:spPr>
        <a:xfrm>
          <a:off x="2824161" y="933450"/>
          <a:ext cx="1422227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Estoque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659604</xdr:colOff>
      <xdr:row>4</xdr:row>
      <xdr:rowOff>95250</xdr:rowOff>
    </xdr:from>
    <xdr:to>
      <xdr:col>8</xdr:col>
      <xdr:colOff>114563</xdr:colOff>
      <xdr:row>7</xdr:row>
      <xdr:rowOff>19050</xdr:rowOff>
    </xdr:to>
    <xdr:sp macro="" textlink="">
      <xdr:nvSpPr>
        <xdr:cNvPr id="17" name="Fluxograma: Cartão 16">
          <a:hlinkClick xmlns:r="http://schemas.openxmlformats.org/officeDocument/2006/relationships" r:id="rId10"/>
        </xdr:cNvPr>
        <xdr:cNvSpPr/>
      </xdr:nvSpPr>
      <xdr:spPr>
        <a:xfrm>
          <a:off x="4088604" y="933450"/>
          <a:ext cx="151235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Cáculo</a:t>
          </a:r>
          <a:r>
            <a:rPr lang="pt-BR" sz="1100" b="1" baseline="0">
              <a:solidFill>
                <a:schemeClr val="tx1"/>
              </a:solidFill>
            </a:rPr>
            <a:t> de impostos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4</xdr:row>
      <xdr:rowOff>95250</xdr:rowOff>
    </xdr:from>
    <xdr:to>
      <xdr:col>10</xdr:col>
      <xdr:colOff>131233</xdr:colOff>
      <xdr:row>7</xdr:row>
      <xdr:rowOff>19050</xdr:rowOff>
    </xdr:to>
    <xdr:sp macro="" textlink="">
      <xdr:nvSpPr>
        <xdr:cNvPr id="18" name="Fluxograma: Cartão 17">
          <a:hlinkClick xmlns:r="http://schemas.openxmlformats.org/officeDocument/2006/relationships" r:id="rId11"/>
        </xdr:cNvPr>
        <xdr:cNvSpPr/>
      </xdr:nvSpPr>
      <xdr:spPr>
        <a:xfrm>
          <a:off x="5476874" y="933450"/>
          <a:ext cx="151235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Vendas</a:t>
          </a:r>
          <a:r>
            <a:rPr lang="pt-BR" sz="1100" b="1" baseline="0">
              <a:solidFill>
                <a:schemeClr val="tx1"/>
              </a:solidFill>
            </a:rPr>
            <a:t> à        prazo</a:t>
          </a:r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685799</xdr:colOff>
      <xdr:row>4</xdr:row>
      <xdr:rowOff>95250</xdr:rowOff>
    </xdr:from>
    <xdr:to>
      <xdr:col>12</xdr:col>
      <xdr:colOff>140758</xdr:colOff>
      <xdr:row>7</xdr:row>
      <xdr:rowOff>19050</xdr:rowOff>
    </xdr:to>
    <xdr:sp macro="" textlink="">
      <xdr:nvSpPr>
        <xdr:cNvPr id="19" name="Fluxograma: Cartão 18">
          <a:hlinkClick xmlns:r="http://schemas.openxmlformats.org/officeDocument/2006/relationships" r:id="rId12"/>
        </xdr:cNvPr>
        <xdr:cNvSpPr/>
      </xdr:nvSpPr>
      <xdr:spPr>
        <a:xfrm>
          <a:off x="6857999" y="933450"/>
          <a:ext cx="151235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Resultados</a:t>
          </a:r>
        </a:p>
      </xdr:txBody>
    </xdr:sp>
    <xdr:clientData/>
  </xdr:twoCellAnchor>
  <xdr:twoCellAnchor>
    <xdr:from>
      <xdr:col>0</xdr:col>
      <xdr:colOff>581025</xdr:colOff>
      <xdr:row>9</xdr:row>
      <xdr:rowOff>23813</xdr:rowOff>
    </xdr:from>
    <xdr:to>
      <xdr:col>3</xdr:col>
      <xdr:colOff>142875</xdr:colOff>
      <xdr:row>15</xdr:row>
      <xdr:rowOff>71438</xdr:rowOff>
    </xdr:to>
    <xdr:sp macro="" textlink="">
      <xdr:nvSpPr>
        <xdr:cNvPr id="2" name="Fluxograma: Vários documentos 1">
          <a:hlinkClick xmlns:r="http://schemas.openxmlformats.org/officeDocument/2006/relationships" r:id="rId13"/>
        </xdr:cNvPr>
        <xdr:cNvSpPr/>
      </xdr:nvSpPr>
      <xdr:spPr>
        <a:xfrm>
          <a:off x="581025" y="1909763"/>
          <a:ext cx="1619250" cy="1304925"/>
        </a:xfrm>
        <a:prstGeom prst="flowChartMultidocument">
          <a:avLst/>
        </a:prstGeom>
        <a:ln>
          <a:solidFill>
            <a:schemeClr val="tx1"/>
          </a:solidFill>
        </a:ln>
        <a:effectLst>
          <a:innerShdw blurRad="63500" dist="50800" dir="2700000">
            <a:prstClr val="black">
              <a:alpha val="50000"/>
            </a:prstClr>
          </a:innerShdw>
        </a:effectLst>
      </xdr:spPr>
      <xdr:style>
        <a:lnRef idx="2">
          <a:schemeClr val="dk1"/>
        </a:lnRef>
        <a:fillRef idx="1002">
          <a:schemeClr val="dk2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800" b="0">
              <a:solidFill>
                <a:schemeClr val="bg1"/>
              </a:solidFill>
            </a:rPr>
            <a:t>NF-e</a:t>
          </a:r>
        </a:p>
      </xdr:txBody>
    </xdr:sp>
    <xdr:clientData/>
  </xdr:twoCellAnchor>
  <xdr:twoCellAnchor>
    <xdr:from>
      <xdr:col>4</xdr:col>
      <xdr:colOff>269081</xdr:colOff>
      <xdr:row>9</xdr:row>
      <xdr:rowOff>23813</xdr:rowOff>
    </xdr:from>
    <xdr:to>
      <xdr:col>6</xdr:col>
      <xdr:colOff>516731</xdr:colOff>
      <xdr:row>15</xdr:row>
      <xdr:rowOff>71438</xdr:rowOff>
    </xdr:to>
    <xdr:sp macro="" textlink="">
      <xdr:nvSpPr>
        <xdr:cNvPr id="23" name="Fluxograma: Vários documentos 22">
          <a:hlinkClick xmlns:r="http://schemas.openxmlformats.org/officeDocument/2006/relationships" r:id="rId14"/>
        </xdr:cNvPr>
        <xdr:cNvSpPr/>
      </xdr:nvSpPr>
      <xdr:spPr>
        <a:xfrm>
          <a:off x="3012281" y="1909763"/>
          <a:ext cx="1619250" cy="1304925"/>
        </a:xfrm>
        <a:prstGeom prst="flowChartMultidocument">
          <a:avLst/>
        </a:prstGeom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002">
          <a:schemeClr val="dk2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800" b="0">
              <a:solidFill>
                <a:schemeClr val="bg1"/>
              </a:solidFill>
            </a:rPr>
            <a:t>BOLETOS</a:t>
          </a:r>
        </a:p>
      </xdr:txBody>
    </xdr:sp>
    <xdr:clientData/>
  </xdr:twoCellAnchor>
  <xdr:twoCellAnchor>
    <xdr:from>
      <xdr:col>7</xdr:col>
      <xdr:colOff>642937</xdr:colOff>
      <xdr:row>9</xdr:row>
      <xdr:rowOff>23813</xdr:rowOff>
    </xdr:from>
    <xdr:to>
      <xdr:col>10</xdr:col>
      <xdr:colOff>204787</xdr:colOff>
      <xdr:row>15</xdr:row>
      <xdr:rowOff>71438</xdr:rowOff>
    </xdr:to>
    <xdr:sp macro="" textlink="">
      <xdr:nvSpPr>
        <xdr:cNvPr id="24" name="Fluxograma: Vários documentos 23">
          <a:hlinkClick xmlns:r="http://schemas.openxmlformats.org/officeDocument/2006/relationships" r:id="rId15"/>
        </xdr:cNvPr>
        <xdr:cNvSpPr/>
      </xdr:nvSpPr>
      <xdr:spPr>
        <a:xfrm>
          <a:off x="5443537" y="1909763"/>
          <a:ext cx="1619250" cy="1304925"/>
        </a:xfrm>
        <a:prstGeom prst="flowChartMultidocument">
          <a:avLst/>
        </a:prstGeom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002">
          <a:schemeClr val="dk2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800" b="0">
              <a:solidFill>
                <a:schemeClr val="bg1"/>
              </a:solidFill>
            </a:rPr>
            <a:t>PEDIDOS</a:t>
          </a:r>
        </a:p>
      </xdr:txBody>
    </xdr:sp>
    <xdr:clientData/>
  </xdr:twoCellAnchor>
  <xdr:twoCellAnchor>
    <xdr:from>
      <xdr:col>11</xdr:col>
      <xdr:colOff>330993</xdr:colOff>
      <xdr:row>9</xdr:row>
      <xdr:rowOff>23813</xdr:rowOff>
    </xdr:from>
    <xdr:to>
      <xdr:col>13</xdr:col>
      <xdr:colOff>578643</xdr:colOff>
      <xdr:row>15</xdr:row>
      <xdr:rowOff>71438</xdr:rowOff>
    </xdr:to>
    <xdr:sp macro="" textlink="">
      <xdr:nvSpPr>
        <xdr:cNvPr id="25" name="Fluxograma: Vários documentos 24">
          <a:hlinkClick xmlns:r="http://schemas.openxmlformats.org/officeDocument/2006/relationships" r:id="rId16"/>
        </xdr:cNvPr>
        <xdr:cNvSpPr/>
      </xdr:nvSpPr>
      <xdr:spPr>
        <a:xfrm>
          <a:off x="7874793" y="1909763"/>
          <a:ext cx="1619250" cy="1304925"/>
        </a:xfrm>
        <a:prstGeom prst="flowChartMultidocument">
          <a:avLst/>
        </a:prstGeom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002">
          <a:schemeClr val="dk2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800" b="0">
              <a:solidFill>
                <a:schemeClr val="bg1"/>
              </a:solidFill>
            </a:rPr>
            <a:t>TABELA DE PREÇOS</a:t>
          </a:r>
        </a:p>
      </xdr:txBody>
    </xdr:sp>
    <xdr:clientData/>
  </xdr:twoCellAnchor>
  <xdr:twoCellAnchor>
    <xdr:from>
      <xdr:col>15</xdr:col>
      <xdr:colOff>19050</xdr:colOff>
      <xdr:row>9</xdr:row>
      <xdr:rowOff>23813</xdr:rowOff>
    </xdr:from>
    <xdr:to>
      <xdr:col>17</xdr:col>
      <xdr:colOff>266700</xdr:colOff>
      <xdr:row>15</xdr:row>
      <xdr:rowOff>71438</xdr:rowOff>
    </xdr:to>
    <xdr:sp macro="" textlink="">
      <xdr:nvSpPr>
        <xdr:cNvPr id="26" name="Fluxograma: Vários documentos 25">
          <a:hlinkClick xmlns:r="http://schemas.openxmlformats.org/officeDocument/2006/relationships" r:id="rId17"/>
        </xdr:cNvPr>
        <xdr:cNvSpPr/>
      </xdr:nvSpPr>
      <xdr:spPr>
        <a:xfrm>
          <a:off x="10306050" y="1909763"/>
          <a:ext cx="1619250" cy="1304925"/>
        </a:xfrm>
        <a:prstGeom prst="flowChartMultidocument">
          <a:avLst/>
        </a:prstGeom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002">
          <a:schemeClr val="dk2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800" b="0">
              <a:solidFill>
                <a:schemeClr val="bg1"/>
              </a:solidFill>
            </a:rPr>
            <a:t>BACKUP</a:t>
          </a:r>
        </a:p>
      </xdr:txBody>
    </xdr:sp>
    <xdr:clientData/>
  </xdr:twoCellAnchor>
  <xdr:twoCellAnchor>
    <xdr:from>
      <xdr:col>0</xdr:col>
      <xdr:colOff>581025</xdr:colOff>
      <xdr:row>18</xdr:row>
      <xdr:rowOff>133350</xdr:rowOff>
    </xdr:from>
    <xdr:to>
      <xdr:col>3</xdr:col>
      <xdr:colOff>142875</xdr:colOff>
      <xdr:row>24</xdr:row>
      <xdr:rowOff>180975</xdr:rowOff>
    </xdr:to>
    <xdr:sp macro="" textlink="">
      <xdr:nvSpPr>
        <xdr:cNvPr id="20" name="Fluxograma: Vários documentos 19">
          <a:hlinkClick xmlns:r="http://schemas.openxmlformats.org/officeDocument/2006/relationships" r:id="rId18"/>
        </xdr:cNvPr>
        <xdr:cNvSpPr/>
      </xdr:nvSpPr>
      <xdr:spPr>
        <a:xfrm>
          <a:off x="581025" y="3905250"/>
          <a:ext cx="1619250" cy="1304925"/>
        </a:xfrm>
        <a:prstGeom prst="flowChartMultidocument">
          <a:avLst/>
        </a:prstGeom>
        <a:ln>
          <a:solidFill>
            <a:schemeClr val="tx1"/>
          </a:solidFill>
        </a:ln>
        <a:effectLst>
          <a:innerShdw blurRad="63500" dist="50800" dir="2700000">
            <a:prstClr val="black">
              <a:alpha val="50000"/>
            </a:prstClr>
          </a:innerShdw>
        </a:effectLst>
      </xdr:spPr>
      <xdr:style>
        <a:lnRef idx="2">
          <a:schemeClr val="dk1"/>
        </a:lnRef>
        <a:fillRef idx="1002">
          <a:schemeClr val="dk2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800" b="0">
              <a:solidFill>
                <a:schemeClr val="bg1"/>
              </a:solidFill>
            </a:rPr>
            <a:t>REGISTRO</a:t>
          </a:r>
          <a:r>
            <a:rPr lang="pt-BR" sz="1800" b="0" baseline="0">
              <a:solidFill>
                <a:schemeClr val="bg1"/>
              </a:solidFill>
            </a:rPr>
            <a:t> DE PONTO</a:t>
          </a:r>
        </a:p>
        <a:p>
          <a:pPr algn="l"/>
          <a:endParaRPr lang="pt-BR" sz="1800" b="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257175</xdr:colOff>
      <xdr:row>18</xdr:row>
      <xdr:rowOff>95250</xdr:rowOff>
    </xdr:from>
    <xdr:to>
      <xdr:col>6</xdr:col>
      <xdr:colOff>504825</xdr:colOff>
      <xdr:row>24</xdr:row>
      <xdr:rowOff>142875</xdr:rowOff>
    </xdr:to>
    <xdr:sp macro="" textlink="">
      <xdr:nvSpPr>
        <xdr:cNvPr id="21" name="Fluxograma: Vários documentos 20">
          <a:hlinkClick xmlns:r="http://schemas.openxmlformats.org/officeDocument/2006/relationships" r:id="rId19"/>
        </xdr:cNvPr>
        <xdr:cNvSpPr/>
      </xdr:nvSpPr>
      <xdr:spPr>
        <a:xfrm>
          <a:off x="3000375" y="3867150"/>
          <a:ext cx="1619250" cy="1304925"/>
        </a:xfrm>
        <a:prstGeom prst="flowChartMultidocument">
          <a:avLst/>
        </a:prstGeom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002">
          <a:schemeClr val="dk2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200" b="0">
              <a:solidFill>
                <a:schemeClr val="bg1"/>
              </a:solidFill>
            </a:rPr>
            <a:t>FORNECEDORES</a:t>
          </a:r>
        </a:p>
        <a:p>
          <a:pPr algn="ctr"/>
          <a:endParaRPr lang="pt-BR" sz="1800" b="0">
            <a:solidFill>
              <a:schemeClr val="bg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174147</xdr:colOff>
      <xdr:row>12</xdr:row>
      <xdr:rowOff>59532</xdr:rowOff>
    </xdr:from>
    <xdr:to>
      <xdr:col>6</xdr:col>
      <xdr:colOff>388721</xdr:colOff>
      <xdr:row>18</xdr:row>
      <xdr:rowOff>18711</xdr:rowOff>
    </xdr:to>
    <xdr:sp macro="" textlink="">
      <xdr:nvSpPr>
        <xdr:cNvPr id="73" name="Fluxograma: Vários documentos 72">
          <a:hlinkClick xmlns:r="http://schemas.openxmlformats.org/officeDocument/2006/relationships" r:id="rId1"/>
        </xdr:cNvPr>
        <xdr:cNvSpPr/>
      </xdr:nvSpPr>
      <xdr:spPr>
        <a:xfrm>
          <a:off x="2937444" y="2571620"/>
          <a:ext cx="1596222" cy="1215223"/>
        </a:xfrm>
        <a:prstGeom prst="flowChartMultidocumen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2400" b="0" cap="none" spc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Caixa</a:t>
          </a:r>
        </a:p>
      </xdr:txBody>
    </xdr:sp>
    <xdr:clientData/>
  </xdr:twoCellAnchor>
  <xdr:twoCellAnchor>
    <xdr:from>
      <xdr:col>9</xdr:col>
      <xdr:colOff>136727</xdr:colOff>
      <xdr:row>12</xdr:row>
      <xdr:rowOff>0</xdr:rowOff>
    </xdr:from>
    <xdr:to>
      <xdr:col>11</xdr:col>
      <xdr:colOff>376814</xdr:colOff>
      <xdr:row>17</xdr:row>
      <xdr:rowOff>173491</xdr:rowOff>
    </xdr:to>
    <xdr:sp macro="" textlink="">
      <xdr:nvSpPr>
        <xdr:cNvPr id="76" name="Fluxograma: Vários documentos 75">
          <a:hlinkClick xmlns:r="http://schemas.openxmlformats.org/officeDocument/2006/relationships" r:id="rId2"/>
        </xdr:cNvPr>
        <xdr:cNvSpPr/>
      </xdr:nvSpPr>
      <xdr:spPr>
        <a:xfrm>
          <a:off x="6354145" y="2512088"/>
          <a:ext cx="1621735" cy="1220194"/>
        </a:xfrm>
        <a:prstGeom prst="flowChartMultidocumen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0" cap="none" spc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Contas</a:t>
          </a:r>
          <a:r>
            <a:rPr lang="pt-BR" sz="1800" b="0" cap="none" spc="0" baseline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 à prazo</a:t>
          </a:r>
          <a:endParaRPr lang="pt-BR" sz="1800" b="0" cap="none" spc="0">
            <a:ln w="0">
              <a:solidFill>
                <a:schemeClr val="bg1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Batang" panose="02030600000101010101" pitchFamily="18" charset="-127"/>
            <a:ea typeface="Batang" panose="02030600000101010101" pitchFamily="18" charset="-127"/>
          </a:endParaRPr>
        </a:p>
      </xdr:txBody>
    </xdr:sp>
    <xdr:clientData/>
  </xdr:twoCellAnchor>
  <xdr:twoCellAnchor>
    <xdr:from>
      <xdr:col>0</xdr:col>
      <xdr:colOff>462642</xdr:colOff>
      <xdr:row>10</xdr:row>
      <xdr:rowOff>0</xdr:rowOff>
    </xdr:from>
    <xdr:to>
      <xdr:col>21</xdr:col>
      <xdr:colOff>0</xdr:colOff>
      <xdr:row>10</xdr:row>
      <xdr:rowOff>54428</xdr:rowOff>
    </xdr:to>
    <xdr:cxnSp macro="">
      <xdr:nvCxnSpPr>
        <xdr:cNvPr id="79" name="Conector reto 78"/>
        <xdr:cNvCxnSpPr/>
      </xdr:nvCxnSpPr>
      <xdr:spPr>
        <a:xfrm flipV="1">
          <a:off x="462642" y="2143125"/>
          <a:ext cx="14039171" cy="54428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</xdr:row>
      <xdr:rowOff>51027</xdr:rowOff>
    </xdr:from>
    <xdr:to>
      <xdr:col>5</xdr:col>
      <xdr:colOff>395742</xdr:colOff>
      <xdr:row>10</xdr:row>
      <xdr:rowOff>23812</xdr:rowOff>
    </xdr:to>
    <xdr:sp macro="" textlink="">
      <xdr:nvSpPr>
        <xdr:cNvPr id="81" name="CaixaDeTexto 80"/>
        <xdr:cNvSpPr txBox="1"/>
      </xdr:nvSpPr>
      <xdr:spPr>
        <a:xfrm>
          <a:off x="690563" y="1765527"/>
          <a:ext cx="3157992" cy="401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 b="1">
              <a:solidFill>
                <a:schemeClr val="tx2">
                  <a:lumMod val="75000"/>
                </a:schemeClr>
              </a:solidFill>
              <a:latin typeface="Baskerville Old Face" panose="02020602080505020303" pitchFamily="18" charset="0"/>
            </a:rPr>
            <a:t>Controle</a:t>
          </a:r>
          <a:r>
            <a:rPr lang="pt-BR" sz="2400" b="1" baseline="0">
              <a:solidFill>
                <a:schemeClr val="tx2">
                  <a:lumMod val="75000"/>
                </a:schemeClr>
              </a:solidFill>
              <a:latin typeface="Baskerville Old Face" panose="02020602080505020303" pitchFamily="18" charset="0"/>
            </a:rPr>
            <a:t> de caixa</a:t>
          </a:r>
          <a:endParaRPr lang="pt-BR" sz="2400" b="1">
            <a:solidFill>
              <a:schemeClr val="tx2">
                <a:lumMod val="75000"/>
              </a:schemeClr>
            </a:solidFill>
            <a:latin typeface="Baskerville Old Face" panose="02020602080505020303" pitchFamily="18" charset="0"/>
          </a:endParaRPr>
        </a:p>
      </xdr:txBody>
    </xdr:sp>
    <xdr:clientData/>
  </xdr:twoCellAnchor>
  <xdr:twoCellAnchor editAs="oneCell">
    <xdr:from>
      <xdr:col>9</xdr:col>
      <xdr:colOff>96819</xdr:colOff>
      <xdr:row>0</xdr:row>
      <xdr:rowOff>0</xdr:rowOff>
    </xdr:from>
    <xdr:to>
      <xdr:col>11</xdr:col>
      <xdr:colOff>481484</xdr:colOff>
      <xdr:row>5</xdr:row>
      <xdr:rowOff>26003</xdr:rowOff>
    </xdr:to>
    <xdr:pic>
      <xdr:nvPicPr>
        <xdr:cNvPr id="25" name="Imagem 2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27018"/>
        <a:stretch/>
      </xdr:blipFill>
      <xdr:spPr>
        <a:xfrm>
          <a:off x="6314237" y="0"/>
          <a:ext cx="1766313" cy="1072706"/>
        </a:xfrm>
        <a:prstGeom prst="rect">
          <a:avLst/>
        </a:prstGeom>
      </xdr:spPr>
    </xdr:pic>
    <xdr:clientData/>
  </xdr:twoCellAnchor>
  <xdr:twoCellAnchor>
    <xdr:from>
      <xdr:col>8</xdr:col>
      <xdr:colOff>396562</xdr:colOff>
      <xdr:row>5</xdr:row>
      <xdr:rowOff>186531</xdr:rowOff>
    </xdr:from>
    <xdr:to>
      <xdr:col>12</xdr:col>
      <xdr:colOff>161081</xdr:colOff>
      <xdr:row>8</xdr:row>
      <xdr:rowOff>83344</xdr:rowOff>
    </xdr:to>
    <xdr:sp macro="" textlink="">
      <xdr:nvSpPr>
        <xdr:cNvPr id="5" name="Retângulo com Canto Aparado do Mesmo Lado 4"/>
        <xdr:cNvSpPr/>
      </xdr:nvSpPr>
      <xdr:spPr>
        <a:xfrm>
          <a:off x="5923155" y="1233234"/>
          <a:ext cx="2527816" cy="524835"/>
        </a:xfrm>
        <a:prstGeom prst="snip2SameRect">
          <a:avLst>
            <a:gd name="adj1" fmla="val 50000"/>
            <a:gd name="adj2" fmla="val 50000"/>
          </a:avLst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800">
              <a:solidFill>
                <a:srgbClr val="002060"/>
              </a:solidFill>
              <a:latin typeface="Batang" panose="02030600000101010101" pitchFamily="18" charset="-127"/>
              <a:ea typeface="Batang" panose="02030600000101010101" pitchFamily="18" charset="-127"/>
            </a:rPr>
            <a:t>D'art</a:t>
          </a:r>
          <a:r>
            <a:rPr lang="pt-BR" sz="2800" baseline="0">
              <a:solidFill>
                <a:srgbClr val="002060"/>
              </a:solidFill>
              <a:latin typeface="Batang" panose="02030600000101010101" pitchFamily="18" charset="-127"/>
              <a:ea typeface="Batang" panose="02030600000101010101" pitchFamily="18" charset="-127"/>
            </a:rPr>
            <a:t> Tintas</a:t>
          </a:r>
          <a:endParaRPr lang="pt-BR" sz="2800">
            <a:solidFill>
              <a:srgbClr val="002060"/>
            </a:solidFill>
            <a:latin typeface="Batang" panose="02030600000101010101" pitchFamily="18" charset="-127"/>
            <a:ea typeface="Batang" panose="02030600000101010101" pitchFamily="18" charset="-127"/>
          </a:endParaRPr>
        </a:p>
      </xdr:txBody>
    </xdr:sp>
    <xdr:clientData/>
  </xdr:twoCellAnchor>
  <xdr:twoCellAnchor>
    <xdr:from>
      <xdr:col>0</xdr:col>
      <xdr:colOff>527277</xdr:colOff>
      <xdr:row>20</xdr:row>
      <xdr:rowOff>200705</xdr:rowOff>
    </xdr:from>
    <xdr:to>
      <xdr:col>21</xdr:col>
      <xdr:colOff>0</xdr:colOff>
      <xdr:row>21</xdr:row>
      <xdr:rowOff>0</xdr:rowOff>
    </xdr:to>
    <xdr:cxnSp macro="">
      <xdr:nvCxnSpPr>
        <xdr:cNvPr id="27" name="Conector reto 26"/>
        <xdr:cNvCxnSpPr/>
      </xdr:nvCxnSpPr>
      <xdr:spPr>
        <a:xfrm>
          <a:off x="527277" y="4486955"/>
          <a:ext cx="13974536" cy="13608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18</xdr:row>
      <xdr:rowOff>202406</xdr:rowOff>
    </xdr:from>
    <xdr:to>
      <xdr:col>5</xdr:col>
      <xdr:colOff>395742</xdr:colOff>
      <xdr:row>20</xdr:row>
      <xdr:rowOff>190500</xdr:rowOff>
    </xdr:to>
    <xdr:sp macro="" textlink="">
      <xdr:nvSpPr>
        <xdr:cNvPr id="28" name="CaixaDeTexto 27"/>
        <xdr:cNvSpPr txBox="1"/>
      </xdr:nvSpPr>
      <xdr:spPr>
        <a:xfrm>
          <a:off x="690563" y="4060031"/>
          <a:ext cx="3157992" cy="4167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 b="1">
              <a:solidFill>
                <a:schemeClr val="tx2">
                  <a:lumMod val="75000"/>
                </a:schemeClr>
              </a:solidFill>
              <a:latin typeface="Baskerville Old Face" panose="02020602080505020303" pitchFamily="18" charset="0"/>
            </a:rPr>
            <a:t>Controle</a:t>
          </a:r>
          <a:r>
            <a:rPr lang="pt-BR" sz="2400" b="1" baseline="0">
              <a:solidFill>
                <a:schemeClr val="tx2">
                  <a:lumMod val="75000"/>
                </a:schemeClr>
              </a:solidFill>
              <a:latin typeface="Baskerville Old Face" panose="02020602080505020303" pitchFamily="18" charset="0"/>
            </a:rPr>
            <a:t> de estoque</a:t>
          </a:r>
          <a:endParaRPr lang="pt-BR" sz="2400" b="1">
            <a:solidFill>
              <a:schemeClr val="tx2">
                <a:lumMod val="75000"/>
              </a:schemeClr>
            </a:solidFill>
            <a:latin typeface="Baskerville Old Face" panose="02020602080505020303" pitchFamily="18" charset="0"/>
          </a:endParaRPr>
        </a:p>
      </xdr:txBody>
    </xdr:sp>
    <xdr:clientData/>
  </xdr:twoCellAnchor>
  <xdr:twoCellAnchor>
    <xdr:from>
      <xdr:col>6</xdr:col>
      <xdr:colOff>566851</xdr:colOff>
      <xdr:row>23</xdr:row>
      <xdr:rowOff>202406</xdr:rowOff>
    </xdr:from>
    <xdr:to>
      <xdr:col>9</xdr:col>
      <xdr:colOff>114152</xdr:colOff>
      <xdr:row>29</xdr:row>
      <xdr:rowOff>202406</xdr:rowOff>
    </xdr:to>
    <xdr:sp macro="" textlink="">
      <xdr:nvSpPr>
        <xdr:cNvPr id="29" name="Fluxograma: Vários documentos 28">
          <a:hlinkClick xmlns:r="http://schemas.openxmlformats.org/officeDocument/2006/relationships" r:id="rId5"/>
        </xdr:cNvPr>
        <xdr:cNvSpPr/>
      </xdr:nvSpPr>
      <xdr:spPr>
        <a:xfrm>
          <a:off x="4711796" y="5017241"/>
          <a:ext cx="1619774" cy="1256044"/>
        </a:xfrm>
        <a:prstGeom prst="flowChartMultidocumen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0" cap="none" spc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Pastas</a:t>
          </a:r>
        </a:p>
      </xdr:txBody>
    </xdr:sp>
    <xdr:clientData/>
  </xdr:twoCellAnchor>
  <xdr:twoCellAnchor>
    <xdr:from>
      <xdr:col>11</xdr:col>
      <xdr:colOff>197042</xdr:colOff>
      <xdr:row>23</xdr:row>
      <xdr:rowOff>204957</xdr:rowOff>
    </xdr:from>
    <xdr:to>
      <xdr:col>13</xdr:col>
      <xdr:colOff>465705</xdr:colOff>
      <xdr:row>29</xdr:row>
      <xdr:rowOff>199854</xdr:rowOff>
    </xdr:to>
    <xdr:sp macro="" textlink="">
      <xdr:nvSpPr>
        <xdr:cNvPr id="30" name="Fluxograma: Vários documentos 29">
          <a:hlinkClick xmlns:r="http://schemas.openxmlformats.org/officeDocument/2006/relationships" r:id="rId6"/>
        </xdr:cNvPr>
        <xdr:cNvSpPr/>
      </xdr:nvSpPr>
      <xdr:spPr>
        <a:xfrm>
          <a:off x="7796108" y="5019792"/>
          <a:ext cx="1650311" cy="1250941"/>
        </a:xfrm>
        <a:prstGeom prst="flowChartMultidocumen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0" cap="none" spc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Cálculo</a:t>
          </a:r>
          <a:r>
            <a:rPr lang="pt-BR" sz="1800" b="0" cap="none" spc="0" baseline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 de impostos</a:t>
          </a:r>
        </a:p>
        <a:p>
          <a:pPr algn="l"/>
          <a:endParaRPr lang="pt-BR" sz="1800" b="0" cap="none" spc="0">
            <a:ln w="0">
              <a:solidFill>
                <a:schemeClr val="bg1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Batang" panose="02030600000101010101" pitchFamily="18" charset="-127"/>
            <a:ea typeface="Batang" panose="02030600000101010101" pitchFamily="18" charset="-127"/>
          </a:endParaRPr>
        </a:p>
      </xdr:txBody>
    </xdr:sp>
    <xdr:clientData/>
  </xdr:twoCellAnchor>
  <xdr:twoCellAnchor>
    <xdr:from>
      <xdr:col>15</xdr:col>
      <xdr:colOff>548595</xdr:colOff>
      <xdr:row>24</xdr:row>
      <xdr:rowOff>14457</xdr:rowOff>
    </xdr:from>
    <xdr:to>
      <xdr:col>18</xdr:col>
      <xdr:colOff>102700</xdr:colOff>
      <xdr:row>29</xdr:row>
      <xdr:rowOff>176043</xdr:rowOff>
    </xdr:to>
    <xdr:sp macro="" textlink="">
      <xdr:nvSpPr>
        <xdr:cNvPr id="40" name="Fluxograma: Vários documentos 39">
          <a:hlinkClick xmlns:r="http://schemas.openxmlformats.org/officeDocument/2006/relationships" r:id="rId7"/>
        </xdr:cNvPr>
        <xdr:cNvSpPr/>
      </xdr:nvSpPr>
      <xdr:spPr>
        <a:xfrm>
          <a:off x="10910958" y="5038633"/>
          <a:ext cx="1626577" cy="1208289"/>
        </a:xfrm>
        <a:prstGeom prst="flowChartMultidocumen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0" cap="none" spc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Relatorio</a:t>
          </a:r>
          <a:r>
            <a:rPr lang="pt-BR" sz="1800" b="0" cap="none" spc="0" baseline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 estoque</a:t>
          </a:r>
        </a:p>
        <a:p>
          <a:pPr algn="l"/>
          <a:endParaRPr lang="pt-BR" sz="1800" b="0" cap="none" spc="0">
            <a:ln w="0">
              <a:solidFill>
                <a:schemeClr val="bg1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Batang" panose="02030600000101010101" pitchFamily="18" charset="-127"/>
            <a:ea typeface="Batang" panose="02030600000101010101" pitchFamily="18" charset="-127"/>
          </a:endParaRPr>
        </a:p>
      </xdr:txBody>
    </xdr:sp>
    <xdr:clientData/>
  </xdr:twoCellAnchor>
  <xdr:twoCellAnchor>
    <xdr:from>
      <xdr:col>14</xdr:col>
      <xdr:colOff>119719</xdr:colOff>
      <xdr:row>12</xdr:row>
      <xdr:rowOff>40821</xdr:rowOff>
    </xdr:from>
    <xdr:to>
      <xdr:col>16</xdr:col>
      <xdr:colOff>376814</xdr:colOff>
      <xdr:row>18</xdr:row>
      <xdr:rowOff>0</xdr:rowOff>
    </xdr:to>
    <xdr:sp macro="" textlink="">
      <xdr:nvSpPr>
        <xdr:cNvPr id="41" name="Fluxograma: Vários documentos 40">
          <a:hlinkClick xmlns:r="http://schemas.openxmlformats.org/officeDocument/2006/relationships" r:id="rId8"/>
        </xdr:cNvPr>
        <xdr:cNvSpPr/>
      </xdr:nvSpPr>
      <xdr:spPr>
        <a:xfrm>
          <a:off x="9791257" y="2552909"/>
          <a:ext cx="1638744" cy="1215223"/>
        </a:xfrm>
        <a:prstGeom prst="flowChartMultidocumen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0" cap="none" spc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Relatório caixa</a:t>
          </a:r>
        </a:p>
        <a:p>
          <a:pPr algn="l"/>
          <a:endParaRPr lang="pt-BR" sz="1800" b="0" cap="none" spc="0">
            <a:ln w="0">
              <a:solidFill>
                <a:schemeClr val="bg1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Batang" panose="02030600000101010101" pitchFamily="18" charset="-127"/>
            <a:ea typeface="Batang" panose="02030600000101010101" pitchFamily="18" charset="-127"/>
          </a:endParaRPr>
        </a:p>
      </xdr:txBody>
    </xdr:sp>
    <xdr:clientData/>
  </xdr:twoCellAnchor>
  <xdr:twoCellAnchor>
    <xdr:from>
      <xdr:col>2</xdr:col>
      <xdr:colOff>245575</xdr:colOff>
      <xdr:row>23</xdr:row>
      <xdr:rowOff>202406</xdr:rowOff>
    </xdr:from>
    <xdr:to>
      <xdr:col>4</xdr:col>
      <xdr:colOff>483961</xdr:colOff>
      <xdr:row>29</xdr:row>
      <xdr:rowOff>202406</xdr:rowOff>
    </xdr:to>
    <xdr:sp macro="" textlink="">
      <xdr:nvSpPr>
        <xdr:cNvPr id="22" name="Fluxograma: Vários documentos 21">
          <a:hlinkClick xmlns:r="http://schemas.openxmlformats.org/officeDocument/2006/relationships" r:id="rId9"/>
        </xdr:cNvPr>
        <xdr:cNvSpPr/>
      </xdr:nvSpPr>
      <xdr:spPr>
        <a:xfrm>
          <a:off x="1627223" y="5017241"/>
          <a:ext cx="1620035" cy="1256044"/>
        </a:xfrm>
        <a:prstGeom prst="flowChartMultidocumen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600" b="0" cap="none" spc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atang" panose="02030600000101010101" pitchFamily="18" charset="-127"/>
              <a:ea typeface="Batang" panose="02030600000101010101" pitchFamily="18" charset="-127"/>
            </a:rPr>
            <a:t>Controle de estoque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85725</xdr:colOff>
      <xdr:row>6</xdr:row>
      <xdr:rowOff>76199</xdr:rowOff>
    </xdr:to>
    <xdr:sp macro="" textlink="">
      <xdr:nvSpPr>
        <xdr:cNvPr id="2" name="Retângulo de cantos arredondados 1"/>
        <xdr:cNvSpPr/>
      </xdr:nvSpPr>
      <xdr:spPr>
        <a:xfrm>
          <a:off x="0" y="0"/>
          <a:ext cx="12782550" cy="1504949"/>
        </a:xfrm>
        <a:prstGeom prst="roundRect">
          <a:avLst>
            <a:gd name="adj" fmla="val 0"/>
          </a:avLst>
        </a:prstGeom>
        <a:solidFill>
          <a:schemeClr val="tx1">
            <a:lumMod val="95000"/>
            <a:lumOff val="5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127566</xdr:colOff>
      <xdr:row>0</xdr:row>
      <xdr:rowOff>16330</xdr:rowOff>
    </xdr:from>
    <xdr:to>
      <xdr:col>0</xdr:col>
      <xdr:colOff>1211402</xdr:colOff>
      <xdr:row>3</xdr:row>
      <xdr:rowOff>114300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66" y="16330"/>
          <a:ext cx="1083836" cy="8123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1047749</xdr:colOff>
      <xdr:row>0</xdr:row>
      <xdr:rowOff>0</xdr:rowOff>
    </xdr:from>
    <xdr:to>
      <xdr:col>4</xdr:col>
      <xdr:colOff>670482</xdr:colOff>
      <xdr:row>6</xdr:row>
      <xdr:rowOff>38098</xdr:rowOff>
    </xdr:to>
    <xdr:pic>
      <xdr:nvPicPr>
        <xdr:cNvPr id="4" name="Imagem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>
        <a:xfrm rot="16200000">
          <a:off x="9355417" y="-1849718"/>
          <a:ext cx="1466848" cy="5166283"/>
        </a:xfrm>
        <a:prstGeom prst="rect">
          <a:avLst/>
        </a:prstGeom>
      </xdr:spPr>
    </xdr:pic>
    <xdr:clientData/>
  </xdr:twoCellAnchor>
  <xdr:twoCellAnchor>
    <xdr:from>
      <xdr:col>0</xdr:col>
      <xdr:colOff>35718</xdr:colOff>
      <xdr:row>2</xdr:row>
      <xdr:rowOff>61913</xdr:rowOff>
    </xdr:from>
    <xdr:to>
      <xdr:col>0</xdr:col>
      <xdr:colOff>1413232</xdr:colOff>
      <xdr:row>3</xdr:row>
      <xdr:rowOff>92869</xdr:rowOff>
    </xdr:to>
    <xdr:sp macro="" textlink="">
      <xdr:nvSpPr>
        <xdr:cNvPr id="5" name="CaixaDeTexto 4"/>
        <xdr:cNvSpPr txBox="1"/>
      </xdr:nvSpPr>
      <xdr:spPr>
        <a:xfrm>
          <a:off x="35718" y="538163"/>
          <a:ext cx="1377514" cy="269081"/>
        </a:xfrm>
        <a:prstGeom prst="rect">
          <a:avLst/>
        </a:prstGeom>
        <a:noFill/>
        <a:ln w="9525" cmpd="sng">
          <a:noFill/>
        </a:ln>
        <a:effectLst>
          <a:outerShdw blurRad="127000" dist="38100" dir="2700000" algn="ctr">
            <a:srgbClr val="000000">
              <a:alpha val="45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 Black" panose="020B0A04020102020204" pitchFamily="34" charset="0"/>
            </a:rPr>
            <a:t>D'art Tintas</a:t>
          </a:r>
        </a:p>
      </xdr:txBody>
    </xdr:sp>
    <xdr:clientData/>
  </xdr:twoCellAnchor>
  <xdr:twoCellAnchor>
    <xdr:from>
      <xdr:col>0</xdr:col>
      <xdr:colOff>0</xdr:colOff>
      <xdr:row>3</xdr:row>
      <xdr:rowOff>220266</xdr:rowOff>
    </xdr:from>
    <xdr:to>
      <xdr:col>0</xdr:col>
      <xdr:colOff>1601936</xdr:colOff>
      <xdr:row>6</xdr:row>
      <xdr:rowOff>58341</xdr:rowOff>
    </xdr:to>
    <xdr:sp macro="" textlink="">
      <xdr:nvSpPr>
        <xdr:cNvPr id="6" name="Fluxograma: Cartão 5">
          <a:hlinkClick xmlns:r="http://schemas.openxmlformats.org/officeDocument/2006/relationships" r:id="rId5"/>
        </xdr:cNvPr>
        <xdr:cNvSpPr/>
      </xdr:nvSpPr>
      <xdr:spPr>
        <a:xfrm>
          <a:off x="0" y="934641"/>
          <a:ext cx="1601936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Menu</a:t>
          </a:r>
        </a:p>
      </xdr:txBody>
    </xdr:sp>
    <xdr:clientData/>
  </xdr:twoCellAnchor>
  <xdr:twoCellAnchor>
    <xdr:from>
      <xdr:col>0</xdr:col>
      <xdr:colOff>1432716</xdr:colOff>
      <xdr:row>3</xdr:row>
      <xdr:rowOff>219075</xdr:rowOff>
    </xdr:from>
    <xdr:to>
      <xdr:col>0</xdr:col>
      <xdr:colOff>2990570</xdr:colOff>
      <xdr:row>6</xdr:row>
      <xdr:rowOff>57150</xdr:rowOff>
    </xdr:to>
    <xdr:sp macro="" textlink="">
      <xdr:nvSpPr>
        <xdr:cNvPr id="7" name="Fluxograma: Cartão 6">
          <a:hlinkClick xmlns:r="http://schemas.openxmlformats.org/officeDocument/2006/relationships" r:id="rId7"/>
        </xdr:cNvPr>
        <xdr:cNvSpPr/>
      </xdr:nvSpPr>
      <xdr:spPr>
        <a:xfrm>
          <a:off x="1432716" y="933450"/>
          <a:ext cx="1557854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Pastas</a:t>
          </a:r>
          <a:endParaRPr lang="pt-BR" sz="1100" b="1" baseline="0">
            <a:solidFill>
              <a:schemeClr val="tx1"/>
            </a:solidFill>
          </a:endParaRPr>
        </a:p>
        <a:p>
          <a:pPr algn="ctr"/>
          <a:endParaRPr lang="pt-BR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2824161</xdr:colOff>
      <xdr:row>3</xdr:row>
      <xdr:rowOff>219075</xdr:rowOff>
    </xdr:from>
    <xdr:to>
      <xdr:col>0</xdr:col>
      <xdr:colOff>4244795</xdr:colOff>
      <xdr:row>6</xdr:row>
      <xdr:rowOff>57150</xdr:rowOff>
    </xdr:to>
    <xdr:sp macro="" textlink="">
      <xdr:nvSpPr>
        <xdr:cNvPr id="8" name="Fluxograma: Cartão 7">
          <a:hlinkClick xmlns:r="http://schemas.openxmlformats.org/officeDocument/2006/relationships" r:id="rId8"/>
        </xdr:cNvPr>
        <xdr:cNvSpPr/>
      </xdr:nvSpPr>
      <xdr:spPr>
        <a:xfrm>
          <a:off x="2824161" y="933450"/>
          <a:ext cx="1420634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Estoque</a:t>
          </a:r>
        </a:p>
      </xdr:txBody>
    </xdr:sp>
    <xdr:clientData/>
  </xdr:twoCellAnchor>
  <xdr:twoCellAnchor>
    <xdr:from>
      <xdr:col>0</xdr:col>
      <xdr:colOff>4088604</xdr:colOff>
      <xdr:row>3</xdr:row>
      <xdr:rowOff>219075</xdr:rowOff>
    </xdr:from>
    <xdr:to>
      <xdr:col>0</xdr:col>
      <xdr:colOff>5599269</xdr:colOff>
      <xdr:row>6</xdr:row>
      <xdr:rowOff>57150</xdr:rowOff>
    </xdr:to>
    <xdr:sp macro="" textlink="">
      <xdr:nvSpPr>
        <xdr:cNvPr id="9" name="Fluxograma: Cartão 8">
          <a:hlinkClick xmlns:r="http://schemas.openxmlformats.org/officeDocument/2006/relationships" r:id="rId9"/>
        </xdr:cNvPr>
        <xdr:cNvSpPr/>
      </xdr:nvSpPr>
      <xdr:spPr>
        <a:xfrm>
          <a:off x="4088604" y="933450"/>
          <a:ext cx="1510665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Cáculo</a:t>
          </a:r>
          <a:r>
            <a:rPr lang="pt-BR" sz="1100" b="1" baseline="0">
              <a:solidFill>
                <a:schemeClr val="tx1"/>
              </a:solidFill>
            </a:rPr>
            <a:t> de impostos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5476874</xdr:colOff>
      <xdr:row>3</xdr:row>
      <xdr:rowOff>219075</xdr:rowOff>
    </xdr:from>
    <xdr:to>
      <xdr:col>1</xdr:col>
      <xdr:colOff>529589</xdr:colOff>
      <xdr:row>6</xdr:row>
      <xdr:rowOff>57150</xdr:rowOff>
    </xdr:to>
    <xdr:sp macro="" textlink="">
      <xdr:nvSpPr>
        <xdr:cNvPr id="10" name="Fluxograma: Cartão 9">
          <a:hlinkClick xmlns:r="http://schemas.openxmlformats.org/officeDocument/2006/relationships" r:id="rId10"/>
        </xdr:cNvPr>
        <xdr:cNvSpPr/>
      </xdr:nvSpPr>
      <xdr:spPr>
        <a:xfrm>
          <a:off x="5476874" y="933450"/>
          <a:ext cx="1510665" cy="552450"/>
        </a:xfrm>
        <a:prstGeom prst="flowChartPunchedCard">
          <a:avLst/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/>
              </a:solidFill>
            </a:rPr>
            <a:t>Vendas</a:t>
          </a:r>
          <a:r>
            <a:rPr lang="pt-BR" sz="1100" b="1" baseline="0">
              <a:solidFill>
                <a:schemeClr val="bg1"/>
              </a:solidFill>
            </a:rPr>
            <a:t> à        prazo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400049</xdr:colOff>
      <xdr:row>3</xdr:row>
      <xdr:rowOff>219075</xdr:rowOff>
    </xdr:from>
    <xdr:to>
      <xdr:col>1</xdr:col>
      <xdr:colOff>1910714</xdr:colOff>
      <xdr:row>6</xdr:row>
      <xdr:rowOff>57150</xdr:rowOff>
    </xdr:to>
    <xdr:sp macro="" textlink="">
      <xdr:nvSpPr>
        <xdr:cNvPr id="11" name="Fluxograma: Cartão 10">
          <a:hlinkClick xmlns:r="http://schemas.openxmlformats.org/officeDocument/2006/relationships" r:id="rId12"/>
        </xdr:cNvPr>
        <xdr:cNvSpPr/>
      </xdr:nvSpPr>
      <xdr:spPr>
        <a:xfrm>
          <a:off x="6857999" y="933450"/>
          <a:ext cx="1510665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Resultados</a:t>
          </a:r>
        </a:p>
      </xdr:txBody>
    </xdr:sp>
    <xdr:clientData/>
  </xdr:twoCellAnchor>
  <xdr:twoCellAnchor editAs="oneCell">
    <xdr:from>
      <xdr:col>0</xdr:col>
      <xdr:colOff>371475</xdr:colOff>
      <xdr:row>6</xdr:row>
      <xdr:rowOff>113448</xdr:rowOff>
    </xdr:from>
    <xdr:to>
      <xdr:col>0</xdr:col>
      <xdr:colOff>1905000</xdr:colOff>
      <xdr:row>10</xdr:row>
      <xdr:rowOff>28576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1542198"/>
          <a:ext cx="1533525" cy="867628"/>
        </a:xfrm>
        <a:prstGeom prst="rect">
          <a:avLst/>
        </a:prstGeom>
      </xdr:spPr>
    </xdr:pic>
    <xdr:clientData/>
  </xdr:twoCellAnchor>
  <xdr:twoCellAnchor editAs="oneCell">
    <xdr:from>
      <xdr:col>0</xdr:col>
      <xdr:colOff>2066925</xdr:colOff>
      <xdr:row>6</xdr:row>
      <xdr:rowOff>133350</xdr:rowOff>
    </xdr:from>
    <xdr:to>
      <xdr:col>0</xdr:col>
      <xdr:colOff>3600450</xdr:colOff>
      <xdr:row>10</xdr:row>
      <xdr:rowOff>48478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562100"/>
          <a:ext cx="1533525" cy="867628"/>
        </a:xfrm>
        <a:prstGeom prst="rect">
          <a:avLst/>
        </a:prstGeom>
      </xdr:spPr>
    </xdr:pic>
    <xdr:clientData/>
  </xdr:twoCellAnchor>
  <xdr:twoCellAnchor editAs="oneCell">
    <xdr:from>
      <xdr:col>0</xdr:col>
      <xdr:colOff>3781425</xdr:colOff>
      <xdr:row>6</xdr:row>
      <xdr:rowOff>133350</xdr:rowOff>
    </xdr:from>
    <xdr:to>
      <xdr:col>0</xdr:col>
      <xdr:colOff>5314950</xdr:colOff>
      <xdr:row>10</xdr:row>
      <xdr:rowOff>48478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25" y="1562100"/>
          <a:ext cx="1533525" cy="867628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7</xdr:row>
      <xdr:rowOff>219075</xdr:rowOff>
    </xdr:from>
    <xdr:to>
      <xdr:col>0</xdr:col>
      <xdr:colOff>1628775</xdr:colOff>
      <xdr:row>8</xdr:row>
      <xdr:rowOff>190500</xdr:rowOff>
    </xdr:to>
    <xdr:sp macro="" textlink="">
      <xdr:nvSpPr>
        <xdr:cNvPr id="15" name="CaixaDeTexto 14">
          <a:hlinkClick xmlns:r="http://schemas.openxmlformats.org/officeDocument/2006/relationships" r:id="rId10"/>
        </xdr:cNvPr>
        <xdr:cNvSpPr txBox="1"/>
      </xdr:nvSpPr>
      <xdr:spPr>
        <a:xfrm>
          <a:off x="676275" y="1885950"/>
          <a:ext cx="9525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bg1"/>
              </a:solidFill>
            </a:rPr>
            <a:t>Devedores</a:t>
          </a:r>
        </a:p>
      </xdr:txBody>
    </xdr:sp>
    <xdr:clientData/>
  </xdr:twoCellAnchor>
  <xdr:twoCellAnchor>
    <xdr:from>
      <xdr:col>0</xdr:col>
      <xdr:colOff>2533650</xdr:colOff>
      <xdr:row>7</xdr:row>
      <xdr:rowOff>228600</xdr:rowOff>
    </xdr:from>
    <xdr:to>
      <xdr:col>0</xdr:col>
      <xdr:colOff>3486150</xdr:colOff>
      <xdr:row>8</xdr:row>
      <xdr:rowOff>200025</xdr:rowOff>
    </xdr:to>
    <xdr:sp macro="" textlink="">
      <xdr:nvSpPr>
        <xdr:cNvPr id="16" name="CaixaDeTexto 15">
          <a:hlinkClick xmlns:r="http://schemas.openxmlformats.org/officeDocument/2006/relationships" r:id="rId14"/>
        </xdr:cNvPr>
        <xdr:cNvSpPr txBox="1"/>
      </xdr:nvSpPr>
      <xdr:spPr>
        <a:xfrm>
          <a:off x="2533650" y="1895475"/>
          <a:ext cx="9525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/>
            <a:t>Dívidas</a:t>
          </a:r>
        </a:p>
      </xdr:txBody>
    </xdr:sp>
    <xdr:clientData/>
  </xdr:twoCellAnchor>
  <xdr:twoCellAnchor>
    <xdr:from>
      <xdr:col>0</xdr:col>
      <xdr:colOff>3990975</xdr:colOff>
      <xdr:row>7</xdr:row>
      <xdr:rowOff>228600</xdr:rowOff>
    </xdr:from>
    <xdr:to>
      <xdr:col>0</xdr:col>
      <xdr:colOff>5191125</xdr:colOff>
      <xdr:row>8</xdr:row>
      <xdr:rowOff>200025</xdr:rowOff>
    </xdr:to>
    <xdr:sp macro="" textlink="">
      <xdr:nvSpPr>
        <xdr:cNvPr id="17" name="CaixaDeTexto 16">
          <a:hlinkClick xmlns:r="http://schemas.openxmlformats.org/officeDocument/2006/relationships" r:id="rId15"/>
        </xdr:cNvPr>
        <xdr:cNvSpPr txBox="1"/>
      </xdr:nvSpPr>
      <xdr:spPr>
        <a:xfrm>
          <a:off x="3990975" y="1895475"/>
          <a:ext cx="12001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/>
            <a:t>Não</a:t>
          </a:r>
          <a:r>
            <a:rPr lang="pt-BR" sz="1100" b="1" baseline="0"/>
            <a:t> pagantes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1181100</xdr:colOff>
      <xdr:row>6</xdr:row>
      <xdr:rowOff>76199</xdr:rowOff>
    </xdr:to>
    <xdr:sp macro="" textlink="">
      <xdr:nvSpPr>
        <xdr:cNvPr id="2" name="Retângulo de cantos arredondados 1"/>
        <xdr:cNvSpPr/>
      </xdr:nvSpPr>
      <xdr:spPr>
        <a:xfrm>
          <a:off x="0" y="0"/>
          <a:ext cx="12573000" cy="1504949"/>
        </a:xfrm>
        <a:prstGeom prst="roundRect">
          <a:avLst>
            <a:gd name="adj" fmla="val 0"/>
          </a:avLst>
        </a:prstGeom>
        <a:solidFill>
          <a:schemeClr val="tx1">
            <a:lumMod val="95000"/>
            <a:lumOff val="5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127566</xdr:colOff>
      <xdr:row>0</xdr:row>
      <xdr:rowOff>16330</xdr:rowOff>
    </xdr:from>
    <xdr:to>
      <xdr:col>1</xdr:col>
      <xdr:colOff>507834</xdr:colOff>
      <xdr:row>3</xdr:row>
      <xdr:rowOff>114300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66" y="16330"/>
          <a:ext cx="1066068" cy="812345"/>
        </a:xfrm>
        <a:prstGeom prst="rect">
          <a:avLst/>
        </a:prstGeom>
      </xdr:spPr>
    </xdr:pic>
    <xdr:clientData/>
  </xdr:twoCellAnchor>
  <xdr:twoCellAnchor editAs="oneCell">
    <xdr:from>
      <xdr:col>5</xdr:col>
      <xdr:colOff>923925</xdr:colOff>
      <xdr:row>0</xdr:row>
      <xdr:rowOff>0</xdr:rowOff>
    </xdr:from>
    <xdr:to>
      <xdr:col>9</xdr:col>
      <xdr:colOff>1195390</xdr:colOff>
      <xdr:row>6</xdr:row>
      <xdr:rowOff>38098</xdr:rowOff>
    </xdr:to>
    <xdr:pic>
      <xdr:nvPicPr>
        <xdr:cNvPr id="4" name="Imagem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>
        <a:xfrm rot="16200000">
          <a:off x="9313071" y="-1807371"/>
          <a:ext cx="1466848" cy="5081590"/>
        </a:xfrm>
        <a:prstGeom prst="rect">
          <a:avLst/>
        </a:prstGeom>
      </xdr:spPr>
    </xdr:pic>
    <xdr:clientData/>
  </xdr:twoCellAnchor>
  <xdr:twoCellAnchor>
    <xdr:from>
      <xdr:col>0</xdr:col>
      <xdr:colOff>35718</xdr:colOff>
      <xdr:row>2</xdr:row>
      <xdr:rowOff>61913</xdr:rowOff>
    </xdr:from>
    <xdr:to>
      <xdr:col>2</xdr:col>
      <xdr:colOff>19050</xdr:colOff>
      <xdr:row>3</xdr:row>
      <xdr:rowOff>92869</xdr:rowOff>
    </xdr:to>
    <xdr:sp macro="" textlink="">
      <xdr:nvSpPr>
        <xdr:cNvPr id="5" name="CaixaDeTexto 4"/>
        <xdr:cNvSpPr txBox="1"/>
      </xdr:nvSpPr>
      <xdr:spPr>
        <a:xfrm>
          <a:off x="35718" y="538163"/>
          <a:ext cx="1354932" cy="269081"/>
        </a:xfrm>
        <a:prstGeom prst="rect">
          <a:avLst/>
        </a:prstGeom>
        <a:noFill/>
        <a:ln w="9525" cmpd="sng">
          <a:noFill/>
        </a:ln>
        <a:effectLst>
          <a:outerShdw blurRad="127000" dist="38100" dir="2700000" algn="ctr">
            <a:srgbClr val="000000">
              <a:alpha val="45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 Black" panose="020B0A04020102020204" pitchFamily="34" charset="0"/>
            </a:rPr>
            <a:t>D'art Tintas</a:t>
          </a:r>
        </a:p>
      </xdr:txBody>
    </xdr:sp>
    <xdr:clientData/>
  </xdr:twoCellAnchor>
  <xdr:twoCellAnchor>
    <xdr:from>
      <xdr:col>0</xdr:col>
      <xdr:colOff>0</xdr:colOff>
      <xdr:row>3</xdr:row>
      <xdr:rowOff>220266</xdr:rowOff>
    </xdr:from>
    <xdr:to>
      <xdr:col>2</xdr:col>
      <xdr:colOff>204076</xdr:colOff>
      <xdr:row>6</xdr:row>
      <xdr:rowOff>58341</xdr:rowOff>
    </xdr:to>
    <xdr:sp macro="" textlink="">
      <xdr:nvSpPr>
        <xdr:cNvPr id="6" name="Fluxograma: Cartão 5">
          <a:hlinkClick xmlns:r="http://schemas.openxmlformats.org/officeDocument/2006/relationships" r:id="rId5"/>
        </xdr:cNvPr>
        <xdr:cNvSpPr/>
      </xdr:nvSpPr>
      <xdr:spPr>
        <a:xfrm>
          <a:off x="0" y="934641"/>
          <a:ext cx="1575676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Menu</a:t>
          </a:r>
        </a:p>
      </xdr:txBody>
    </xdr:sp>
    <xdr:clientData/>
  </xdr:twoCellAnchor>
  <xdr:twoCellAnchor>
    <xdr:from>
      <xdr:col>2</xdr:col>
      <xdr:colOff>61116</xdr:colOff>
      <xdr:row>3</xdr:row>
      <xdr:rowOff>219075</xdr:rowOff>
    </xdr:from>
    <xdr:to>
      <xdr:col>3</xdr:col>
      <xdr:colOff>155156</xdr:colOff>
      <xdr:row>6</xdr:row>
      <xdr:rowOff>57150</xdr:rowOff>
    </xdr:to>
    <xdr:sp macro="" textlink="">
      <xdr:nvSpPr>
        <xdr:cNvPr id="7" name="Fluxograma: Cartão 6">
          <a:hlinkClick xmlns:r="http://schemas.openxmlformats.org/officeDocument/2006/relationships" r:id="rId7"/>
        </xdr:cNvPr>
        <xdr:cNvSpPr/>
      </xdr:nvSpPr>
      <xdr:spPr>
        <a:xfrm>
          <a:off x="1432716" y="933450"/>
          <a:ext cx="1532315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Pastas</a:t>
          </a:r>
          <a:endParaRPr lang="pt-BR" sz="1100" b="1" baseline="0">
            <a:solidFill>
              <a:schemeClr val="tx1"/>
            </a:solidFill>
          </a:endParaRPr>
        </a:p>
        <a:p>
          <a:pPr algn="ctr"/>
          <a:endParaRPr lang="pt-BR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14286</xdr:colOff>
      <xdr:row>3</xdr:row>
      <xdr:rowOff>219075</xdr:rowOff>
    </xdr:from>
    <xdr:to>
      <xdr:col>3</xdr:col>
      <xdr:colOff>1411631</xdr:colOff>
      <xdr:row>6</xdr:row>
      <xdr:rowOff>57150</xdr:rowOff>
    </xdr:to>
    <xdr:sp macro="" textlink="">
      <xdr:nvSpPr>
        <xdr:cNvPr id="8" name="Fluxograma: Cartão 7">
          <a:hlinkClick xmlns:r="http://schemas.openxmlformats.org/officeDocument/2006/relationships" r:id="rId8"/>
        </xdr:cNvPr>
        <xdr:cNvSpPr/>
      </xdr:nvSpPr>
      <xdr:spPr>
        <a:xfrm>
          <a:off x="2824161" y="933450"/>
          <a:ext cx="1397345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Estoque</a:t>
          </a:r>
        </a:p>
      </xdr:txBody>
    </xdr:sp>
    <xdr:clientData/>
  </xdr:twoCellAnchor>
  <xdr:twoCellAnchor>
    <xdr:from>
      <xdr:col>3</xdr:col>
      <xdr:colOff>1278730</xdr:colOff>
      <xdr:row>3</xdr:row>
      <xdr:rowOff>219075</xdr:rowOff>
    </xdr:from>
    <xdr:to>
      <xdr:col>4</xdr:col>
      <xdr:colOff>145255</xdr:colOff>
      <xdr:row>6</xdr:row>
      <xdr:rowOff>57150</xdr:rowOff>
    </xdr:to>
    <xdr:sp macro="" textlink="">
      <xdr:nvSpPr>
        <xdr:cNvPr id="9" name="Fluxograma: Cartão 8">
          <a:hlinkClick xmlns:r="http://schemas.openxmlformats.org/officeDocument/2006/relationships" r:id="rId9"/>
        </xdr:cNvPr>
        <xdr:cNvSpPr/>
      </xdr:nvSpPr>
      <xdr:spPr>
        <a:xfrm>
          <a:off x="4088605" y="933450"/>
          <a:ext cx="1485900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Cáculo</a:t>
          </a:r>
          <a:r>
            <a:rPr lang="pt-BR" sz="1100" b="1" baseline="0">
              <a:solidFill>
                <a:schemeClr val="tx1"/>
              </a:solidFill>
            </a:rPr>
            <a:t> de impostos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47625</xdr:colOff>
      <xdr:row>3</xdr:row>
      <xdr:rowOff>219075</xdr:rowOff>
    </xdr:from>
    <xdr:to>
      <xdr:col>5</xdr:col>
      <xdr:colOff>381000</xdr:colOff>
      <xdr:row>6</xdr:row>
      <xdr:rowOff>57150</xdr:rowOff>
    </xdr:to>
    <xdr:sp macro="" textlink="">
      <xdr:nvSpPr>
        <xdr:cNvPr id="10" name="Fluxograma: Cartão 9">
          <a:hlinkClick xmlns:r="http://schemas.openxmlformats.org/officeDocument/2006/relationships" r:id="rId10"/>
        </xdr:cNvPr>
        <xdr:cNvSpPr/>
      </xdr:nvSpPr>
      <xdr:spPr>
        <a:xfrm>
          <a:off x="5476875" y="933450"/>
          <a:ext cx="1485900" cy="552450"/>
        </a:xfrm>
        <a:prstGeom prst="flowChartPunchedCard">
          <a:avLst/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/>
              </a:solidFill>
            </a:rPr>
            <a:t>Vendas</a:t>
          </a:r>
          <a:r>
            <a:rPr lang="pt-BR" sz="1100" b="1" baseline="0">
              <a:solidFill>
                <a:schemeClr val="bg1"/>
              </a:solidFill>
            </a:rPr>
            <a:t> à        prazo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276225</xdr:colOff>
      <xdr:row>3</xdr:row>
      <xdr:rowOff>219075</xdr:rowOff>
    </xdr:from>
    <xdr:to>
      <xdr:col>6</xdr:col>
      <xdr:colOff>590550</xdr:colOff>
      <xdr:row>6</xdr:row>
      <xdr:rowOff>57150</xdr:rowOff>
    </xdr:to>
    <xdr:sp macro="" textlink="">
      <xdr:nvSpPr>
        <xdr:cNvPr id="11" name="Fluxograma: Cartão 10">
          <a:hlinkClick xmlns:r="http://schemas.openxmlformats.org/officeDocument/2006/relationships" r:id="rId12"/>
        </xdr:cNvPr>
        <xdr:cNvSpPr/>
      </xdr:nvSpPr>
      <xdr:spPr>
        <a:xfrm>
          <a:off x="6858000" y="933450"/>
          <a:ext cx="1485900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Resultados</a:t>
          </a:r>
        </a:p>
      </xdr:txBody>
    </xdr:sp>
    <xdr:clientData/>
  </xdr:twoCellAnchor>
  <xdr:twoCellAnchor editAs="oneCell">
    <xdr:from>
      <xdr:col>0</xdr:col>
      <xdr:colOff>295275</xdr:colOff>
      <xdr:row>6</xdr:row>
      <xdr:rowOff>114300</xdr:rowOff>
    </xdr:from>
    <xdr:to>
      <xdr:col>2</xdr:col>
      <xdr:colOff>457200</xdr:colOff>
      <xdr:row>10</xdr:row>
      <xdr:rowOff>29428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543050"/>
          <a:ext cx="1533525" cy="867628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6</xdr:row>
      <xdr:rowOff>114300</xdr:rowOff>
    </xdr:from>
    <xdr:to>
      <xdr:col>3</xdr:col>
      <xdr:colOff>714375</xdr:colOff>
      <xdr:row>10</xdr:row>
      <xdr:rowOff>29428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1543050"/>
          <a:ext cx="1533525" cy="867628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895350</xdr:colOff>
      <xdr:row>6</xdr:row>
      <xdr:rowOff>114300</xdr:rowOff>
    </xdr:from>
    <xdr:to>
      <xdr:col>3</xdr:col>
      <xdr:colOff>2428875</xdr:colOff>
      <xdr:row>10</xdr:row>
      <xdr:rowOff>29428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543050"/>
          <a:ext cx="1533525" cy="867628"/>
        </a:xfrm>
        <a:prstGeom prst="rect">
          <a:avLst/>
        </a:prstGeom>
      </xdr:spPr>
    </xdr:pic>
    <xdr:clientData/>
  </xdr:twoCellAnchor>
  <xdr:twoCellAnchor>
    <xdr:from>
      <xdr:col>0</xdr:col>
      <xdr:colOff>600075</xdr:colOff>
      <xdr:row>7</xdr:row>
      <xdr:rowOff>219927</xdr:rowOff>
    </xdr:from>
    <xdr:to>
      <xdr:col>2</xdr:col>
      <xdr:colOff>180975</xdr:colOff>
      <xdr:row>8</xdr:row>
      <xdr:rowOff>191352</xdr:rowOff>
    </xdr:to>
    <xdr:sp macro="" textlink="">
      <xdr:nvSpPr>
        <xdr:cNvPr id="15" name="CaixaDeTexto 14">
          <a:hlinkClick xmlns:r="http://schemas.openxmlformats.org/officeDocument/2006/relationships" r:id="rId14"/>
        </xdr:cNvPr>
        <xdr:cNvSpPr txBox="1"/>
      </xdr:nvSpPr>
      <xdr:spPr>
        <a:xfrm>
          <a:off x="600075" y="1886802"/>
          <a:ext cx="9525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tx1"/>
              </a:solidFill>
            </a:rPr>
            <a:t>Devedores</a:t>
          </a:r>
        </a:p>
      </xdr:txBody>
    </xdr:sp>
    <xdr:clientData/>
  </xdr:twoCellAnchor>
  <xdr:twoCellAnchor>
    <xdr:from>
      <xdr:col>2</xdr:col>
      <xdr:colOff>1085850</xdr:colOff>
      <xdr:row>7</xdr:row>
      <xdr:rowOff>229452</xdr:rowOff>
    </xdr:from>
    <xdr:to>
      <xdr:col>3</xdr:col>
      <xdr:colOff>600075</xdr:colOff>
      <xdr:row>8</xdr:row>
      <xdr:rowOff>200877</xdr:rowOff>
    </xdr:to>
    <xdr:sp macro="" textlink="">
      <xdr:nvSpPr>
        <xdr:cNvPr id="16" name="CaixaDeTexto 15">
          <a:hlinkClick xmlns:r="http://schemas.openxmlformats.org/officeDocument/2006/relationships" r:id="rId10"/>
        </xdr:cNvPr>
        <xdr:cNvSpPr txBox="1"/>
      </xdr:nvSpPr>
      <xdr:spPr>
        <a:xfrm>
          <a:off x="2457450" y="1896327"/>
          <a:ext cx="9525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bg1"/>
              </a:solidFill>
            </a:rPr>
            <a:t>Dívidas</a:t>
          </a:r>
        </a:p>
      </xdr:txBody>
    </xdr:sp>
    <xdr:clientData/>
  </xdr:twoCellAnchor>
  <xdr:twoCellAnchor>
    <xdr:from>
      <xdr:col>3</xdr:col>
      <xdr:colOff>1104900</xdr:colOff>
      <xdr:row>7</xdr:row>
      <xdr:rowOff>229452</xdr:rowOff>
    </xdr:from>
    <xdr:to>
      <xdr:col>3</xdr:col>
      <xdr:colOff>2305050</xdr:colOff>
      <xdr:row>8</xdr:row>
      <xdr:rowOff>200877</xdr:rowOff>
    </xdr:to>
    <xdr:sp macro="" textlink="">
      <xdr:nvSpPr>
        <xdr:cNvPr id="17" name="CaixaDeTexto 16">
          <a:hlinkClick xmlns:r="http://schemas.openxmlformats.org/officeDocument/2006/relationships" r:id="rId15"/>
        </xdr:cNvPr>
        <xdr:cNvSpPr txBox="1"/>
      </xdr:nvSpPr>
      <xdr:spPr>
        <a:xfrm>
          <a:off x="3914775" y="1896327"/>
          <a:ext cx="12001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/>
            <a:t>Não</a:t>
          </a:r>
          <a:r>
            <a:rPr lang="pt-BR" sz="1100" b="1" baseline="0"/>
            <a:t> pagantes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600075</xdr:colOff>
      <xdr:row>6</xdr:row>
      <xdr:rowOff>76199</xdr:rowOff>
    </xdr:to>
    <xdr:sp macro="" textlink="">
      <xdr:nvSpPr>
        <xdr:cNvPr id="2" name="Retângulo de cantos arredondados 1"/>
        <xdr:cNvSpPr/>
      </xdr:nvSpPr>
      <xdr:spPr>
        <a:xfrm>
          <a:off x="0" y="0"/>
          <a:ext cx="12573000" cy="1504949"/>
        </a:xfrm>
        <a:prstGeom prst="roundRect">
          <a:avLst>
            <a:gd name="adj" fmla="val 0"/>
          </a:avLst>
        </a:prstGeom>
        <a:solidFill>
          <a:schemeClr val="tx1">
            <a:lumMod val="95000"/>
            <a:lumOff val="5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127566</xdr:colOff>
      <xdr:row>0</xdr:row>
      <xdr:rowOff>16330</xdr:rowOff>
    </xdr:from>
    <xdr:to>
      <xdr:col>1</xdr:col>
      <xdr:colOff>507834</xdr:colOff>
      <xdr:row>3</xdr:row>
      <xdr:rowOff>114300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66" y="16330"/>
          <a:ext cx="1066068" cy="812345"/>
        </a:xfrm>
        <a:prstGeom prst="rect">
          <a:avLst/>
        </a:prstGeom>
      </xdr:spPr>
    </xdr:pic>
    <xdr:clientData/>
  </xdr:twoCellAnchor>
  <xdr:twoCellAnchor editAs="oneCell">
    <xdr:from>
      <xdr:col>5</xdr:col>
      <xdr:colOff>752475</xdr:colOff>
      <xdr:row>0</xdr:row>
      <xdr:rowOff>0</xdr:rowOff>
    </xdr:from>
    <xdr:to>
      <xdr:col>9</xdr:col>
      <xdr:colOff>614365</xdr:colOff>
      <xdr:row>6</xdr:row>
      <xdr:rowOff>38098</xdr:rowOff>
    </xdr:to>
    <xdr:pic>
      <xdr:nvPicPr>
        <xdr:cNvPr id="4" name="Imagem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>
        <a:xfrm rot="16200000">
          <a:off x="9313071" y="-1807371"/>
          <a:ext cx="1466848" cy="5081590"/>
        </a:xfrm>
        <a:prstGeom prst="rect">
          <a:avLst/>
        </a:prstGeom>
      </xdr:spPr>
    </xdr:pic>
    <xdr:clientData/>
  </xdr:twoCellAnchor>
  <xdr:twoCellAnchor>
    <xdr:from>
      <xdr:col>0</xdr:col>
      <xdr:colOff>35718</xdr:colOff>
      <xdr:row>2</xdr:row>
      <xdr:rowOff>61913</xdr:rowOff>
    </xdr:from>
    <xdr:to>
      <xdr:col>2</xdr:col>
      <xdr:colOff>19050</xdr:colOff>
      <xdr:row>3</xdr:row>
      <xdr:rowOff>92869</xdr:rowOff>
    </xdr:to>
    <xdr:sp macro="" textlink="">
      <xdr:nvSpPr>
        <xdr:cNvPr id="5" name="CaixaDeTexto 4"/>
        <xdr:cNvSpPr txBox="1"/>
      </xdr:nvSpPr>
      <xdr:spPr>
        <a:xfrm>
          <a:off x="35718" y="538163"/>
          <a:ext cx="1354932" cy="269081"/>
        </a:xfrm>
        <a:prstGeom prst="rect">
          <a:avLst/>
        </a:prstGeom>
        <a:noFill/>
        <a:ln w="9525" cmpd="sng">
          <a:noFill/>
        </a:ln>
        <a:effectLst>
          <a:outerShdw blurRad="127000" dist="38100" dir="2700000" algn="ctr">
            <a:srgbClr val="000000">
              <a:alpha val="45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 Black" panose="020B0A04020102020204" pitchFamily="34" charset="0"/>
            </a:rPr>
            <a:t>D'art Tintas</a:t>
          </a:r>
        </a:p>
      </xdr:txBody>
    </xdr:sp>
    <xdr:clientData/>
  </xdr:twoCellAnchor>
  <xdr:twoCellAnchor>
    <xdr:from>
      <xdr:col>0</xdr:col>
      <xdr:colOff>0</xdr:colOff>
      <xdr:row>3</xdr:row>
      <xdr:rowOff>220266</xdr:rowOff>
    </xdr:from>
    <xdr:to>
      <xdr:col>2</xdr:col>
      <xdr:colOff>204076</xdr:colOff>
      <xdr:row>6</xdr:row>
      <xdr:rowOff>58341</xdr:rowOff>
    </xdr:to>
    <xdr:sp macro="" textlink="">
      <xdr:nvSpPr>
        <xdr:cNvPr id="6" name="Fluxograma: Cartão 5">
          <a:hlinkClick xmlns:r="http://schemas.openxmlformats.org/officeDocument/2006/relationships" r:id="rId5"/>
        </xdr:cNvPr>
        <xdr:cNvSpPr/>
      </xdr:nvSpPr>
      <xdr:spPr>
        <a:xfrm>
          <a:off x="0" y="934641"/>
          <a:ext cx="1575676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Menu</a:t>
          </a:r>
        </a:p>
      </xdr:txBody>
    </xdr:sp>
    <xdr:clientData/>
  </xdr:twoCellAnchor>
  <xdr:twoCellAnchor>
    <xdr:from>
      <xdr:col>2</xdr:col>
      <xdr:colOff>61116</xdr:colOff>
      <xdr:row>3</xdr:row>
      <xdr:rowOff>219075</xdr:rowOff>
    </xdr:from>
    <xdr:to>
      <xdr:col>3</xdr:col>
      <xdr:colOff>240881</xdr:colOff>
      <xdr:row>6</xdr:row>
      <xdr:rowOff>57150</xdr:rowOff>
    </xdr:to>
    <xdr:sp macro="" textlink="">
      <xdr:nvSpPr>
        <xdr:cNvPr id="7" name="Fluxograma: Cartão 6">
          <a:hlinkClick xmlns:r="http://schemas.openxmlformats.org/officeDocument/2006/relationships" r:id="rId7"/>
        </xdr:cNvPr>
        <xdr:cNvSpPr/>
      </xdr:nvSpPr>
      <xdr:spPr>
        <a:xfrm>
          <a:off x="1432716" y="933450"/>
          <a:ext cx="1532315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Pastas</a:t>
          </a:r>
          <a:endParaRPr lang="pt-BR" sz="1100" b="1" baseline="0">
            <a:solidFill>
              <a:schemeClr val="tx1"/>
            </a:solidFill>
          </a:endParaRPr>
        </a:p>
        <a:p>
          <a:pPr algn="ctr"/>
          <a:endParaRPr lang="pt-BR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100011</xdr:colOff>
      <xdr:row>3</xdr:row>
      <xdr:rowOff>219075</xdr:rowOff>
    </xdr:from>
    <xdr:to>
      <xdr:col>3</xdr:col>
      <xdr:colOff>1497356</xdr:colOff>
      <xdr:row>6</xdr:row>
      <xdr:rowOff>57150</xdr:rowOff>
    </xdr:to>
    <xdr:sp macro="" textlink="">
      <xdr:nvSpPr>
        <xdr:cNvPr id="8" name="Fluxograma: Cartão 7">
          <a:hlinkClick xmlns:r="http://schemas.openxmlformats.org/officeDocument/2006/relationships" r:id="rId8"/>
        </xdr:cNvPr>
        <xdr:cNvSpPr/>
      </xdr:nvSpPr>
      <xdr:spPr>
        <a:xfrm>
          <a:off x="2824161" y="933450"/>
          <a:ext cx="1397345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Estoque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1364455</xdr:colOff>
      <xdr:row>3</xdr:row>
      <xdr:rowOff>219075</xdr:rowOff>
    </xdr:from>
    <xdr:to>
      <xdr:col>4</xdr:col>
      <xdr:colOff>40480</xdr:colOff>
      <xdr:row>6</xdr:row>
      <xdr:rowOff>57150</xdr:rowOff>
    </xdr:to>
    <xdr:sp macro="" textlink="">
      <xdr:nvSpPr>
        <xdr:cNvPr id="9" name="Fluxograma: Cartão 8">
          <a:hlinkClick xmlns:r="http://schemas.openxmlformats.org/officeDocument/2006/relationships" r:id="rId9"/>
        </xdr:cNvPr>
        <xdr:cNvSpPr/>
      </xdr:nvSpPr>
      <xdr:spPr>
        <a:xfrm>
          <a:off x="4088605" y="933450"/>
          <a:ext cx="1485900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Cáculo</a:t>
          </a:r>
          <a:r>
            <a:rPr lang="pt-BR" sz="1100" b="1" baseline="0">
              <a:solidFill>
                <a:schemeClr val="tx1"/>
              </a:solidFill>
            </a:rPr>
            <a:t> de impostos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2752725</xdr:colOff>
      <xdr:row>3</xdr:row>
      <xdr:rowOff>219075</xdr:rowOff>
    </xdr:from>
    <xdr:to>
      <xdr:col>5</xdr:col>
      <xdr:colOff>209550</xdr:colOff>
      <xdr:row>6</xdr:row>
      <xdr:rowOff>57150</xdr:rowOff>
    </xdr:to>
    <xdr:sp macro="" textlink="">
      <xdr:nvSpPr>
        <xdr:cNvPr id="10" name="Fluxograma: Cartão 9">
          <a:hlinkClick xmlns:r="http://schemas.openxmlformats.org/officeDocument/2006/relationships" r:id="rId10"/>
        </xdr:cNvPr>
        <xdr:cNvSpPr/>
      </xdr:nvSpPr>
      <xdr:spPr>
        <a:xfrm>
          <a:off x="5476875" y="933450"/>
          <a:ext cx="1485900" cy="552450"/>
        </a:xfrm>
        <a:prstGeom prst="flowChartPunchedCard">
          <a:avLst/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/>
              </a:solidFill>
            </a:rPr>
            <a:t>Vendas</a:t>
          </a:r>
          <a:r>
            <a:rPr lang="pt-BR" sz="1100" b="1" baseline="0">
              <a:solidFill>
                <a:schemeClr val="bg1"/>
              </a:solidFill>
            </a:rPr>
            <a:t> à        prazo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104775</xdr:colOff>
      <xdr:row>3</xdr:row>
      <xdr:rowOff>219075</xdr:rowOff>
    </xdr:from>
    <xdr:to>
      <xdr:col>6</xdr:col>
      <xdr:colOff>419100</xdr:colOff>
      <xdr:row>6</xdr:row>
      <xdr:rowOff>57150</xdr:rowOff>
    </xdr:to>
    <xdr:sp macro="" textlink="">
      <xdr:nvSpPr>
        <xdr:cNvPr id="11" name="Fluxograma: Cartão 10">
          <a:hlinkClick xmlns:r="http://schemas.openxmlformats.org/officeDocument/2006/relationships" r:id="rId12"/>
        </xdr:cNvPr>
        <xdr:cNvSpPr/>
      </xdr:nvSpPr>
      <xdr:spPr>
        <a:xfrm>
          <a:off x="6858000" y="933450"/>
          <a:ext cx="1485900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Resultados</a:t>
          </a:r>
        </a:p>
      </xdr:txBody>
    </xdr:sp>
    <xdr:clientData/>
  </xdr:twoCellAnchor>
  <xdr:twoCellAnchor editAs="oneCell">
    <xdr:from>
      <xdr:col>0</xdr:col>
      <xdr:colOff>428625</xdr:colOff>
      <xdr:row>6</xdr:row>
      <xdr:rowOff>123825</xdr:rowOff>
    </xdr:from>
    <xdr:to>
      <xdr:col>2</xdr:col>
      <xdr:colOff>590550</xdr:colOff>
      <xdr:row>10</xdr:row>
      <xdr:rowOff>38953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1552575"/>
          <a:ext cx="1533525" cy="867628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6</xdr:row>
      <xdr:rowOff>123825</xdr:rowOff>
    </xdr:from>
    <xdr:to>
      <xdr:col>3</xdr:col>
      <xdr:colOff>933450</xdr:colOff>
      <xdr:row>10</xdr:row>
      <xdr:rowOff>38953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1552575"/>
          <a:ext cx="1533525" cy="867628"/>
        </a:xfrm>
        <a:prstGeom prst="rect">
          <a:avLst/>
        </a:prstGeom>
      </xdr:spPr>
    </xdr:pic>
    <xdr:clientData/>
  </xdr:twoCellAnchor>
  <xdr:twoCellAnchor editAs="oneCell">
    <xdr:from>
      <xdr:col>3</xdr:col>
      <xdr:colOff>1114425</xdr:colOff>
      <xdr:row>6</xdr:row>
      <xdr:rowOff>123825</xdr:rowOff>
    </xdr:from>
    <xdr:to>
      <xdr:col>3</xdr:col>
      <xdr:colOff>2647950</xdr:colOff>
      <xdr:row>10</xdr:row>
      <xdr:rowOff>38953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575" y="1552575"/>
          <a:ext cx="1533525" cy="867628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7</xdr:row>
      <xdr:rowOff>229452</xdr:rowOff>
    </xdr:from>
    <xdr:to>
      <xdr:col>2</xdr:col>
      <xdr:colOff>314325</xdr:colOff>
      <xdr:row>8</xdr:row>
      <xdr:rowOff>200877</xdr:rowOff>
    </xdr:to>
    <xdr:sp macro="" textlink="">
      <xdr:nvSpPr>
        <xdr:cNvPr id="15" name="CaixaDeTexto 14">
          <a:hlinkClick xmlns:r="http://schemas.openxmlformats.org/officeDocument/2006/relationships" r:id="rId14"/>
        </xdr:cNvPr>
        <xdr:cNvSpPr txBox="1"/>
      </xdr:nvSpPr>
      <xdr:spPr>
        <a:xfrm>
          <a:off x="733425" y="1896327"/>
          <a:ext cx="9525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tx1"/>
              </a:solidFill>
            </a:rPr>
            <a:t>Devedores</a:t>
          </a:r>
        </a:p>
      </xdr:txBody>
    </xdr:sp>
    <xdr:clientData/>
  </xdr:twoCellAnchor>
  <xdr:twoCellAnchor>
    <xdr:from>
      <xdr:col>2</xdr:col>
      <xdr:colOff>1219200</xdr:colOff>
      <xdr:row>8</xdr:row>
      <xdr:rowOff>852</xdr:rowOff>
    </xdr:from>
    <xdr:to>
      <xdr:col>3</xdr:col>
      <xdr:colOff>819150</xdr:colOff>
      <xdr:row>8</xdr:row>
      <xdr:rowOff>210402</xdr:rowOff>
    </xdr:to>
    <xdr:sp macro="" textlink="">
      <xdr:nvSpPr>
        <xdr:cNvPr id="16" name="CaixaDeTexto 15">
          <a:hlinkClick xmlns:r="http://schemas.openxmlformats.org/officeDocument/2006/relationships" r:id="rId15"/>
        </xdr:cNvPr>
        <xdr:cNvSpPr txBox="1"/>
      </xdr:nvSpPr>
      <xdr:spPr>
        <a:xfrm>
          <a:off x="2590800" y="1905852"/>
          <a:ext cx="9525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tx1"/>
              </a:solidFill>
            </a:rPr>
            <a:t>Dívidas</a:t>
          </a:r>
        </a:p>
      </xdr:txBody>
    </xdr:sp>
    <xdr:clientData/>
  </xdr:twoCellAnchor>
  <xdr:twoCellAnchor>
    <xdr:from>
      <xdr:col>3</xdr:col>
      <xdr:colOff>1323975</xdr:colOff>
      <xdr:row>8</xdr:row>
      <xdr:rowOff>852</xdr:rowOff>
    </xdr:from>
    <xdr:to>
      <xdr:col>3</xdr:col>
      <xdr:colOff>2524125</xdr:colOff>
      <xdr:row>8</xdr:row>
      <xdr:rowOff>210402</xdr:rowOff>
    </xdr:to>
    <xdr:sp macro="" textlink="">
      <xdr:nvSpPr>
        <xdr:cNvPr id="17" name="CaixaDeTexto 16">
          <a:hlinkClick xmlns:r="http://schemas.openxmlformats.org/officeDocument/2006/relationships" r:id="rId10"/>
        </xdr:cNvPr>
        <xdr:cNvSpPr txBox="1"/>
      </xdr:nvSpPr>
      <xdr:spPr>
        <a:xfrm>
          <a:off x="4048125" y="1905852"/>
          <a:ext cx="12001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bg1"/>
              </a:solidFill>
            </a:rPr>
            <a:t>Não</a:t>
          </a:r>
          <a:r>
            <a:rPr lang="pt-BR" sz="1100" b="1" baseline="0"/>
            <a:t> </a:t>
          </a:r>
          <a:r>
            <a:rPr lang="pt-BR" sz="1100" b="1" baseline="0">
              <a:solidFill>
                <a:schemeClr val="bg1"/>
              </a:solidFill>
            </a:rPr>
            <a:t>pagantes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452480</xdr:colOff>
      <xdr:row>7</xdr:row>
      <xdr:rowOff>38099</xdr:rowOff>
    </xdr:to>
    <xdr:sp macro="" textlink="">
      <xdr:nvSpPr>
        <xdr:cNvPr id="2" name="Retângulo de cantos arredondados 1"/>
        <xdr:cNvSpPr/>
      </xdr:nvSpPr>
      <xdr:spPr>
        <a:xfrm>
          <a:off x="0" y="0"/>
          <a:ext cx="12796880" cy="1504949"/>
        </a:xfrm>
        <a:prstGeom prst="roundRect">
          <a:avLst>
            <a:gd name="adj" fmla="val 0"/>
          </a:avLst>
        </a:prstGeom>
        <a:solidFill>
          <a:schemeClr val="tx1">
            <a:lumMod val="95000"/>
            <a:lumOff val="5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127565</xdr:colOff>
      <xdr:row>0</xdr:row>
      <xdr:rowOff>16330</xdr:rowOff>
    </xdr:from>
    <xdr:to>
      <xdr:col>1</xdr:col>
      <xdr:colOff>526816</xdr:colOff>
      <xdr:row>3</xdr:row>
      <xdr:rowOff>200025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65" y="16330"/>
          <a:ext cx="1085051" cy="81234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647699</xdr:colOff>
      <xdr:row>0</xdr:row>
      <xdr:rowOff>0</xdr:rowOff>
    </xdr:from>
    <xdr:to>
      <xdr:col>18</xdr:col>
      <xdr:colOff>333374</xdr:colOff>
      <xdr:row>6</xdr:row>
      <xdr:rowOff>209548</xdr:rowOff>
    </xdr:to>
    <xdr:pic>
      <xdr:nvPicPr>
        <xdr:cNvPr id="4" name="Imagem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>
        <a:xfrm rot="16200000">
          <a:off x="9358313" y="-1852614"/>
          <a:ext cx="1466848" cy="5172075"/>
        </a:xfrm>
        <a:prstGeom prst="rect">
          <a:avLst/>
        </a:prstGeom>
      </xdr:spPr>
    </xdr:pic>
    <xdr:clientData/>
  </xdr:twoCellAnchor>
  <xdr:twoCellAnchor>
    <xdr:from>
      <xdr:col>0</xdr:col>
      <xdr:colOff>35717</xdr:colOff>
      <xdr:row>2</xdr:row>
      <xdr:rowOff>119063</xdr:rowOff>
    </xdr:from>
    <xdr:to>
      <xdr:col>2</xdr:col>
      <xdr:colOff>43176</xdr:colOff>
      <xdr:row>3</xdr:row>
      <xdr:rowOff>178594</xdr:rowOff>
    </xdr:to>
    <xdr:sp macro="" textlink="">
      <xdr:nvSpPr>
        <xdr:cNvPr id="5" name="CaixaDeTexto 4"/>
        <xdr:cNvSpPr txBox="1"/>
      </xdr:nvSpPr>
      <xdr:spPr>
        <a:xfrm>
          <a:off x="35717" y="538163"/>
          <a:ext cx="1379059" cy="269081"/>
        </a:xfrm>
        <a:prstGeom prst="rect">
          <a:avLst/>
        </a:prstGeom>
        <a:noFill/>
        <a:ln w="9525" cmpd="sng">
          <a:noFill/>
        </a:ln>
        <a:effectLst>
          <a:outerShdw blurRad="127000" dist="38100" dir="2700000" algn="ctr">
            <a:srgbClr val="000000">
              <a:alpha val="45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 Black" panose="020B0A04020102020204" pitchFamily="34" charset="0"/>
            </a:rPr>
            <a:t>D'art Tintas</a:t>
          </a:r>
        </a:p>
      </xdr:txBody>
    </xdr:sp>
    <xdr:clientData/>
  </xdr:twoCellAnchor>
  <xdr:twoCellAnchor>
    <xdr:from>
      <xdr:col>0</xdr:col>
      <xdr:colOff>0</xdr:colOff>
      <xdr:row>4</xdr:row>
      <xdr:rowOff>96441</xdr:rowOff>
    </xdr:from>
    <xdr:to>
      <xdr:col>2</xdr:col>
      <xdr:colOff>232132</xdr:colOff>
      <xdr:row>7</xdr:row>
      <xdr:rowOff>20241</xdr:rowOff>
    </xdr:to>
    <xdr:sp macro="" textlink="">
      <xdr:nvSpPr>
        <xdr:cNvPr id="6" name="Fluxograma: Cartão 5">
          <a:hlinkClick xmlns:r="http://schemas.openxmlformats.org/officeDocument/2006/relationships" r:id="rId5"/>
        </xdr:cNvPr>
        <xdr:cNvSpPr/>
      </xdr:nvSpPr>
      <xdr:spPr>
        <a:xfrm>
          <a:off x="0" y="934641"/>
          <a:ext cx="1603732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Menu</a:t>
          </a:r>
        </a:p>
      </xdr:txBody>
    </xdr:sp>
    <xdr:clientData/>
  </xdr:twoCellAnchor>
  <xdr:twoCellAnchor>
    <xdr:from>
      <xdr:col>2</xdr:col>
      <xdr:colOff>61116</xdr:colOff>
      <xdr:row>4</xdr:row>
      <xdr:rowOff>95250</xdr:rowOff>
    </xdr:from>
    <xdr:to>
      <xdr:col>4</xdr:col>
      <xdr:colOff>249116</xdr:colOff>
      <xdr:row>7</xdr:row>
      <xdr:rowOff>19050</xdr:rowOff>
    </xdr:to>
    <xdr:sp macro="" textlink="">
      <xdr:nvSpPr>
        <xdr:cNvPr id="7" name="Fluxograma: Cartão 6">
          <a:hlinkClick xmlns:r="http://schemas.openxmlformats.org/officeDocument/2006/relationships" r:id="rId7"/>
        </xdr:cNvPr>
        <xdr:cNvSpPr/>
      </xdr:nvSpPr>
      <xdr:spPr>
        <a:xfrm>
          <a:off x="1432716" y="933450"/>
          <a:ext cx="1559600" cy="552450"/>
        </a:xfrm>
        <a:prstGeom prst="flowChartPunchedCard">
          <a:avLst/>
        </a:prstGeom>
        <a:blipFill>
          <a:blip xmlns:r="http://schemas.openxmlformats.org/officeDocument/2006/relationships" r:embed="rId8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85000"/>
                </a:schemeClr>
              </a:solidFill>
            </a:rPr>
            <a:t>Pastas</a:t>
          </a:r>
        </a:p>
        <a:p>
          <a:pPr algn="ctr"/>
          <a:endParaRPr lang="pt-BR" sz="1100" b="1" baseline="0">
            <a:solidFill>
              <a:schemeClr val="bg1">
                <a:lumMod val="85000"/>
              </a:schemeClr>
            </a:solidFill>
          </a:endParaRPr>
        </a:p>
        <a:p>
          <a:pPr algn="ctr"/>
          <a:endParaRPr lang="pt-BR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80961</xdr:colOff>
      <xdr:row>4</xdr:row>
      <xdr:rowOff>95250</xdr:rowOff>
    </xdr:from>
    <xdr:to>
      <xdr:col>6</xdr:col>
      <xdr:colOff>131588</xdr:colOff>
      <xdr:row>7</xdr:row>
      <xdr:rowOff>19050</xdr:rowOff>
    </xdr:to>
    <xdr:sp macro="" textlink="">
      <xdr:nvSpPr>
        <xdr:cNvPr id="8" name="Fluxograma: Cartão 7">
          <a:hlinkClick xmlns:r="http://schemas.openxmlformats.org/officeDocument/2006/relationships" r:id="rId9"/>
        </xdr:cNvPr>
        <xdr:cNvSpPr/>
      </xdr:nvSpPr>
      <xdr:spPr>
        <a:xfrm>
          <a:off x="2824161" y="933450"/>
          <a:ext cx="1422227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Estoque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659604</xdr:colOff>
      <xdr:row>4</xdr:row>
      <xdr:rowOff>95250</xdr:rowOff>
    </xdr:from>
    <xdr:to>
      <xdr:col>8</xdr:col>
      <xdr:colOff>114563</xdr:colOff>
      <xdr:row>7</xdr:row>
      <xdr:rowOff>19050</xdr:rowOff>
    </xdr:to>
    <xdr:sp macro="" textlink="">
      <xdr:nvSpPr>
        <xdr:cNvPr id="9" name="Fluxograma: Cartão 8">
          <a:hlinkClick xmlns:r="http://schemas.openxmlformats.org/officeDocument/2006/relationships" r:id="rId10"/>
        </xdr:cNvPr>
        <xdr:cNvSpPr/>
      </xdr:nvSpPr>
      <xdr:spPr>
        <a:xfrm>
          <a:off x="4088604" y="933450"/>
          <a:ext cx="151235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Cáculo</a:t>
          </a:r>
          <a:r>
            <a:rPr lang="pt-BR" sz="1100" b="1" baseline="0">
              <a:solidFill>
                <a:schemeClr val="tx1"/>
              </a:solidFill>
            </a:rPr>
            <a:t> de impostos</a:t>
          </a:r>
        </a:p>
        <a:p>
          <a:pPr algn="ctr"/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4</xdr:row>
      <xdr:rowOff>95250</xdr:rowOff>
    </xdr:from>
    <xdr:to>
      <xdr:col>10</xdr:col>
      <xdr:colOff>131233</xdr:colOff>
      <xdr:row>7</xdr:row>
      <xdr:rowOff>19050</xdr:rowOff>
    </xdr:to>
    <xdr:sp macro="" textlink="">
      <xdr:nvSpPr>
        <xdr:cNvPr id="10" name="Fluxograma: Cartão 9">
          <a:hlinkClick xmlns:r="http://schemas.openxmlformats.org/officeDocument/2006/relationships" r:id="rId11"/>
        </xdr:cNvPr>
        <xdr:cNvSpPr/>
      </xdr:nvSpPr>
      <xdr:spPr>
        <a:xfrm>
          <a:off x="5476874" y="933450"/>
          <a:ext cx="151235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Vendas</a:t>
          </a:r>
          <a:r>
            <a:rPr lang="pt-BR" sz="1100" b="1" baseline="0">
              <a:solidFill>
                <a:schemeClr val="tx1"/>
              </a:solidFill>
            </a:rPr>
            <a:t> à        prazo</a:t>
          </a:r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685799</xdr:colOff>
      <xdr:row>4</xdr:row>
      <xdr:rowOff>95250</xdr:rowOff>
    </xdr:from>
    <xdr:to>
      <xdr:col>12</xdr:col>
      <xdr:colOff>140758</xdr:colOff>
      <xdr:row>7</xdr:row>
      <xdr:rowOff>19050</xdr:rowOff>
    </xdr:to>
    <xdr:sp macro="" textlink="">
      <xdr:nvSpPr>
        <xdr:cNvPr id="11" name="Fluxograma: Cartão 10">
          <a:hlinkClick xmlns:r="http://schemas.openxmlformats.org/officeDocument/2006/relationships" r:id="rId12"/>
        </xdr:cNvPr>
        <xdr:cNvSpPr/>
      </xdr:nvSpPr>
      <xdr:spPr>
        <a:xfrm>
          <a:off x="6857999" y="933450"/>
          <a:ext cx="1512359" cy="552450"/>
        </a:xfrm>
        <a:prstGeom prst="flowChartPunchedCard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tx1"/>
              </a:solidFill>
            </a:rPr>
            <a:t>Resultados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alcao4\Desktop\PASTA%20DE%20&#192;%20PRAZ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 PASTA PRAZO"/>
      <sheetName val="ROTATIVOS"/>
      <sheetName val="NÃO PAGANTES"/>
      <sheetName val="PASTA DE À PRAZO"/>
    </sheetNames>
    <sheetDataSet>
      <sheetData sheetId="0"/>
      <sheetData sheetId="1"/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id="1" name="Tabela1798197" displayName="Tabela1798197" ref="B11:N1692" headerRowDxfId="79" dataDxfId="77" headerRowBorderDxfId="78" tableBorderDxfId="76">
  <autoFilter ref="B11:N1692"/>
  <sortState ref="B313:N1451">
    <sortCondition ref="F11:F1615"/>
  </sortState>
  <tableColumns count="13">
    <tableColumn id="11" name="Fornecedor" totalsRowLabel="Total" dataDxfId="75" totalsRowDxfId="74"/>
    <tableColumn id="3" name="Un.cxa." dataDxfId="73" totalsRowDxfId="72"/>
    <tableColumn id="1" name="Qtde." dataDxfId="71" totalsRowDxfId="70">
      <calculatedColumnFormula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calculatedColumnFormula>
    </tableColumn>
    <tableColumn id="14" name="MARCA" dataDxfId="69" totalsRowDxfId="68"/>
    <tableColumn id="2" name="DESCRIÇÃO" dataDxfId="67" totalsRowDxfId="66"/>
    <tableColumn id="12" name="ACABA." dataDxfId="65" totalsRowDxfId="64"/>
    <tableColumn id="4" name="UN.TAM." dataDxfId="63" totalsRowDxfId="62"/>
    <tableColumn id="5" name="CORES/BASE" dataDxfId="61" totalsRowDxfId="60"/>
    <tableColumn id="17" name="CÓDIGO " dataDxfId="59" totalsRowDxfId="58"/>
    <tableColumn id="6" name="Etoq." dataDxfId="57" totalsRowDxfId="56"/>
    <tableColumn id="7" name="Min." dataDxfId="55" totalsRowDxfId="54"/>
    <tableColumn id="8" name="VALOR" dataDxfId="53" totalsRowDxfId="52"/>
    <tableColumn id="9" name="TOTAL" totalsRowFunction="count" dataDxfId="51" totalsRowDxfId="50">
      <calculatedColumnFormula>Tabela1798197[[#This Row],[Qtde.]]*Tabela1798197[[#This Row],[VALOR]]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ResumoPastaPrazo" displayName="ResumoPastaPrazo" ref="A12:D103" totalsRowShown="0" headerRowDxfId="49" dataDxfId="48">
  <autoFilter ref="A12:D103"/>
  <sortState ref="A4:D86">
    <sortCondition ref="A3:A86"/>
  </sortState>
  <tableColumns count="4">
    <tableColumn id="1" name="CLIENTE" dataDxfId="47"/>
    <tableColumn id="2" name="DÍVIDA TOTAL" dataDxfId="46">
      <calculatedColumnFormula>SUMIF(Rotativos[CLIENTE],ResumoPastaPrazo[[#This Row],[CLIENTE]],Rotativos[VALOR])+(SUMIF(NaoPagantes[CLIENTE],ResumoPastaPrazo[[#This Row],[CLIENTE]],NaoPagantes[VALOR]))</calculatedColumnFormula>
    </tableColumn>
    <tableColumn id="3" name="Qde. Ped." dataDxfId="45"/>
    <tableColumn id="4" name="Obs:" dataDxfId="44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3" name="Rotativos" displayName="Rotativos" ref="C12:I67" totalsRowShown="0" headerRowDxfId="39" dataDxfId="38">
  <autoFilter ref="C12:I67"/>
  <sortState ref="C13:I23">
    <sortCondition ref="C12:C23"/>
  </sortState>
  <tableColumns count="7">
    <tableColumn id="2" name="DATA/VALID." dataDxfId="37" totalsRowDxfId="36"/>
    <tableColumn id="1" name="CLIENTE" dataDxfId="35" totalsRowDxfId="34"/>
    <tableColumn id="3" name="VALOR" dataDxfId="33" totalsRowDxfId="32"/>
    <tableColumn id="6" name="C/ DESC." dataDxfId="31" totalsRowDxfId="30"/>
    <tableColumn id="7" name="dias limit." dataDxfId="29" totalsRowDxfId="28"/>
    <tableColumn id="8" name="SITUAÇÃO" dataDxfId="27" totalsRowDxfId="26">
      <calculatedColumnFormula>IF(Rotativos[[#This Row],[dias limit.]]="INDEFINIDO","PENDENTE",IF(SUM(Rotativos[[#This Row],[DATA/VALID.]],Rotativos[[#This Row],[dias limit.]])&lt;=TODAY(),"ATRASADO","PENDENTE"))</calculatedColumnFormula>
    </tableColumn>
    <tableColumn id="4" name="Obs." dataDxfId="25" totalsRowDxfId="24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4" name="NaoPagantes" displayName="NaoPagantes" ref="C12:I109" totalsRowShown="0" headerRowDxfId="15" dataDxfId="14">
  <autoFilter ref="C12:I109"/>
  <sortState ref="C2:I117">
    <sortCondition ref="C2:C117"/>
  </sortState>
  <tableColumns count="7">
    <tableColumn id="2" name="DATA/VALID." dataDxfId="13" totalsRowDxfId="12"/>
    <tableColumn id="1" name="CLIENTE" dataDxfId="11" totalsRowDxfId="10"/>
    <tableColumn id="3" name="VALOR" dataDxfId="9" totalsRowDxfId="8"/>
    <tableColumn id="6" name="C/ DESC." dataDxfId="7" totalsRowDxfId="6"/>
    <tableColumn id="7" name="dias limit." dataDxfId="5" totalsRowDxfId="4"/>
    <tableColumn id="8" name="SITUAÇÃO" dataDxfId="3" totalsRowDxfId="2">
      <calculatedColumnFormula>IF(NaoPagantes[[#This Row],[dias limit.]]="INDEFINIDO","PENDENTE",IF(SUM(NaoPagantes[[#This Row],[DATA/VALID.]],NaoPagantes[[#This Row],[dias limit.]])&lt;=TODAY(),"ATRASADO","PENDENTE"))</calculatedColumnFormula>
    </tableColumn>
    <tableColumn id="4" name="Obs." dataDxfId="1" totalsRowDxfId="0"/>
  </tableColumns>
  <tableStyleInfo name="TableStyleLight8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 - Sala da Diretoria">
  <a:themeElements>
    <a:clrScheme name="Íon - Sala da Diretoria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Íon - Sala da Diretoria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 - Sala da Diretoria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7:S1693"/>
  <sheetViews>
    <sheetView showGridLines="0" showRowColHeaders="0" tabSelected="1" zoomScaleNormal="100" workbookViewId="0">
      <pane ySplit="11" topLeftCell="A12" activePane="bottomLeft" state="frozen"/>
      <selection activeCell="B12" sqref="B12"/>
      <selection pane="bottomLeft" activeCell="F11" sqref="F11"/>
    </sheetView>
  </sheetViews>
  <sheetFormatPr defaultColWidth="9" defaultRowHeight="16.5" x14ac:dyDescent="0.3"/>
  <cols>
    <col min="1" max="1" width="6.625" customWidth="1"/>
    <col min="2" max="2" width="13.5" bestFit="1" customWidth="1"/>
    <col min="3" max="3" width="4.375" customWidth="1"/>
    <col min="4" max="4" width="6.875" bestFit="1" customWidth="1"/>
    <col min="5" max="5" width="18.25" bestFit="1" customWidth="1"/>
    <col min="6" max="6" width="25.625" customWidth="1"/>
    <col min="7" max="7" width="12" bestFit="1" customWidth="1"/>
    <col min="8" max="8" width="9.125" bestFit="1" customWidth="1"/>
    <col min="9" max="9" width="14.625" customWidth="1"/>
    <col min="10" max="10" width="15" bestFit="1" customWidth="1"/>
    <col min="11" max="11" width="6.375" bestFit="1" customWidth="1"/>
    <col min="12" max="12" width="5.875" bestFit="1" customWidth="1"/>
    <col min="13" max="13" width="10" bestFit="1" customWidth="1"/>
    <col min="14" max="14" width="12.5" bestFit="1" customWidth="1"/>
  </cols>
  <sheetData>
    <row r="7" spans="2:19" x14ac:dyDescent="0.3">
      <c r="S7" t="s">
        <v>343</v>
      </c>
    </row>
    <row r="8" spans="2:19" x14ac:dyDescent="0.3">
      <c r="S8" s="2" t="s">
        <v>165</v>
      </c>
    </row>
    <row r="9" spans="2:19" x14ac:dyDescent="0.3">
      <c r="B9" s="3" t="s">
        <v>156</v>
      </c>
      <c r="C9" s="4" t="s">
        <v>179</v>
      </c>
      <c r="S9" s="2" t="s">
        <v>164</v>
      </c>
    </row>
    <row r="10" spans="2:19" x14ac:dyDescent="0.3">
      <c r="S10" s="145" t="s">
        <v>461</v>
      </c>
    </row>
    <row r="11" spans="2:19" ht="17.25" thickBot="1" x14ac:dyDescent="0.35">
      <c r="B11" s="212" t="s">
        <v>157</v>
      </c>
      <c r="C11" s="213" t="s">
        <v>158</v>
      </c>
      <c r="D11" s="214" t="s">
        <v>0</v>
      </c>
      <c r="E11" s="215" t="s">
        <v>159</v>
      </c>
      <c r="F11" s="216" t="s">
        <v>155</v>
      </c>
      <c r="G11" s="217" t="s">
        <v>1427</v>
      </c>
      <c r="H11" s="217" t="s">
        <v>476</v>
      </c>
      <c r="I11" s="218" t="s">
        <v>160</v>
      </c>
      <c r="J11" s="218" t="s">
        <v>1417</v>
      </c>
      <c r="K11" s="219" t="s">
        <v>1</v>
      </c>
      <c r="L11" s="219" t="s">
        <v>2</v>
      </c>
      <c r="M11" s="214" t="s">
        <v>3</v>
      </c>
      <c r="N11" s="220" t="s">
        <v>4</v>
      </c>
      <c r="S11" s="2" t="s">
        <v>81</v>
      </c>
    </row>
    <row r="12" spans="2:19" ht="18" thickTop="1" thickBot="1" x14ac:dyDescent="0.35">
      <c r="B12" s="109" t="s">
        <v>992</v>
      </c>
      <c r="C12" s="112">
        <v>1</v>
      </c>
      <c r="D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" s="231" t="s">
        <v>992</v>
      </c>
      <c r="F12" s="165" t="s">
        <v>993</v>
      </c>
      <c r="G12" s="222"/>
      <c r="H12" s="172"/>
      <c r="I12" s="189"/>
      <c r="J12" s="156">
        <v>7891960260053</v>
      </c>
      <c r="K12" s="117">
        <v>8.68</v>
      </c>
      <c r="L12" s="113">
        <v>6</v>
      </c>
      <c r="M12" s="122">
        <v>57.84</v>
      </c>
      <c r="N12" s="123">
        <f>Tabela1798197[[#This Row],[Qtde.]]*Tabela1798197[[#This Row],[VALOR]]</f>
        <v>0</v>
      </c>
      <c r="S12" s="2" t="s">
        <v>179</v>
      </c>
    </row>
    <row r="13" spans="2:19" ht="17.25" thickTop="1" x14ac:dyDescent="0.3">
      <c r="B13" s="109" t="s">
        <v>992</v>
      </c>
      <c r="C13" s="112">
        <v>1</v>
      </c>
      <c r="D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" s="231" t="s">
        <v>992</v>
      </c>
      <c r="F13" s="166" t="s">
        <v>994</v>
      </c>
      <c r="G13" s="223"/>
      <c r="H13" s="173"/>
      <c r="I13" s="190"/>
      <c r="J13" s="156">
        <v>7891960260022</v>
      </c>
      <c r="K13" s="117">
        <v>0</v>
      </c>
      <c r="L13" s="113">
        <v>6</v>
      </c>
      <c r="M13" s="122">
        <v>15.95</v>
      </c>
      <c r="N13" s="123">
        <f>Tabela1798197[[#This Row],[Qtde.]]*Tabela1798197[[#This Row],[VALOR]]</f>
        <v>95.699999999999989</v>
      </c>
      <c r="S13" s="2" t="s">
        <v>288</v>
      </c>
    </row>
    <row r="14" spans="2:19" ht="16.5" customHeight="1" x14ac:dyDescent="0.3">
      <c r="B14" s="109" t="s">
        <v>992</v>
      </c>
      <c r="C14" s="112">
        <v>1</v>
      </c>
      <c r="D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" s="231" t="s">
        <v>992</v>
      </c>
      <c r="F14" s="166" t="s">
        <v>995</v>
      </c>
      <c r="G14" s="224"/>
      <c r="H14" s="174"/>
      <c r="I14" s="191"/>
      <c r="J14" s="156">
        <v>7891960280020</v>
      </c>
      <c r="K14" s="117">
        <v>9</v>
      </c>
      <c r="L14" s="113">
        <v>6</v>
      </c>
      <c r="M14" s="122">
        <v>45.1</v>
      </c>
      <c r="N14" s="123">
        <f>Tabela1798197[[#This Row],[Qtde.]]*Tabela1798197[[#This Row],[VALOR]]</f>
        <v>0</v>
      </c>
      <c r="S14" s="2" t="s">
        <v>169</v>
      </c>
    </row>
    <row r="15" spans="2:19" ht="16.5" customHeight="1" x14ac:dyDescent="0.3">
      <c r="B15" s="109" t="s">
        <v>992</v>
      </c>
      <c r="C15" s="112">
        <v>1</v>
      </c>
      <c r="D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5" s="231" t="s">
        <v>992</v>
      </c>
      <c r="F15" s="166" t="s">
        <v>996</v>
      </c>
      <c r="G15" s="224"/>
      <c r="H15" s="174"/>
      <c r="I15" s="191"/>
      <c r="J15" s="156">
        <v>7891960280044</v>
      </c>
      <c r="K15" s="117">
        <v>0</v>
      </c>
      <c r="L15" s="113">
        <v>6</v>
      </c>
      <c r="M15" s="122">
        <v>59.92</v>
      </c>
      <c r="N15" s="123">
        <f>Tabela1798197[[#This Row],[Qtde.]]*Tabela1798197[[#This Row],[VALOR]]</f>
        <v>359.52</v>
      </c>
      <c r="S15" s="146" t="s">
        <v>484</v>
      </c>
    </row>
    <row r="16" spans="2:19" ht="28.5" x14ac:dyDescent="0.3">
      <c r="B16" s="109" t="s">
        <v>992</v>
      </c>
      <c r="C16" s="112">
        <v>10</v>
      </c>
      <c r="D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" s="231" t="s">
        <v>992</v>
      </c>
      <c r="F16" s="166" t="s">
        <v>1011</v>
      </c>
      <c r="G16" s="224"/>
      <c r="H16" s="174"/>
      <c r="I16" s="191"/>
      <c r="J16" s="156">
        <v>7891960200059</v>
      </c>
      <c r="K16" s="117">
        <v>8</v>
      </c>
      <c r="L16" s="113">
        <v>6</v>
      </c>
      <c r="M16" s="122">
        <v>29.09</v>
      </c>
      <c r="N16" s="123">
        <f>Tabela1798197[[#This Row],[Qtde.]]*Tabela1798197[[#This Row],[VALOR]]</f>
        <v>0</v>
      </c>
      <c r="S16" s="2" t="s">
        <v>161</v>
      </c>
    </row>
    <row r="17" spans="2:19" ht="28.5" x14ac:dyDescent="0.3">
      <c r="B17" s="109" t="s">
        <v>992</v>
      </c>
      <c r="C17" s="112">
        <v>10</v>
      </c>
      <c r="D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7" s="231" t="s">
        <v>992</v>
      </c>
      <c r="F17" s="166" t="s">
        <v>1012</v>
      </c>
      <c r="G17" s="224"/>
      <c r="H17" s="174"/>
      <c r="I17" s="191"/>
      <c r="J17" s="156">
        <v>7891960140744</v>
      </c>
      <c r="K17" s="117">
        <v>9</v>
      </c>
      <c r="L17" s="113">
        <v>6</v>
      </c>
      <c r="M17" s="122">
        <v>11.06</v>
      </c>
      <c r="N17" s="123">
        <f>Tabela1798197[[#This Row],[Qtde.]]*Tabela1798197[[#This Row],[VALOR]]</f>
        <v>0</v>
      </c>
      <c r="S17" s="2" t="s">
        <v>204</v>
      </c>
    </row>
    <row r="18" spans="2:19" ht="28.5" x14ac:dyDescent="0.3">
      <c r="B18" s="109" t="s">
        <v>165</v>
      </c>
      <c r="C18" s="112">
        <v>1</v>
      </c>
      <c r="D18" s="108"/>
      <c r="E18" s="231" t="s">
        <v>165</v>
      </c>
      <c r="F18" s="166" t="s">
        <v>1117</v>
      </c>
      <c r="G18" s="224" t="s">
        <v>46</v>
      </c>
      <c r="H18" s="174" t="s">
        <v>1118</v>
      </c>
      <c r="I18" s="191" t="s">
        <v>5</v>
      </c>
      <c r="J18" s="156">
        <v>4402</v>
      </c>
      <c r="K18" s="117">
        <v>0</v>
      </c>
      <c r="L18" s="113"/>
      <c r="M18" s="122">
        <v>98</v>
      </c>
      <c r="N18" s="123"/>
      <c r="S18" s="2" t="s">
        <v>182</v>
      </c>
    </row>
    <row r="19" spans="2:19" ht="28.5" x14ac:dyDescent="0.3">
      <c r="B19" s="109" t="s">
        <v>1104</v>
      </c>
      <c r="C19" s="112">
        <v>1</v>
      </c>
      <c r="D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9" s="231" t="s">
        <v>1105</v>
      </c>
      <c r="F19" s="166" t="s">
        <v>1119</v>
      </c>
      <c r="G19" s="224"/>
      <c r="H19" s="174"/>
      <c r="I19" s="191"/>
      <c r="J19" s="156">
        <v>7897647011307</v>
      </c>
      <c r="K19" s="117">
        <v>0</v>
      </c>
      <c r="L19" s="113">
        <v>6</v>
      </c>
      <c r="M19" s="122">
        <v>43</v>
      </c>
      <c r="N19" s="123">
        <f>Tabela1798197[[#This Row],[Qtde.]]*Tabela1798197[[#This Row],[VALOR]]</f>
        <v>258</v>
      </c>
      <c r="S19" s="146" t="s">
        <v>866</v>
      </c>
    </row>
    <row r="20" spans="2:19" ht="28.5" x14ac:dyDescent="0.3">
      <c r="B20" s="109" t="s">
        <v>1104</v>
      </c>
      <c r="C20" s="112">
        <v>1</v>
      </c>
      <c r="D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20" s="231" t="s">
        <v>1105</v>
      </c>
      <c r="F20" s="166" t="s">
        <v>1120</v>
      </c>
      <c r="G20" s="224"/>
      <c r="H20" s="174"/>
      <c r="I20" s="191"/>
      <c r="J20" s="156">
        <v>7897647011208</v>
      </c>
      <c r="K20" s="117">
        <v>0</v>
      </c>
      <c r="L20" s="113">
        <v>10</v>
      </c>
      <c r="M20" s="122">
        <v>29.5</v>
      </c>
      <c r="N20" s="123">
        <f>Tabela1798197[[#This Row],[Qtde.]]*Tabela1798197[[#This Row],[VALOR]]</f>
        <v>295</v>
      </c>
      <c r="S20" s="2" t="s">
        <v>344</v>
      </c>
    </row>
    <row r="21" spans="2:19" ht="28.5" x14ac:dyDescent="0.3">
      <c r="B21" s="109" t="s">
        <v>164</v>
      </c>
      <c r="C21" s="112">
        <v>12</v>
      </c>
      <c r="D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1" s="231" t="s">
        <v>164</v>
      </c>
      <c r="F21" s="166" t="s">
        <v>1559</v>
      </c>
      <c r="G21" s="224"/>
      <c r="H21" s="174" t="s">
        <v>1518</v>
      </c>
      <c r="I21" s="191"/>
      <c r="J21" s="156">
        <v>623</v>
      </c>
      <c r="K21" s="117">
        <v>27</v>
      </c>
      <c r="L21" s="113">
        <v>20</v>
      </c>
      <c r="M21" s="122"/>
      <c r="N21" s="123">
        <f>Tabela1798197[[#This Row],[Qtde.]]*Tabela1798197[[#This Row],[VALOR]]</f>
        <v>0</v>
      </c>
      <c r="S21" s="2" t="s">
        <v>171</v>
      </c>
    </row>
    <row r="22" spans="2:19" x14ac:dyDescent="0.3">
      <c r="B22" s="109" t="s">
        <v>164</v>
      </c>
      <c r="C22" s="112">
        <v>12</v>
      </c>
      <c r="D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2" s="231" t="s">
        <v>164</v>
      </c>
      <c r="F22" s="166" t="s">
        <v>1560</v>
      </c>
      <c r="G22" s="224"/>
      <c r="H22" s="174" t="s">
        <v>1518</v>
      </c>
      <c r="I22" s="191"/>
      <c r="J22" s="156">
        <v>7896380150038</v>
      </c>
      <c r="K22" s="117">
        <v>0</v>
      </c>
      <c r="L22" s="113"/>
      <c r="M22" s="122"/>
      <c r="N22" s="123">
        <f>Tabela1798197[[#This Row],[Qtde.]]*Tabela1798197[[#This Row],[VALOR]]</f>
        <v>0</v>
      </c>
      <c r="S22" s="147" t="s">
        <v>976</v>
      </c>
    </row>
    <row r="23" spans="2:19" x14ac:dyDescent="0.3">
      <c r="B23" s="109" t="s">
        <v>164</v>
      </c>
      <c r="C23" s="112">
        <v>1</v>
      </c>
      <c r="D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3" s="231" t="s">
        <v>164</v>
      </c>
      <c r="F23" s="166" t="s">
        <v>1460</v>
      </c>
      <c r="G23" s="224"/>
      <c r="H23" s="174"/>
      <c r="I23" s="191"/>
      <c r="J23" s="156">
        <v>7896380101481</v>
      </c>
      <c r="K23" s="117">
        <v>10</v>
      </c>
      <c r="L23" s="113"/>
      <c r="M23" s="122"/>
      <c r="N23" s="123">
        <f>Tabela1798197[[#This Row],[Qtde.]]*Tabela1798197[[#This Row],[VALOR]]</f>
        <v>0</v>
      </c>
      <c r="S23" s="2" t="s">
        <v>172</v>
      </c>
    </row>
    <row r="24" spans="2:19" ht="45" x14ac:dyDescent="0.3">
      <c r="B24" s="109" t="s">
        <v>164</v>
      </c>
      <c r="C24" s="112">
        <v>1</v>
      </c>
      <c r="D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" s="230" t="s">
        <v>164</v>
      </c>
      <c r="F24" s="166" t="s">
        <v>1121</v>
      </c>
      <c r="G24" s="224"/>
      <c r="H24" s="174" t="s">
        <v>1100</v>
      </c>
      <c r="I24" s="191"/>
      <c r="J24" s="156">
        <v>7896003811407</v>
      </c>
      <c r="K24" s="117">
        <v>4</v>
      </c>
      <c r="L24" s="113">
        <v>4</v>
      </c>
      <c r="M24" s="122">
        <v>58.42</v>
      </c>
      <c r="N24" s="123">
        <f>Tabela1798197[[#This Row],[Qtde.]]*Tabela1798197[[#This Row],[VALOR]]</f>
        <v>0</v>
      </c>
      <c r="S24" s="2" t="s">
        <v>254</v>
      </c>
    </row>
    <row r="25" spans="2:19" ht="28.5" x14ac:dyDescent="0.3">
      <c r="B25" s="109" t="s">
        <v>164</v>
      </c>
      <c r="C25" s="112">
        <v>12</v>
      </c>
      <c r="D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" s="230" t="s">
        <v>164</v>
      </c>
      <c r="F25" s="166" t="s">
        <v>1124</v>
      </c>
      <c r="G25" s="224"/>
      <c r="H25" s="174" t="s">
        <v>1122</v>
      </c>
      <c r="I25" s="191"/>
      <c r="J25" s="156">
        <v>7896380192625</v>
      </c>
      <c r="K25" s="117">
        <v>10</v>
      </c>
      <c r="L25" s="113">
        <v>10</v>
      </c>
      <c r="M25" s="124">
        <v>7.23</v>
      </c>
      <c r="N25" s="125">
        <f>Tabela1798197[[#This Row],[Qtde.]]*Tabela1798197[[#This Row],[VALOR]]</f>
        <v>0</v>
      </c>
      <c r="S25" s="2" t="s">
        <v>185</v>
      </c>
    </row>
    <row r="26" spans="2:19" ht="28.5" x14ac:dyDescent="0.3">
      <c r="B26" s="109" t="s">
        <v>164</v>
      </c>
      <c r="C26" s="112">
        <v>12</v>
      </c>
      <c r="D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6" s="230" t="s">
        <v>164</v>
      </c>
      <c r="F26" s="166" t="s">
        <v>1351</v>
      </c>
      <c r="G26" s="224"/>
      <c r="H26" s="174" t="s">
        <v>1279</v>
      </c>
      <c r="I26" s="191"/>
      <c r="J26" s="156">
        <v>7896380192694</v>
      </c>
      <c r="K26" s="117">
        <v>7</v>
      </c>
      <c r="L26" s="113">
        <v>6</v>
      </c>
      <c r="M26" s="124">
        <v>11.72</v>
      </c>
      <c r="N26" s="125">
        <f>Tabela1798197[[#This Row],[Qtde.]]*Tabela1798197[[#This Row],[VALOR]]</f>
        <v>0</v>
      </c>
      <c r="S26" s="2" t="s">
        <v>166</v>
      </c>
    </row>
    <row r="27" spans="2:19" ht="28.5" x14ac:dyDescent="0.3">
      <c r="B27" s="109" t="s">
        <v>164</v>
      </c>
      <c r="C27" s="112">
        <v>12</v>
      </c>
      <c r="D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27" s="230" t="s">
        <v>164</v>
      </c>
      <c r="F27" s="166" t="s">
        <v>1125</v>
      </c>
      <c r="G27" s="224"/>
      <c r="H27" s="174" t="s">
        <v>1123</v>
      </c>
      <c r="I27" s="191"/>
      <c r="J27" s="156">
        <v>7896380194889</v>
      </c>
      <c r="K27" s="117">
        <v>5</v>
      </c>
      <c r="L27" s="113">
        <v>10</v>
      </c>
      <c r="M27" s="124">
        <v>5.25</v>
      </c>
      <c r="N27" s="125">
        <f>Tabela1798197[[#This Row],[Qtde.]]*Tabela1798197[[#This Row],[VALOR]]</f>
        <v>63</v>
      </c>
      <c r="S27" s="2" t="s">
        <v>173</v>
      </c>
    </row>
    <row r="28" spans="2:19" x14ac:dyDescent="0.3">
      <c r="B28" s="110" t="s">
        <v>164</v>
      </c>
      <c r="C28" s="112">
        <v>12</v>
      </c>
      <c r="D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8" s="230" t="s">
        <v>164</v>
      </c>
      <c r="F28" s="166" t="s">
        <v>1316</v>
      </c>
      <c r="G28" s="224"/>
      <c r="H28" s="174"/>
      <c r="I28" s="191"/>
      <c r="J28" s="156">
        <v>7896380131075</v>
      </c>
      <c r="K28" s="117">
        <v>12</v>
      </c>
      <c r="L28" s="113">
        <v>7</v>
      </c>
      <c r="M28" s="124">
        <v>5.46</v>
      </c>
      <c r="N28" s="125">
        <f>Tabela1798197[[#This Row],[Qtde.]]*Tabela1798197[[#This Row],[VALOR]]</f>
        <v>0</v>
      </c>
      <c r="S28" s="2" t="s">
        <v>217</v>
      </c>
    </row>
    <row r="29" spans="2:19" x14ac:dyDescent="0.3">
      <c r="B29" s="110" t="s">
        <v>164</v>
      </c>
      <c r="C29" s="112">
        <v>12</v>
      </c>
      <c r="D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29" s="230" t="s">
        <v>164</v>
      </c>
      <c r="F29" s="166" t="s">
        <v>1561</v>
      </c>
      <c r="G29" s="224"/>
      <c r="H29" s="174"/>
      <c r="I29" s="191"/>
      <c r="J29" s="156">
        <v>7896380131068</v>
      </c>
      <c r="K29" s="117">
        <v>5</v>
      </c>
      <c r="L29" s="113">
        <v>7</v>
      </c>
      <c r="M29" s="124">
        <v>3.99</v>
      </c>
      <c r="N29" s="125">
        <f>Tabela1798197[[#This Row],[Qtde.]]*Tabela1798197[[#This Row],[VALOR]]</f>
        <v>47.88</v>
      </c>
    </row>
    <row r="30" spans="2:19" x14ac:dyDescent="0.3">
      <c r="B30" s="110" t="s">
        <v>164</v>
      </c>
      <c r="C30" s="112">
        <v>12</v>
      </c>
      <c r="D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0" s="230" t="s">
        <v>164</v>
      </c>
      <c r="F30" s="166" t="s">
        <v>1349</v>
      </c>
      <c r="G30" s="224"/>
      <c r="H30" s="174" t="s">
        <v>1350</v>
      </c>
      <c r="I30" s="191"/>
      <c r="J30" s="156">
        <v>7896380130962</v>
      </c>
      <c r="K30" s="117">
        <v>8</v>
      </c>
      <c r="L30" s="113">
        <v>7</v>
      </c>
      <c r="M30" s="124">
        <v>8.4600000000000009</v>
      </c>
      <c r="N30" s="125">
        <f>Tabela1798197[[#This Row],[Qtde.]]*Tabela1798197[[#This Row],[VALOR]]</f>
        <v>0</v>
      </c>
    </row>
    <row r="31" spans="2:19" x14ac:dyDescent="0.3">
      <c r="B31" s="110" t="s">
        <v>164</v>
      </c>
      <c r="C31" s="112">
        <v>5</v>
      </c>
      <c r="D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1" s="230" t="s">
        <v>164</v>
      </c>
      <c r="F31" s="166" t="s">
        <v>1513</v>
      </c>
      <c r="G31" s="224"/>
      <c r="H31" s="174" t="s">
        <v>1126</v>
      </c>
      <c r="I31" s="191"/>
      <c r="J31" s="156">
        <v>7896380192557</v>
      </c>
      <c r="K31" s="117">
        <v>5</v>
      </c>
      <c r="L31" s="113">
        <v>5</v>
      </c>
      <c r="M31" s="124">
        <v>19.89</v>
      </c>
      <c r="N31" s="125">
        <f>Tabela1798197[[#This Row],[Qtde.]]*Tabela1798197[[#This Row],[VALOR]]</f>
        <v>0</v>
      </c>
    </row>
    <row r="32" spans="2:19" ht="28.5" x14ac:dyDescent="0.3">
      <c r="B32" s="110" t="s">
        <v>164</v>
      </c>
      <c r="C32" s="112">
        <v>4</v>
      </c>
      <c r="D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32" s="230" t="s">
        <v>164</v>
      </c>
      <c r="F32" s="166" t="s">
        <v>1514</v>
      </c>
      <c r="G32" s="224"/>
      <c r="H32" s="174" t="s">
        <v>1512</v>
      </c>
      <c r="I32" s="191"/>
      <c r="J32" s="156">
        <v>7896003894677</v>
      </c>
      <c r="K32" s="117">
        <v>2</v>
      </c>
      <c r="L32" s="113">
        <v>4</v>
      </c>
      <c r="M32" s="124">
        <v>19.89</v>
      </c>
      <c r="N32" s="125">
        <f>Tabela1798197[[#This Row],[Qtde.]]*Tabela1798197[[#This Row],[VALOR]]</f>
        <v>79.56</v>
      </c>
    </row>
    <row r="33" spans="2:14" ht="28.5" x14ac:dyDescent="0.3">
      <c r="B33" s="110" t="s">
        <v>164</v>
      </c>
      <c r="C33" s="112">
        <v>18</v>
      </c>
      <c r="D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3" s="230" t="s">
        <v>164</v>
      </c>
      <c r="F33" s="166" t="s">
        <v>1519</v>
      </c>
      <c r="G33" s="224"/>
      <c r="H33" s="174" t="s">
        <v>1518</v>
      </c>
      <c r="I33" s="191"/>
      <c r="J33" s="156">
        <v>2000000010908</v>
      </c>
      <c r="K33" s="117">
        <v>13</v>
      </c>
      <c r="L33" s="113">
        <v>8</v>
      </c>
      <c r="M33" s="124"/>
      <c r="N33" s="125">
        <f>Tabela1798197[[#This Row],[Qtde.]]*Tabela1798197[[#This Row],[VALOR]]</f>
        <v>0</v>
      </c>
    </row>
    <row r="34" spans="2:14" ht="42.75" x14ac:dyDescent="0.3">
      <c r="B34" s="110" t="s">
        <v>164</v>
      </c>
      <c r="C34" s="112">
        <v>6</v>
      </c>
      <c r="D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4" s="230" t="s">
        <v>164</v>
      </c>
      <c r="F34" s="166" t="s">
        <v>1457</v>
      </c>
      <c r="G34" s="224"/>
      <c r="H34" s="174"/>
      <c r="I34" s="191"/>
      <c r="J34" s="156">
        <v>7896003897241</v>
      </c>
      <c r="K34" s="117">
        <v>4</v>
      </c>
      <c r="L34" s="113">
        <v>3</v>
      </c>
      <c r="M34" s="124">
        <v>52.32</v>
      </c>
      <c r="N34" s="125">
        <f>Tabela1798197[[#This Row],[Qtde.]]*Tabela1798197[[#This Row],[VALOR]]</f>
        <v>0</v>
      </c>
    </row>
    <row r="35" spans="2:14" ht="42.75" x14ac:dyDescent="0.3">
      <c r="B35" s="110" t="s">
        <v>164</v>
      </c>
      <c r="C35" s="114">
        <v>6</v>
      </c>
      <c r="D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5" s="230" t="s">
        <v>164</v>
      </c>
      <c r="F35" s="166" t="s">
        <v>1128</v>
      </c>
      <c r="G35" s="224"/>
      <c r="H35" s="174" t="s">
        <v>1127</v>
      </c>
      <c r="I35" s="191"/>
      <c r="J35" s="156">
        <v>7896380191567</v>
      </c>
      <c r="K35" s="117">
        <v>5</v>
      </c>
      <c r="L35" s="113">
        <v>4</v>
      </c>
      <c r="M35" s="124">
        <v>29.91</v>
      </c>
      <c r="N35" s="125">
        <f>Tabela1798197[[#This Row],[Qtde.]]*Tabela1798197[[#This Row],[VALOR]]</f>
        <v>0</v>
      </c>
    </row>
    <row r="36" spans="2:14" ht="28.5" x14ac:dyDescent="0.3">
      <c r="B36" s="110" t="s">
        <v>164</v>
      </c>
      <c r="C36" s="114">
        <v>3</v>
      </c>
      <c r="D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" s="230" t="s">
        <v>164</v>
      </c>
      <c r="F36" s="166" t="s">
        <v>1129</v>
      </c>
      <c r="G36" s="224"/>
      <c r="H36" s="174"/>
      <c r="I36" s="191"/>
      <c r="J36" s="156">
        <v>7896380173556</v>
      </c>
      <c r="K36" s="117">
        <v>4</v>
      </c>
      <c r="L36" s="113">
        <v>2</v>
      </c>
      <c r="M36" s="124">
        <v>58.64</v>
      </c>
      <c r="N36" s="125">
        <f>Tabela1798197[[#This Row],[Qtde.]]*Tabela1798197[[#This Row],[VALOR]]</f>
        <v>0</v>
      </c>
    </row>
    <row r="37" spans="2:14" ht="30" x14ac:dyDescent="0.3">
      <c r="B37" s="110" t="s">
        <v>164</v>
      </c>
      <c r="C37" s="114">
        <v>12</v>
      </c>
      <c r="D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7" s="230" t="s">
        <v>164</v>
      </c>
      <c r="F37" s="166" t="s">
        <v>1131</v>
      </c>
      <c r="G37" s="224"/>
      <c r="H37" s="174" t="s">
        <v>1130</v>
      </c>
      <c r="I37" s="191"/>
      <c r="J37" s="156">
        <v>7896380191635</v>
      </c>
      <c r="K37" s="117"/>
      <c r="L37" s="113">
        <v>0</v>
      </c>
      <c r="M37" s="124">
        <v>7.04</v>
      </c>
      <c r="N37" s="125">
        <f>Tabela1798197[[#This Row],[Qtde.]]*Tabela1798197[[#This Row],[VALOR]]</f>
        <v>0</v>
      </c>
    </row>
    <row r="38" spans="2:14" ht="28.5" x14ac:dyDescent="0.3">
      <c r="B38" s="110" t="s">
        <v>164</v>
      </c>
      <c r="C38" s="114">
        <v>5</v>
      </c>
      <c r="D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8" s="230" t="s">
        <v>164</v>
      </c>
      <c r="F38" s="166" t="s">
        <v>1132</v>
      </c>
      <c r="G38" s="224"/>
      <c r="H38" s="174" t="s">
        <v>1134</v>
      </c>
      <c r="I38" s="191"/>
      <c r="J38" s="156">
        <v>7896003898194</v>
      </c>
      <c r="K38" s="117">
        <v>7</v>
      </c>
      <c r="L38" s="113">
        <v>5</v>
      </c>
      <c r="M38" s="124">
        <v>5.22</v>
      </c>
      <c r="N38" s="125">
        <f>Tabela1798197[[#This Row],[Qtde.]]*Tabela1798197[[#This Row],[VALOR]]</f>
        <v>0</v>
      </c>
    </row>
    <row r="39" spans="2:14" ht="28.5" x14ac:dyDescent="0.3">
      <c r="B39" s="110" t="s">
        <v>164</v>
      </c>
      <c r="C39" s="114">
        <v>5</v>
      </c>
      <c r="D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" s="230" t="s">
        <v>164</v>
      </c>
      <c r="F39" s="166" t="s">
        <v>1133</v>
      </c>
      <c r="G39" s="224"/>
      <c r="H39" s="174" t="s">
        <v>1134</v>
      </c>
      <c r="I39" s="191"/>
      <c r="J39" s="156">
        <v>7896003898200</v>
      </c>
      <c r="K39" s="117">
        <v>33</v>
      </c>
      <c r="L39" s="113">
        <v>5</v>
      </c>
      <c r="M39" s="124">
        <v>5.22</v>
      </c>
      <c r="N39" s="125">
        <f>Tabela1798197[[#This Row],[Qtde.]]*Tabela1798197[[#This Row],[VALOR]]</f>
        <v>0</v>
      </c>
    </row>
    <row r="40" spans="2:14" ht="28.5" x14ac:dyDescent="0.3">
      <c r="B40" s="110" t="s">
        <v>164</v>
      </c>
      <c r="C40" s="114">
        <v>5</v>
      </c>
      <c r="D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0" s="230" t="s">
        <v>164</v>
      </c>
      <c r="F40" s="166" t="s">
        <v>1135</v>
      </c>
      <c r="G40" s="224"/>
      <c r="H40" s="174" t="s">
        <v>1134</v>
      </c>
      <c r="I40" s="191"/>
      <c r="J40" s="156">
        <v>7896003898217</v>
      </c>
      <c r="K40" s="117">
        <v>32</v>
      </c>
      <c r="L40" s="113">
        <v>5</v>
      </c>
      <c r="M40" s="124">
        <v>5.22</v>
      </c>
      <c r="N40" s="125">
        <f>Tabela1798197[[#This Row],[Qtde.]]*Tabela1798197[[#This Row],[VALOR]]</f>
        <v>0</v>
      </c>
    </row>
    <row r="41" spans="2:14" ht="28.5" x14ac:dyDescent="0.3">
      <c r="B41" s="110" t="s">
        <v>164</v>
      </c>
      <c r="C41" s="114">
        <v>5</v>
      </c>
      <c r="D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" s="230" t="s">
        <v>164</v>
      </c>
      <c r="F41" s="166" t="s">
        <v>1136</v>
      </c>
      <c r="G41" s="224"/>
      <c r="H41" s="174" t="s">
        <v>1134</v>
      </c>
      <c r="I41" s="191"/>
      <c r="J41" s="156">
        <v>7896003898552</v>
      </c>
      <c r="K41" s="117">
        <v>33</v>
      </c>
      <c r="L41" s="113">
        <v>5</v>
      </c>
      <c r="M41" s="124">
        <v>5.22</v>
      </c>
      <c r="N41" s="125">
        <f>Tabela1798197[[#This Row],[Qtde.]]*Tabela1798197[[#This Row],[VALOR]]</f>
        <v>0</v>
      </c>
    </row>
    <row r="42" spans="2:14" ht="28.5" x14ac:dyDescent="0.3">
      <c r="B42" s="110" t="s">
        <v>164</v>
      </c>
      <c r="C42" s="114">
        <v>5</v>
      </c>
      <c r="D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2" s="230" t="s">
        <v>164</v>
      </c>
      <c r="F42" s="166" t="s">
        <v>1137</v>
      </c>
      <c r="G42" s="224"/>
      <c r="H42" s="174" t="s">
        <v>1134</v>
      </c>
      <c r="I42" s="191"/>
      <c r="J42" s="156">
        <v>7896003898224</v>
      </c>
      <c r="K42" s="117">
        <v>35</v>
      </c>
      <c r="L42" s="113">
        <v>5</v>
      </c>
      <c r="M42" s="124">
        <v>5.22</v>
      </c>
      <c r="N42" s="125">
        <f>Tabela1798197[[#This Row],[Qtde.]]*Tabela1798197[[#This Row],[VALOR]]</f>
        <v>0</v>
      </c>
    </row>
    <row r="43" spans="2:14" ht="42.75" x14ac:dyDescent="0.3">
      <c r="B43" s="110" t="s">
        <v>164</v>
      </c>
      <c r="C43" s="114">
        <v>10</v>
      </c>
      <c r="D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3" s="230" t="s">
        <v>164</v>
      </c>
      <c r="F43" s="166" t="s">
        <v>1138</v>
      </c>
      <c r="G43" s="224"/>
      <c r="H43" s="174"/>
      <c r="I43" s="191"/>
      <c r="J43" s="156">
        <v>7896003896343</v>
      </c>
      <c r="K43" s="117">
        <v>9</v>
      </c>
      <c r="L43" s="113">
        <v>6</v>
      </c>
      <c r="M43" s="124">
        <v>5.52</v>
      </c>
      <c r="N43" s="125">
        <f>Tabela1798197[[#This Row],[Qtde.]]*Tabela1798197[[#This Row],[VALOR]]</f>
        <v>0</v>
      </c>
    </row>
    <row r="44" spans="2:14" ht="42.75" x14ac:dyDescent="0.3">
      <c r="B44" s="110" t="s">
        <v>164</v>
      </c>
      <c r="C44" s="114">
        <v>10</v>
      </c>
      <c r="D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" s="230" t="s">
        <v>164</v>
      </c>
      <c r="F44" s="166" t="s">
        <v>1515</v>
      </c>
      <c r="G44" s="224"/>
      <c r="H44" s="174"/>
      <c r="I44" s="191"/>
      <c r="J44" s="156">
        <v>7896003896350</v>
      </c>
      <c r="K44" s="117">
        <v>10</v>
      </c>
      <c r="L44" s="113">
        <v>6</v>
      </c>
      <c r="M44" s="124">
        <v>5.52</v>
      </c>
      <c r="N44" s="125">
        <f>Tabela1798197[[#This Row],[Qtde.]]*Tabela1798197[[#This Row],[VALOR]]</f>
        <v>0</v>
      </c>
    </row>
    <row r="45" spans="2:14" ht="42.75" x14ac:dyDescent="0.3">
      <c r="B45" s="110" t="s">
        <v>164</v>
      </c>
      <c r="C45" s="114">
        <v>10</v>
      </c>
      <c r="D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5" s="230" t="s">
        <v>164</v>
      </c>
      <c r="F45" s="166" t="s">
        <v>1516</v>
      </c>
      <c r="G45" s="224"/>
      <c r="H45" s="174"/>
      <c r="I45" s="191"/>
      <c r="J45" s="156">
        <v>7896003896367</v>
      </c>
      <c r="K45" s="117">
        <v>10</v>
      </c>
      <c r="L45" s="113">
        <v>6</v>
      </c>
      <c r="M45" s="124">
        <v>5.52</v>
      </c>
      <c r="N45" s="125">
        <f>Tabela1798197[[#This Row],[Qtde.]]*Tabela1798197[[#This Row],[VALOR]]</f>
        <v>0</v>
      </c>
    </row>
    <row r="46" spans="2:14" ht="42.75" x14ac:dyDescent="0.3">
      <c r="B46" s="110" t="s">
        <v>164</v>
      </c>
      <c r="C46" s="114">
        <v>10</v>
      </c>
      <c r="D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6" s="230" t="s">
        <v>164</v>
      </c>
      <c r="F46" s="166" t="s">
        <v>1517</v>
      </c>
      <c r="G46" s="224"/>
      <c r="H46" s="174"/>
      <c r="I46" s="191"/>
      <c r="J46" s="156">
        <v>7896003896374</v>
      </c>
      <c r="K46" s="117">
        <v>13</v>
      </c>
      <c r="L46" s="113">
        <v>6</v>
      </c>
      <c r="M46" s="124">
        <v>5.52</v>
      </c>
      <c r="N46" s="125">
        <f>Tabela1798197[[#This Row],[Qtde.]]*Tabela1798197[[#This Row],[VALOR]]</f>
        <v>0</v>
      </c>
    </row>
    <row r="47" spans="2:14" ht="28.5" x14ac:dyDescent="0.3">
      <c r="B47" s="110" t="s">
        <v>164</v>
      </c>
      <c r="C47" s="114">
        <v>10</v>
      </c>
      <c r="D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7" s="230" t="s">
        <v>164</v>
      </c>
      <c r="F47" s="166" t="s">
        <v>1142</v>
      </c>
      <c r="G47" s="224"/>
      <c r="H47" s="174" t="s">
        <v>1139</v>
      </c>
      <c r="I47" s="191"/>
      <c r="J47" s="156">
        <v>7896003896848</v>
      </c>
      <c r="K47" s="117">
        <v>9</v>
      </c>
      <c r="L47" s="113">
        <v>5</v>
      </c>
      <c r="M47" s="124">
        <v>8.5500000000000007</v>
      </c>
      <c r="N47" s="125">
        <f>Tabela1798197[[#This Row],[Qtde.]]*Tabela1798197[[#This Row],[VALOR]]</f>
        <v>0</v>
      </c>
    </row>
    <row r="48" spans="2:14" ht="28.5" x14ac:dyDescent="0.3">
      <c r="B48" s="110" t="s">
        <v>164</v>
      </c>
      <c r="C48" s="114">
        <v>12</v>
      </c>
      <c r="D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8" s="230" t="s">
        <v>164</v>
      </c>
      <c r="F48" s="166" t="s">
        <v>1143</v>
      </c>
      <c r="G48" s="224"/>
      <c r="H48" s="174" t="s">
        <v>1140</v>
      </c>
      <c r="I48" s="191"/>
      <c r="J48" s="156">
        <v>7896380170487</v>
      </c>
      <c r="K48" s="117">
        <v>8</v>
      </c>
      <c r="L48" s="113">
        <v>2</v>
      </c>
      <c r="M48" s="124">
        <v>14.94</v>
      </c>
      <c r="N48" s="125">
        <f>Tabela1798197[[#This Row],[Qtde.]]*Tabela1798197[[#This Row],[VALOR]]</f>
        <v>0</v>
      </c>
    </row>
    <row r="49" spans="2:14" ht="42.75" x14ac:dyDescent="0.3">
      <c r="B49" s="110" t="s">
        <v>164</v>
      </c>
      <c r="C49" s="114">
        <v>12</v>
      </c>
      <c r="D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9" s="230" t="s">
        <v>164</v>
      </c>
      <c r="F49" s="166" t="s">
        <v>1144</v>
      </c>
      <c r="G49" s="224"/>
      <c r="H49" s="174" t="s">
        <v>1141</v>
      </c>
      <c r="I49" s="191"/>
      <c r="J49" s="156">
        <v>7896380107308</v>
      </c>
      <c r="K49" s="117">
        <v>9</v>
      </c>
      <c r="L49" s="113">
        <v>4</v>
      </c>
      <c r="M49" s="124">
        <v>3.73</v>
      </c>
      <c r="N49" s="125">
        <f>Tabela1798197[[#This Row],[Qtde.]]*Tabela1798197[[#This Row],[VALOR]]</f>
        <v>0</v>
      </c>
    </row>
    <row r="50" spans="2:14" ht="28.5" x14ac:dyDescent="0.3">
      <c r="B50" s="110" t="s">
        <v>164</v>
      </c>
      <c r="C50" s="114">
        <v>12</v>
      </c>
      <c r="D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50" s="230" t="s">
        <v>164</v>
      </c>
      <c r="F50" s="166" t="s">
        <v>1150</v>
      </c>
      <c r="G50" s="224"/>
      <c r="H50" s="174" t="s">
        <v>1145</v>
      </c>
      <c r="I50" s="191"/>
      <c r="J50" s="156">
        <v>7896380190782</v>
      </c>
      <c r="K50" s="117">
        <v>6</v>
      </c>
      <c r="L50" s="113">
        <v>7</v>
      </c>
      <c r="M50" s="124">
        <v>4.72</v>
      </c>
      <c r="N50" s="125">
        <f>Tabela1798197[[#This Row],[Qtde.]]*Tabela1798197[[#This Row],[VALOR]]</f>
        <v>56.64</v>
      </c>
    </row>
    <row r="51" spans="2:14" ht="28.5" x14ac:dyDescent="0.3">
      <c r="B51" s="110" t="s">
        <v>164</v>
      </c>
      <c r="C51" s="114">
        <v>12</v>
      </c>
      <c r="D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1" s="230" t="s">
        <v>164</v>
      </c>
      <c r="F51" s="166" t="s">
        <v>1151</v>
      </c>
      <c r="G51" s="224"/>
      <c r="H51" s="174" t="s">
        <v>1146</v>
      </c>
      <c r="I51" s="191"/>
      <c r="J51" s="156">
        <v>7896380191604</v>
      </c>
      <c r="K51" s="117">
        <v>8</v>
      </c>
      <c r="L51" s="113">
        <v>7</v>
      </c>
      <c r="M51" s="124">
        <v>5</v>
      </c>
      <c r="N51" s="125">
        <f>Tabela1798197[[#This Row],[Qtde.]]*Tabela1798197[[#This Row],[VALOR]]</f>
        <v>0</v>
      </c>
    </row>
    <row r="52" spans="2:14" ht="28.5" x14ac:dyDescent="0.3">
      <c r="B52" s="110" t="s">
        <v>164</v>
      </c>
      <c r="C52" s="114">
        <v>12</v>
      </c>
      <c r="D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2" s="230" t="s">
        <v>164</v>
      </c>
      <c r="F52" s="166" t="s">
        <v>1563</v>
      </c>
      <c r="G52" s="224"/>
      <c r="H52" s="174" t="s">
        <v>1147</v>
      </c>
      <c r="I52" s="191"/>
      <c r="J52" s="156">
        <v>7896380191611</v>
      </c>
      <c r="K52" s="117">
        <v>12</v>
      </c>
      <c r="L52" s="113">
        <v>7</v>
      </c>
      <c r="M52" s="124">
        <v>6.09</v>
      </c>
      <c r="N52" s="125">
        <f>Tabela1798197[[#This Row],[Qtde.]]*Tabela1798197[[#This Row],[VALOR]]</f>
        <v>0</v>
      </c>
    </row>
    <row r="53" spans="2:14" ht="28.5" x14ac:dyDescent="0.3">
      <c r="B53" s="110" t="s">
        <v>164</v>
      </c>
      <c r="C53" s="114">
        <v>12</v>
      </c>
      <c r="D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3" s="230" t="s">
        <v>164</v>
      </c>
      <c r="F53" s="166" t="s">
        <v>1152</v>
      </c>
      <c r="G53" s="224"/>
      <c r="H53" s="174" t="s">
        <v>1148</v>
      </c>
      <c r="I53" s="191"/>
      <c r="J53" s="156">
        <v>7896380191628</v>
      </c>
      <c r="K53" s="117">
        <v>10</v>
      </c>
      <c r="L53" s="113">
        <v>7</v>
      </c>
      <c r="M53" s="124">
        <v>7.46</v>
      </c>
      <c r="N53" s="125">
        <f>Tabela1798197[[#This Row],[Qtde.]]*Tabela1798197[[#This Row],[VALOR]]</f>
        <v>0</v>
      </c>
    </row>
    <row r="54" spans="2:14" ht="28.5" x14ac:dyDescent="0.3">
      <c r="B54" s="110" t="s">
        <v>164</v>
      </c>
      <c r="C54" s="114">
        <v>12</v>
      </c>
      <c r="D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4" s="230" t="s">
        <v>164</v>
      </c>
      <c r="F54" s="166" t="s">
        <v>1153</v>
      </c>
      <c r="G54" s="224"/>
      <c r="H54" s="174" t="s">
        <v>1149</v>
      </c>
      <c r="I54" s="191"/>
      <c r="J54" s="156">
        <v>7896380190799</v>
      </c>
      <c r="K54" s="117">
        <v>12</v>
      </c>
      <c r="L54" s="113">
        <v>7</v>
      </c>
      <c r="M54" s="124">
        <v>7.98</v>
      </c>
      <c r="N54" s="125">
        <f>Tabela1798197[[#This Row],[Qtde.]]*Tabela1798197[[#This Row],[VALOR]]</f>
        <v>0</v>
      </c>
    </row>
    <row r="55" spans="2:14" ht="28.5" x14ac:dyDescent="0.3">
      <c r="B55" s="110" t="s">
        <v>164</v>
      </c>
      <c r="C55" s="114">
        <v>12</v>
      </c>
      <c r="D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55" s="230" t="s">
        <v>164</v>
      </c>
      <c r="F55" s="166" t="s">
        <v>1154</v>
      </c>
      <c r="G55" s="224"/>
      <c r="H55" s="174" t="s">
        <v>1146</v>
      </c>
      <c r="I55" s="191"/>
      <c r="J55" s="156">
        <v>7896380173143</v>
      </c>
      <c r="K55" s="117">
        <v>1</v>
      </c>
      <c r="L55" s="113">
        <v>3</v>
      </c>
      <c r="M55" s="124">
        <v>9.43</v>
      </c>
      <c r="N55" s="125">
        <f>Tabela1798197[[#This Row],[Qtde.]]*Tabela1798197[[#This Row],[VALOR]]</f>
        <v>113.16</v>
      </c>
    </row>
    <row r="56" spans="2:14" ht="28.5" x14ac:dyDescent="0.3">
      <c r="B56" s="110" t="s">
        <v>164</v>
      </c>
      <c r="C56" s="114">
        <v>6</v>
      </c>
      <c r="D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56" s="230" t="s">
        <v>164</v>
      </c>
      <c r="F56" s="166" t="s">
        <v>1155</v>
      </c>
      <c r="G56" s="224"/>
      <c r="H56" s="174" t="s">
        <v>1146</v>
      </c>
      <c r="I56" s="191"/>
      <c r="J56" s="156">
        <v>7896380108701</v>
      </c>
      <c r="K56" s="117">
        <v>4</v>
      </c>
      <c r="L56" s="113">
        <v>6</v>
      </c>
      <c r="M56" s="124">
        <v>10.5</v>
      </c>
      <c r="N56" s="125">
        <f>Tabela1798197[[#This Row],[Qtde.]]*Tabela1798197[[#This Row],[VALOR]]</f>
        <v>63</v>
      </c>
    </row>
    <row r="57" spans="2:14" ht="28.5" x14ac:dyDescent="0.3">
      <c r="B57" s="110" t="s">
        <v>164</v>
      </c>
      <c r="C57" s="114">
        <v>6</v>
      </c>
      <c r="D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7" s="230" t="s">
        <v>164</v>
      </c>
      <c r="F57" s="166" t="s">
        <v>1156</v>
      </c>
      <c r="G57" s="224"/>
      <c r="H57" s="174" t="s">
        <v>1147</v>
      </c>
      <c r="I57" s="191"/>
      <c r="J57" s="156">
        <v>7896380108718</v>
      </c>
      <c r="K57" s="117">
        <v>6</v>
      </c>
      <c r="L57" s="113">
        <v>6</v>
      </c>
      <c r="M57" s="124">
        <v>10</v>
      </c>
      <c r="N57" s="125">
        <f>Tabela1798197[[#This Row],[Qtde.]]*Tabela1798197[[#This Row],[VALOR]]</f>
        <v>0</v>
      </c>
    </row>
    <row r="58" spans="2:14" ht="28.5" x14ac:dyDescent="0.3">
      <c r="B58" s="110" t="s">
        <v>164</v>
      </c>
      <c r="C58" s="114">
        <v>6</v>
      </c>
      <c r="D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8" s="230" t="s">
        <v>164</v>
      </c>
      <c r="F58" s="166" t="s">
        <v>1157</v>
      </c>
      <c r="G58" s="224"/>
      <c r="H58" s="174" t="s">
        <v>1148</v>
      </c>
      <c r="I58" s="191"/>
      <c r="J58" s="156">
        <v>7896380108725</v>
      </c>
      <c r="K58" s="117">
        <v>6</v>
      </c>
      <c r="L58" s="113">
        <v>6</v>
      </c>
      <c r="M58" s="124">
        <v>11</v>
      </c>
      <c r="N58" s="125">
        <f>Tabela1798197[[#This Row],[Qtde.]]*Tabela1798197[[#This Row],[VALOR]]</f>
        <v>0</v>
      </c>
    </row>
    <row r="59" spans="2:14" ht="28.5" x14ac:dyDescent="0.3">
      <c r="B59" s="110" t="s">
        <v>164</v>
      </c>
      <c r="C59" s="114">
        <v>6</v>
      </c>
      <c r="D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59" s="230" t="s">
        <v>164</v>
      </c>
      <c r="F59" s="166" t="s">
        <v>1158</v>
      </c>
      <c r="G59" s="224"/>
      <c r="H59" s="174" t="s">
        <v>1149</v>
      </c>
      <c r="I59" s="191"/>
      <c r="J59" s="156">
        <v>7896380109685</v>
      </c>
      <c r="K59" s="117">
        <v>0</v>
      </c>
      <c r="L59" s="113">
        <v>6</v>
      </c>
      <c r="M59" s="124">
        <v>13.01</v>
      </c>
      <c r="N59" s="125">
        <f>Tabela1798197[[#This Row],[Qtde.]]*Tabela1798197[[#This Row],[VALOR]]</f>
        <v>78.06</v>
      </c>
    </row>
    <row r="60" spans="2:14" ht="28.5" x14ac:dyDescent="0.3">
      <c r="B60" s="110" t="s">
        <v>164</v>
      </c>
      <c r="C60" s="114">
        <v>12</v>
      </c>
      <c r="D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0" s="230" t="s">
        <v>164</v>
      </c>
      <c r="F60" s="166" t="s">
        <v>1161</v>
      </c>
      <c r="G60" s="224"/>
      <c r="H60" s="174" t="s">
        <v>1148</v>
      </c>
      <c r="I60" s="191"/>
      <c r="J60" s="156">
        <v>7896380193721</v>
      </c>
      <c r="K60" s="117">
        <v>13</v>
      </c>
      <c r="L60" s="113">
        <v>5</v>
      </c>
      <c r="M60" s="124">
        <v>1.92</v>
      </c>
      <c r="N60" s="125">
        <f>Tabela1798197[[#This Row],[Qtde.]]*Tabela1798197[[#This Row],[VALOR]]</f>
        <v>0</v>
      </c>
    </row>
    <row r="61" spans="2:14" ht="28.5" x14ac:dyDescent="0.3">
      <c r="B61" s="110" t="s">
        <v>164</v>
      </c>
      <c r="C61" s="114">
        <v>12</v>
      </c>
      <c r="D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1" s="230" t="s">
        <v>164</v>
      </c>
      <c r="F61" s="166" t="s">
        <v>1162</v>
      </c>
      <c r="G61" s="224"/>
      <c r="H61" s="174" t="s">
        <v>1148</v>
      </c>
      <c r="I61" s="191"/>
      <c r="J61" s="156">
        <v>7897613516409</v>
      </c>
      <c r="K61" s="117">
        <v>14</v>
      </c>
      <c r="L61" s="113">
        <v>5</v>
      </c>
      <c r="M61" s="124">
        <v>1.48</v>
      </c>
      <c r="N61" s="125">
        <f>Tabela1798197[[#This Row],[Qtde.]]*Tabela1798197[[#This Row],[VALOR]]</f>
        <v>0</v>
      </c>
    </row>
    <row r="62" spans="2:14" x14ac:dyDescent="0.3">
      <c r="B62" s="110" t="s">
        <v>164</v>
      </c>
      <c r="C62" s="114">
        <v>12</v>
      </c>
      <c r="D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2" s="230" t="s">
        <v>164</v>
      </c>
      <c r="F62" s="166" t="s">
        <v>1163</v>
      </c>
      <c r="G62" s="224"/>
      <c r="H62" s="174" t="s">
        <v>1159</v>
      </c>
      <c r="I62" s="191"/>
      <c r="J62" s="156">
        <v>7896380190867</v>
      </c>
      <c r="K62" s="117">
        <v>15</v>
      </c>
      <c r="L62" s="113">
        <v>10</v>
      </c>
      <c r="M62" s="124">
        <v>3.18</v>
      </c>
      <c r="N62" s="125">
        <f>Tabela1798197[[#This Row],[Qtde.]]*Tabela1798197[[#This Row],[VALOR]]</f>
        <v>0</v>
      </c>
    </row>
    <row r="63" spans="2:14" x14ac:dyDescent="0.3">
      <c r="B63" s="110" t="s">
        <v>164</v>
      </c>
      <c r="C63" s="114">
        <v>12</v>
      </c>
      <c r="D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3" s="230" t="s">
        <v>164</v>
      </c>
      <c r="F63" s="166" t="s">
        <v>1164</v>
      </c>
      <c r="G63" s="224"/>
      <c r="H63" s="174" t="s">
        <v>1160</v>
      </c>
      <c r="I63" s="191"/>
      <c r="J63" s="156">
        <v>7896380191819</v>
      </c>
      <c r="K63" s="117">
        <v>13</v>
      </c>
      <c r="L63" s="113">
        <v>12</v>
      </c>
      <c r="M63" s="124">
        <v>1.78</v>
      </c>
      <c r="N63" s="125">
        <f>Tabela1798197[[#This Row],[Qtde.]]*Tabela1798197[[#This Row],[VALOR]]</f>
        <v>0</v>
      </c>
    </row>
    <row r="64" spans="2:14" x14ac:dyDescent="0.3">
      <c r="B64" s="110" t="s">
        <v>164</v>
      </c>
      <c r="C64" s="114">
        <v>12</v>
      </c>
      <c r="D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4" s="230" t="s">
        <v>164</v>
      </c>
      <c r="F64" s="166" t="s">
        <v>1165</v>
      </c>
      <c r="G64" s="224"/>
      <c r="H64" s="174"/>
      <c r="I64" s="191"/>
      <c r="J64" s="156">
        <v>7896380173310</v>
      </c>
      <c r="K64" s="117">
        <v>3</v>
      </c>
      <c r="L64" s="113">
        <v>3</v>
      </c>
      <c r="M64" s="124">
        <v>5.0199999999999996</v>
      </c>
      <c r="N64" s="125">
        <f>Tabela1798197[[#This Row],[Qtde.]]*Tabela1798197[[#This Row],[VALOR]]</f>
        <v>0</v>
      </c>
    </row>
    <row r="65" spans="2:14" x14ac:dyDescent="0.3">
      <c r="B65" s="110" t="s">
        <v>164</v>
      </c>
      <c r="C65" s="114">
        <v>6</v>
      </c>
      <c r="D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65" s="230" t="s">
        <v>164</v>
      </c>
      <c r="F65" s="166" t="s">
        <v>1170</v>
      </c>
      <c r="G65" s="224"/>
      <c r="H65" s="174" t="s">
        <v>1166</v>
      </c>
      <c r="I65" s="191"/>
      <c r="J65" s="156">
        <v>7896380104376</v>
      </c>
      <c r="K65" s="117">
        <v>2</v>
      </c>
      <c r="L65" s="113">
        <v>6</v>
      </c>
      <c r="M65" s="124">
        <v>11.71</v>
      </c>
      <c r="N65" s="125">
        <f>Tabela1798197[[#This Row],[Qtde.]]*Tabela1798197[[#This Row],[VALOR]]</f>
        <v>70.260000000000005</v>
      </c>
    </row>
    <row r="66" spans="2:14" x14ac:dyDescent="0.3">
      <c r="B66" s="110" t="s">
        <v>164</v>
      </c>
      <c r="C66" s="114">
        <v>12</v>
      </c>
      <c r="D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6" s="230" t="s">
        <v>164</v>
      </c>
      <c r="F66" s="166" t="s">
        <v>1171</v>
      </c>
      <c r="G66" s="224"/>
      <c r="H66" s="174" t="s">
        <v>1167</v>
      </c>
      <c r="I66" s="191"/>
      <c r="J66" s="156">
        <v>7896380192519</v>
      </c>
      <c r="K66" s="117">
        <v>40</v>
      </c>
      <c r="L66" s="113">
        <v>36</v>
      </c>
      <c r="M66" s="124">
        <v>5.95</v>
      </c>
      <c r="N66" s="125">
        <f>Tabela1798197[[#This Row],[Qtde.]]*Tabela1798197[[#This Row],[VALOR]]</f>
        <v>0</v>
      </c>
    </row>
    <row r="67" spans="2:14" x14ac:dyDescent="0.3">
      <c r="B67" s="110" t="s">
        <v>164</v>
      </c>
      <c r="C67" s="114">
        <v>6</v>
      </c>
      <c r="D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7" s="230" t="s">
        <v>164</v>
      </c>
      <c r="F67" s="166" t="s">
        <v>1172</v>
      </c>
      <c r="G67" s="224"/>
      <c r="H67" s="174" t="s">
        <v>1168</v>
      </c>
      <c r="I67" s="191"/>
      <c r="J67" s="156">
        <v>7896380154098</v>
      </c>
      <c r="K67" s="117">
        <v>0</v>
      </c>
      <c r="L67" s="113">
        <v>0</v>
      </c>
      <c r="M67" s="124">
        <v>13.13</v>
      </c>
      <c r="N67" s="125">
        <f>Tabela1798197[[#This Row],[Qtde.]]*Tabela1798197[[#This Row],[VALOR]]</f>
        <v>0</v>
      </c>
    </row>
    <row r="68" spans="2:14" ht="28.5" x14ac:dyDescent="0.3">
      <c r="B68" s="110" t="s">
        <v>164</v>
      </c>
      <c r="C68" s="114">
        <v>6</v>
      </c>
      <c r="D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8" s="230" t="s">
        <v>164</v>
      </c>
      <c r="F68" s="166" t="s">
        <v>1173</v>
      </c>
      <c r="G68" s="224"/>
      <c r="H68" s="174" t="s">
        <v>1169</v>
      </c>
      <c r="I68" s="191"/>
      <c r="J68" s="156">
        <v>7896380154074</v>
      </c>
      <c r="K68" s="117">
        <v>8</v>
      </c>
      <c r="L68" s="113">
        <v>7</v>
      </c>
      <c r="M68" s="124">
        <v>21.63</v>
      </c>
      <c r="N68" s="125">
        <f>Tabela1798197[[#This Row],[Qtde.]]*Tabela1798197[[#This Row],[VALOR]]</f>
        <v>0</v>
      </c>
    </row>
    <row r="69" spans="2:14" ht="28.5" x14ac:dyDescent="0.3">
      <c r="B69" s="110" t="s">
        <v>164</v>
      </c>
      <c r="C69" s="114">
        <v>1</v>
      </c>
      <c r="D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9" s="230" t="s">
        <v>164</v>
      </c>
      <c r="F69" s="166" t="s">
        <v>1174</v>
      </c>
      <c r="G69" s="224"/>
      <c r="H69" s="174"/>
      <c r="I69" s="191"/>
      <c r="J69" s="156">
        <v>7896380109678</v>
      </c>
      <c r="K69" s="117">
        <v>4</v>
      </c>
      <c r="L69" s="113">
        <v>3</v>
      </c>
      <c r="M69" s="124">
        <v>35.270000000000003</v>
      </c>
      <c r="N69" s="125">
        <f>Tabela1798197[[#This Row],[Qtde.]]*Tabela1798197[[#This Row],[VALOR]]</f>
        <v>0</v>
      </c>
    </row>
    <row r="70" spans="2:14" ht="42.75" x14ac:dyDescent="0.3">
      <c r="B70" s="110" t="s">
        <v>164</v>
      </c>
      <c r="C70" s="114">
        <v>1</v>
      </c>
      <c r="D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0" s="230" t="s">
        <v>164</v>
      </c>
      <c r="F70" s="166" t="s">
        <v>1175</v>
      </c>
      <c r="G70" s="224"/>
      <c r="H70" s="174" t="s">
        <v>1126</v>
      </c>
      <c r="I70" s="191"/>
      <c r="J70" s="156">
        <v>7896380103232</v>
      </c>
      <c r="K70" s="117">
        <v>6</v>
      </c>
      <c r="L70" s="113">
        <v>2</v>
      </c>
      <c r="M70" s="124">
        <v>19.45</v>
      </c>
      <c r="N70" s="125">
        <f>Tabela1798197[[#This Row],[Qtde.]]*Tabela1798197[[#This Row],[VALOR]]</f>
        <v>0</v>
      </c>
    </row>
    <row r="71" spans="2:14" ht="28.5" x14ac:dyDescent="0.3">
      <c r="B71" s="110" t="s">
        <v>164</v>
      </c>
      <c r="C71" s="114">
        <v>1</v>
      </c>
      <c r="D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1" s="230" t="s">
        <v>164</v>
      </c>
      <c r="F71" s="166" t="s">
        <v>1181</v>
      </c>
      <c r="G71" s="224"/>
      <c r="H71" s="174" t="s">
        <v>1176</v>
      </c>
      <c r="I71" s="191"/>
      <c r="J71" s="156">
        <v>7896003894998</v>
      </c>
      <c r="K71" s="117">
        <v>2</v>
      </c>
      <c r="L71" s="113">
        <v>2</v>
      </c>
      <c r="M71" s="124">
        <v>40.75</v>
      </c>
      <c r="N71" s="125">
        <f>Tabela1798197[[#This Row],[Qtde.]]*Tabela1798197[[#This Row],[VALOR]]</f>
        <v>0</v>
      </c>
    </row>
    <row r="72" spans="2:14" ht="28.5" x14ac:dyDescent="0.3">
      <c r="B72" s="110" t="s">
        <v>164</v>
      </c>
      <c r="C72" s="114">
        <v>1</v>
      </c>
      <c r="D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2" s="230" t="s">
        <v>164</v>
      </c>
      <c r="F72" s="166" t="s">
        <v>1182</v>
      </c>
      <c r="G72" s="224"/>
      <c r="H72" s="174" t="s">
        <v>1177</v>
      </c>
      <c r="I72" s="191"/>
      <c r="J72" s="156">
        <v>7896380103225</v>
      </c>
      <c r="K72" s="117">
        <v>6</v>
      </c>
      <c r="L72" s="113">
        <v>2</v>
      </c>
      <c r="M72" s="124" t="s">
        <v>1453</v>
      </c>
      <c r="N72" s="125" t="e">
        <f>Tabela1798197[[#This Row],[Qtde.]]*Tabela1798197[[#This Row],[VALOR]]</f>
        <v>#VALUE!</v>
      </c>
    </row>
    <row r="73" spans="2:14" ht="42.75" x14ac:dyDescent="0.3">
      <c r="B73" s="110" t="s">
        <v>164</v>
      </c>
      <c r="C73" s="114">
        <v>1</v>
      </c>
      <c r="D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3" s="230" t="s">
        <v>164</v>
      </c>
      <c r="F73" s="166" t="s">
        <v>1183</v>
      </c>
      <c r="G73" s="224"/>
      <c r="H73" s="174" t="s">
        <v>1178</v>
      </c>
      <c r="I73" s="191"/>
      <c r="J73" s="156">
        <v>7896003811872</v>
      </c>
      <c r="K73" s="117">
        <v>2</v>
      </c>
      <c r="L73" s="113">
        <v>2</v>
      </c>
      <c r="M73" s="124">
        <v>13.93</v>
      </c>
      <c r="N73" s="125">
        <f>Tabela1798197[[#This Row],[Qtde.]]*Tabela1798197[[#This Row],[VALOR]]</f>
        <v>0</v>
      </c>
    </row>
    <row r="74" spans="2:14" ht="42.75" x14ac:dyDescent="0.3">
      <c r="B74" s="110" t="s">
        <v>164</v>
      </c>
      <c r="C74" s="114">
        <v>1</v>
      </c>
      <c r="D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4" s="230" t="s">
        <v>164</v>
      </c>
      <c r="F74" s="166" t="s">
        <v>1184</v>
      </c>
      <c r="G74" s="224"/>
      <c r="H74" s="174" t="s">
        <v>1178</v>
      </c>
      <c r="I74" s="191"/>
      <c r="J74" s="156">
        <v>7896003811728</v>
      </c>
      <c r="K74" s="117">
        <v>2</v>
      </c>
      <c r="L74" s="113">
        <v>2</v>
      </c>
      <c r="M74" s="124">
        <v>13.93</v>
      </c>
      <c r="N74" s="125">
        <f>Tabela1798197[[#This Row],[Qtde.]]*Tabela1798197[[#This Row],[VALOR]]</f>
        <v>0</v>
      </c>
    </row>
    <row r="75" spans="2:14" ht="42.75" x14ac:dyDescent="0.3">
      <c r="B75" s="110" t="s">
        <v>164</v>
      </c>
      <c r="C75" s="114">
        <v>1</v>
      </c>
      <c r="D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5" s="230" t="s">
        <v>164</v>
      </c>
      <c r="F75" s="166" t="s">
        <v>1317</v>
      </c>
      <c r="G75" s="224"/>
      <c r="H75" s="174" t="s">
        <v>1178</v>
      </c>
      <c r="I75" s="191"/>
      <c r="J75" s="156">
        <v>7896003810783</v>
      </c>
      <c r="K75" s="117">
        <v>1</v>
      </c>
      <c r="L75" s="113">
        <v>2</v>
      </c>
      <c r="M75" s="124">
        <v>13.93</v>
      </c>
      <c r="N75" s="125">
        <f>Tabela1798197[[#This Row],[Qtde.]]*Tabela1798197[[#This Row],[VALOR]]</f>
        <v>13.93</v>
      </c>
    </row>
    <row r="76" spans="2:14" ht="28.5" x14ac:dyDescent="0.3">
      <c r="B76" s="110" t="s">
        <v>164</v>
      </c>
      <c r="C76" s="114">
        <v>1</v>
      </c>
      <c r="D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6" s="230" t="s">
        <v>164</v>
      </c>
      <c r="F76" s="166" t="s">
        <v>1185</v>
      </c>
      <c r="G76" s="224"/>
      <c r="H76" s="174" t="s">
        <v>1179</v>
      </c>
      <c r="I76" s="191"/>
      <c r="J76" s="156">
        <v>7896380103218</v>
      </c>
      <c r="K76" s="117">
        <v>4</v>
      </c>
      <c r="L76" s="113">
        <v>2</v>
      </c>
      <c r="M76" s="124">
        <v>26.06</v>
      </c>
      <c r="N76" s="125">
        <f>Tabela1798197[[#This Row],[Qtde.]]*Tabela1798197[[#This Row],[VALOR]]</f>
        <v>0</v>
      </c>
    </row>
    <row r="77" spans="2:14" ht="28.5" x14ac:dyDescent="0.3">
      <c r="B77" s="110" t="s">
        <v>164</v>
      </c>
      <c r="C77" s="114">
        <v>1</v>
      </c>
      <c r="D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7" s="230" t="s">
        <v>164</v>
      </c>
      <c r="F77" s="166" t="s">
        <v>1186</v>
      </c>
      <c r="G77" s="224"/>
      <c r="H77" s="174"/>
      <c r="I77" s="191"/>
      <c r="J77" s="156">
        <v>7896380101337</v>
      </c>
      <c r="K77" s="117">
        <v>2</v>
      </c>
      <c r="L77" s="113">
        <v>2</v>
      </c>
      <c r="M77" s="124">
        <v>38.1</v>
      </c>
      <c r="N77" s="125">
        <f>Tabela1798197[[#This Row],[Qtde.]]*Tabela1798197[[#This Row],[VALOR]]</f>
        <v>0</v>
      </c>
    </row>
    <row r="78" spans="2:14" x14ac:dyDescent="0.3">
      <c r="B78" s="110" t="s">
        <v>164</v>
      </c>
      <c r="C78" s="114">
        <v>12</v>
      </c>
      <c r="D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8" s="230" t="s">
        <v>164</v>
      </c>
      <c r="F78" s="166" t="s">
        <v>1187</v>
      </c>
      <c r="G78" s="224"/>
      <c r="H78" s="174" t="s">
        <v>258</v>
      </c>
      <c r="I78" s="191"/>
      <c r="J78" s="156">
        <v>7896380108794</v>
      </c>
      <c r="K78" s="117">
        <v>8</v>
      </c>
      <c r="L78" s="113">
        <v>6</v>
      </c>
      <c r="M78" s="124">
        <v>5.34</v>
      </c>
      <c r="N78" s="125">
        <f>Tabela1798197[[#This Row],[Qtde.]]*Tabela1798197[[#This Row],[VALOR]]</f>
        <v>0</v>
      </c>
    </row>
    <row r="79" spans="2:14" ht="28.5" x14ac:dyDescent="0.3">
      <c r="B79" s="110" t="s">
        <v>164</v>
      </c>
      <c r="C79" s="114">
        <v>10</v>
      </c>
      <c r="D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9" s="230" t="s">
        <v>164</v>
      </c>
      <c r="F79" s="166" t="s">
        <v>1188</v>
      </c>
      <c r="G79" s="224"/>
      <c r="H79" s="174"/>
      <c r="I79" s="191"/>
      <c r="J79" s="156">
        <v>7896380100927</v>
      </c>
      <c r="K79" s="117">
        <v>10</v>
      </c>
      <c r="L79" s="113">
        <v>10</v>
      </c>
      <c r="M79" s="124">
        <v>2.69</v>
      </c>
      <c r="N79" s="125">
        <f>Tabela1798197[[#This Row],[Qtde.]]*Tabela1798197[[#This Row],[VALOR]]</f>
        <v>0</v>
      </c>
    </row>
    <row r="80" spans="2:14" ht="28.5" x14ac:dyDescent="0.3">
      <c r="B80" s="110" t="s">
        <v>164</v>
      </c>
      <c r="C80" s="114">
        <v>6</v>
      </c>
      <c r="D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0" s="230" t="s">
        <v>164</v>
      </c>
      <c r="F80" s="166" t="s">
        <v>1189</v>
      </c>
      <c r="G80" s="224"/>
      <c r="H80" s="174" t="s">
        <v>1190</v>
      </c>
      <c r="I80" s="191"/>
      <c r="J80" s="156">
        <v>7896380101467</v>
      </c>
      <c r="K80" s="117">
        <v>7</v>
      </c>
      <c r="L80" s="113">
        <v>2</v>
      </c>
      <c r="M80" s="124">
        <v>19.399999999999999</v>
      </c>
      <c r="N80" s="125">
        <f>Tabela1798197[[#This Row],[Qtde.]]*Tabela1798197[[#This Row],[VALOR]]</f>
        <v>0</v>
      </c>
    </row>
    <row r="81" spans="2:14" ht="28.5" x14ac:dyDescent="0.3">
      <c r="B81" s="110" t="s">
        <v>164</v>
      </c>
      <c r="C81" s="114">
        <v>12</v>
      </c>
      <c r="D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1" s="230" t="s">
        <v>164</v>
      </c>
      <c r="F81" s="166" t="s">
        <v>1191</v>
      </c>
      <c r="G81" s="224"/>
      <c r="H81" s="174"/>
      <c r="I81" s="191"/>
      <c r="J81" s="156">
        <v>7896380100743</v>
      </c>
      <c r="K81" s="117">
        <v>7</v>
      </c>
      <c r="L81" s="113">
        <v>2</v>
      </c>
      <c r="M81" s="124">
        <v>2.93</v>
      </c>
      <c r="N81" s="125">
        <f>Tabela1798197[[#This Row],[Qtde.]]*Tabela1798197[[#This Row],[VALOR]]</f>
        <v>0</v>
      </c>
    </row>
    <row r="82" spans="2:14" ht="28.5" x14ac:dyDescent="0.3">
      <c r="B82" s="110" t="s">
        <v>164</v>
      </c>
      <c r="C82" s="114">
        <v>3</v>
      </c>
      <c r="D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82" s="230" t="s">
        <v>164</v>
      </c>
      <c r="F82" s="166" t="s">
        <v>1192</v>
      </c>
      <c r="G82" s="224"/>
      <c r="H82" s="174" t="s">
        <v>275</v>
      </c>
      <c r="I82" s="191"/>
      <c r="J82" s="156">
        <v>7896003893878</v>
      </c>
      <c r="K82" s="117">
        <v>3</v>
      </c>
      <c r="L82" s="113">
        <v>4</v>
      </c>
      <c r="M82" s="124">
        <v>9.57</v>
      </c>
      <c r="N82" s="125">
        <f>Tabela1798197[[#This Row],[Qtde.]]*Tabela1798197[[#This Row],[VALOR]]</f>
        <v>28.71</v>
      </c>
    </row>
    <row r="83" spans="2:14" ht="28.5" x14ac:dyDescent="0.3">
      <c r="B83" s="110" t="s">
        <v>164</v>
      </c>
      <c r="C83" s="114">
        <v>3</v>
      </c>
      <c r="D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3" s="230" t="s">
        <v>164</v>
      </c>
      <c r="F83" s="166" t="s">
        <v>1193</v>
      </c>
      <c r="G83" s="224"/>
      <c r="H83" s="174" t="s">
        <v>276</v>
      </c>
      <c r="I83" s="191"/>
      <c r="J83" s="156">
        <v>7896003893885</v>
      </c>
      <c r="K83" s="117">
        <v>5</v>
      </c>
      <c r="L83" s="113">
        <v>4</v>
      </c>
      <c r="M83" s="124">
        <v>9.57</v>
      </c>
      <c r="N83" s="125">
        <f>Tabela1798197[[#This Row],[Qtde.]]*Tabela1798197[[#This Row],[VALOR]]</f>
        <v>0</v>
      </c>
    </row>
    <row r="84" spans="2:14" ht="28.5" x14ac:dyDescent="0.3">
      <c r="B84" s="110" t="s">
        <v>164</v>
      </c>
      <c r="C84" s="114">
        <v>3</v>
      </c>
      <c r="D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4" s="230" t="s">
        <v>164</v>
      </c>
      <c r="F84" s="166" t="s">
        <v>1194</v>
      </c>
      <c r="G84" s="224"/>
      <c r="H84" s="174" t="s">
        <v>277</v>
      </c>
      <c r="I84" s="191"/>
      <c r="J84" s="156">
        <v>7896003893892</v>
      </c>
      <c r="K84" s="117">
        <v>5</v>
      </c>
      <c r="L84" s="113">
        <v>4</v>
      </c>
      <c r="M84" s="124">
        <v>9.57</v>
      </c>
      <c r="N84" s="125">
        <f>Tabela1798197[[#This Row],[Qtde.]]*Tabela1798197[[#This Row],[VALOR]]</f>
        <v>0</v>
      </c>
    </row>
    <row r="85" spans="2:14" ht="28.5" x14ac:dyDescent="0.3">
      <c r="B85" s="110" t="s">
        <v>164</v>
      </c>
      <c r="C85" s="114">
        <v>3</v>
      </c>
      <c r="D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5" s="230" t="s">
        <v>164</v>
      </c>
      <c r="F85" s="166" t="s">
        <v>1195</v>
      </c>
      <c r="G85" s="224"/>
      <c r="H85" s="174" t="s">
        <v>278</v>
      </c>
      <c r="I85" s="191"/>
      <c r="J85" s="156">
        <v>7896003893908</v>
      </c>
      <c r="K85" s="117">
        <v>6</v>
      </c>
      <c r="L85" s="113">
        <v>4</v>
      </c>
      <c r="M85" s="124">
        <v>9.57</v>
      </c>
      <c r="N85" s="125">
        <f>Tabela1798197[[#This Row],[Qtde.]]*Tabela1798197[[#This Row],[VALOR]]</f>
        <v>0</v>
      </c>
    </row>
    <row r="86" spans="2:14" ht="28.5" x14ac:dyDescent="0.3">
      <c r="B86" s="110" t="s">
        <v>164</v>
      </c>
      <c r="C86" s="114">
        <v>3</v>
      </c>
      <c r="D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6" s="230" t="s">
        <v>164</v>
      </c>
      <c r="F86" s="166" t="s">
        <v>1196</v>
      </c>
      <c r="G86" s="224"/>
      <c r="H86" s="174" t="s">
        <v>279</v>
      </c>
      <c r="I86" s="191"/>
      <c r="J86" s="156">
        <v>7896003893915</v>
      </c>
      <c r="K86" s="117">
        <v>6</v>
      </c>
      <c r="L86" s="113">
        <v>4</v>
      </c>
      <c r="M86" s="124">
        <v>9.57</v>
      </c>
      <c r="N86" s="125">
        <f>Tabela1798197[[#This Row],[Qtde.]]*Tabela1798197[[#This Row],[VALOR]]</f>
        <v>0</v>
      </c>
    </row>
    <row r="87" spans="2:14" ht="28.5" x14ac:dyDescent="0.3">
      <c r="B87" s="110" t="s">
        <v>164</v>
      </c>
      <c r="C87" s="114">
        <v>3</v>
      </c>
      <c r="D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7" s="230" t="s">
        <v>164</v>
      </c>
      <c r="F87" s="166" t="s">
        <v>1197</v>
      </c>
      <c r="G87" s="224"/>
      <c r="H87" s="174" t="s">
        <v>280</v>
      </c>
      <c r="I87" s="191"/>
      <c r="J87" s="156">
        <v>7896003893922</v>
      </c>
      <c r="K87" s="117">
        <v>4</v>
      </c>
      <c r="L87" s="113">
        <v>4</v>
      </c>
      <c r="M87" s="124">
        <v>9.57</v>
      </c>
      <c r="N87" s="125">
        <f>Tabela1798197[[#This Row],[Qtde.]]*Tabela1798197[[#This Row],[VALOR]]</f>
        <v>0</v>
      </c>
    </row>
    <row r="88" spans="2:14" ht="28.5" x14ac:dyDescent="0.3">
      <c r="B88" s="110" t="s">
        <v>164</v>
      </c>
      <c r="C88" s="114">
        <v>3</v>
      </c>
      <c r="D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88" s="230" t="s">
        <v>164</v>
      </c>
      <c r="F88" s="166" t="s">
        <v>1198</v>
      </c>
      <c r="G88" s="224"/>
      <c r="H88" s="174" t="s">
        <v>281</v>
      </c>
      <c r="I88" s="191"/>
      <c r="J88" s="156">
        <v>7896003893939</v>
      </c>
      <c r="K88" s="117">
        <v>3</v>
      </c>
      <c r="L88" s="113">
        <v>4</v>
      </c>
      <c r="M88" s="124">
        <v>9.57</v>
      </c>
      <c r="N88" s="125">
        <f>Tabela1798197[[#This Row],[Qtde.]]*Tabela1798197[[#This Row],[VALOR]]</f>
        <v>28.71</v>
      </c>
    </row>
    <row r="89" spans="2:14" ht="28.5" x14ac:dyDescent="0.3">
      <c r="B89" s="110" t="s">
        <v>164</v>
      </c>
      <c r="C89" s="114">
        <v>3</v>
      </c>
      <c r="D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9" s="230" t="s">
        <v>164</v>
      </c>
      <c r="F89" s="166" t="s">
        <v>1199</v>
      </c>
      <c r="G89" s="224"/>
      <c r="H89" s="174" t="s">
        <v>282</v>
      </c>
      <c r="I89" s="191"/>
      <c r="J89" s="156">
        <v>7896003893946</v>
      </c>
      <c r="K89" s="117">
        <v>7</v>
      </c>
      <c r="L89" s="113">
        <v>4</v>
      </c>
      <c r="M89" s="124">
        <v>9.57</v>
      </c>
      <c r="N89" s="125">
        <f>Tabela1798197[[#This Row],[Qtde.]]*Tabela1798197[[#This Row],[VALOR]]</f>
        <v>0</v>
      </c>
    </row>
    <row r="90" spans="2:14" ht="28.5" x14ac:dyDescent="0.3">
      <c r="B90" s="110" t="s">
        <v>164</v>
      </c>
      <c r="C90" s="114">
        <v>3</v>
      </c>
      <c r="D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0" s="230" t="s">
        <v>164</v>
      </c>
      <c r="F90" s="166" t="s">
        <v>1200</v>
      </c>
      <c r="G90" s="224"/>
      <c r="H90" s="174" t="s">
        <v>283</v>
      </c>
      <c r="I90" s="191"/>
      <c r="J90" s="156">
        <v>7896003893953</v>
      </c>
      <c r="K90" s="117">
        <v>8</v>
      </c>
      <c r="L90" s="113">
        <v>4</v>
      </c>
      <c r="M90" s="124">
        <v>9.57</v>
      </c>
      <c r="N90" s="125">
        <f>Tabela1798197[[#This Row],[Qtde.]]*Tabela1798197[[#This Row],[VALOR]]</f>
        <v>0</v>
      </c>
    </row>
    <row r="91" spans="2:14" ht="28.5" x14ac:dyDescent="0.3">
      <c r="B91" s="110" t="s">
        <v>164</v>
      </c>
      <c r="C91" s="114">
        <v>3</v>
      </c>
      <c r="D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1" s="230" t="s">
        <v>164</v>
      </c>
      <c r="F91" s="166" t="s">
        <v>1201</v>
      </c>
      <c r="G91" s="224"/>
      <c r="H91" s="174" t="s">
        <v>284</v>
      </c>
      <c r="I91" s="191"/>
      <c r="J91" s="156">
        <v>7896003893960</v>
      </c>
      <c r="K91" s="117">
        <v>5</v>
      </c>
      <c r="L91" s="113">
        <v>4</v>
      </c>
      <c r="M91" s="124">
        <v>9.57</v>
      </c>
      <c r="N91" s="125">
        <f>Tabela1798197[[#This Row],[Qtde.]]*Tabela1798197[[#This Row],[VALOR]]</f>
        <v>0</v>
      </c>
    </row>
    <row r="92" spans="2:14" ht="42.75" x14ac:dyDescent="0.3">
      <c r="B92" s="110" t="s">
        <v>164</v>
      </c>
      <c r="C92" s="114">
        <v>12</v>
      </c>
      <c r="D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2" s="230" t="s">
        <v>164</v>
      </c>
      <c r="F92" s="166" t="s">
        <v>1202</v>
      </c>
      <c r="G92" s="224"/>
      <c r="H92" s="174"/>
      <c r="I92" s="191"/>
      <c r="J92" s="156">
        <v>7896380105168</v>
      </c>
      <c r="K92" s="117">
        <v>11</v>
      </c>
      <c r="L92" s="113">
        <v>2</v>
      </c>
      <c r="M92" s="124">
        <v>20.77</v>
      </c>
      <c r="N92" s="125">
        <f>Tabela1798197[[#This Row],[Qtde.]]*Tabela1798197[[#This Row],[VALOR]]</f>
        <v>0</v>
      </c>
    </row>
    <row r="93" spans="2:14" ht="28.5" x14ac:dyDescent="0.3">
      <c r="B93" s="110" t="s">
        <v>164</v>
      </c>
      <c r="C93" s="114">
        <v>12</v>
      </c>
      <c r="D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3" s="230" t="s">
        <v>164</v>
      </c>
      <c r="F93" s="166" t="s">
        <v>1203</v>
      </c>
      <c r="G93" s="224"/>
      <c r="H93" s="174"/>
      <c r="I93" s="191"/>
      <c r="J93" s="156">
        <v>935</v>
      </c>
      <c r="K93" s="117">
        <v>0</v>
      </c>
      <c r="L93" s="113">
        <v>0</v>
      </c>
      <c r="M93" s="124">
        <v>11.64</v>
      </c>
      <c r="N93" s="125">
        <f>Tabela1798197[[#This Row],[Qtde.]]*Tabela1798197[[#This Row],[VALOR]]</f>
        <v>0</v>
      </c>
    </row>
    <row r="94" spans="2:14" ht="28.5" x14ac:dyDescent="0.3">
      <c r="B94" s="110" t="s">
        <v>164</v>
      </c>
      <c r="C94" s="114">
        <v>12</v>
      </c>
      <c r="D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" s="230" t="s">
        <v>164</v>
      </c>
      <c r="F94" s="166" t="s">
        <v>1520</v>
      </c>
      <c r="G94" s="224"/>
      <c r="H94" s="174"/>
      <c r="I94" s="191"/>
      <c r="J94" s="156">
        <v>935</v>
      </c>
      <c r="K94" s="117">
        <v>5</v>
      </c>
      <c r="L94" s="113">
        <v>0</v>
      </c>
      <c r="M94" s="124">
        <v>11.64</v>
      </c>
      <c r="N94" s="125">
        <f>Tabela1798197[[#This Row],[Qtde.]]*Tabela1798197[[#This Row],[VALOR]]</f>
        <v>0</v>
      </c>
    </row>
    <row r="95" spans="2:14" x14ac:dyDescent="0.3">
      <c r="B95" s="110" t="s">
        <v>164</v>
      </c>
      <c r="C95" s="114">
        <v>20</v>
      </c>
      <c r="D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95" s="230" t="s">
        <v>164</v>
      </c>
      <c r="F95" s="166" t="s">
        <v>1204</v>
      </c>
      <c r="G95" s="224"/>
      <c r="H95" s="174" t="s">
        <v>287</v>
      </c>
      <c r="I95" s="191"/>
      <c r="J95" s="156">
        <v>7896380173440</v>
      </c>
      <c r="K95" s="117">
        <v>0</v>
      </c>
      <c r="L95" s="113">
        <v>8</v>
      </c>
      <c r="M95" s="124">
        <v>1.74</v>
      </c>
      <c r="N95" s="125">
        <f>Tabela1798197[[#This Row],[Qtde.]]*Tabela1798197[[#This Row],[VALOR]]</f>
        <v>34.799999999999997</v>
      </c>
    </row>
    <row r="96" spans="2:14" ht="28.5" x14ac:dyDescent="0.3">
      <c r="B96" s="110" t="s">
        <v>164</v>
      </c>
      <c r="C96" s="114">
        <v>12</v>
      </c>
      <c r="D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6" s="230" t="s">
        <v>164</v>
      </c>
      <c r="F96" s="166" t="s">
        <v>1205</v>
      </c>
      <c r="G96" s="224"/>
      <c r="H96" s="174">
        <v>0</v>
      </c>
      <c r="I96" s="191"/>
      <c r="J96" s="156">
        <v>7896380107483</v>
      </c>
      <c r="K96" s="117">
        <v>12</v>
      </c>
      <c r="L96" s="113">
        <v>7</v>
      </c>
      <c r="M96" s="124">
        <v>1.74</v>
      </c>
      <c r="N96" s="125">
        <f>Tabela1798197[[#This Row],[Qtde.]]*Tabela1798197[[#This Row],[VALOR]]</f>
        <v>0</v>
      </c>
    </row>
    <row r="97" spans="2:14" ht="28.5" x14ac:dyDescent="0.3">
      <c r="B97" s="110" t="s">
        <v>164</v>
      </c>
      <c r="C97" s="114">
        <v>12</v>
      </c>
      <c r="D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" s="230" t="s">
        <v>164</v>
      </c>
      <c r="F97" s="166" t="s">
        <v>1206</v>
      </c>
      <c r="G97" s="224"/>
      <c r="H97" s="174">
        <v>2</v>
      </c>
      <c r="I97" s="191"/>
      <c r="J97" s="156">
        <v>7896380107490</v>
      </c>
      <c r="K97" s="117">
        <v>9</v>
      </c>
      <c r="L97" s="113">
        <v>7</v>
      </c>
      <c r="M97" s="124">
        <v>1.77</v>
      </c>
      <c r="N97" s="125">
        <f>Tabela1798197[[#This Row],[Qtde.]]*Tabela1798197[[#This Row],[VALOR]]</f>
        <v>0</v>
      </c>
    </row>
    <row r="98" spans="2:14" ht="28.5" x14ac:dyDescent="0.3">
      <c r="B98" s="110" t="s">
        <v>164</v>
      </c>
      <c r="C98" s="114">
        <v>12</v>
      </c>
      <c r="D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" s="230" t="s">
        <v>164</v>
      </c>
      <c r="F98" s="166" t="s">
        <v>1207</v>
      </c>
      <c r="G98" s="224"/>
      <c r="H98" s="174">
        <v>4</v>
      </c>
      <c r="I98" s="191"/>
      <c r="J98" s="156">
        <v>7896380107506</v>
      </c>
      <c r="K98" s="117">
        <v>12</v>
      </c>
      <c r="L98" s="113">
        <v>7</v>
      </c>
      <c r="M98" s="124">
        <v>1.96</v>
      </c>
      <c r="N98" s="125">
        <f>Tabela1798197[[#This Row],[Qtde.]]*Tabela1798197[[#This Row],[VALOR]]</f>
        <v>0</v>
      </c>
    </row>
    <row r="99" spans="2:14" ht="28.5" x14ac:dyDescent="0.3">
      <c r="B99" s="110" t="s">
        <v>164</v>
      </c>
      <c r="C99" s="114">
        <v>12</v>
      </c>
      <c r="D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99" s="230" t="s">
        <v>164</v>
      </c>
      <c r="F99" s="166" t="s">
        <v>1208</v>
      </c>
      <c r="G99" s="224"/>
      <c r="H99" s="174">
        <v>6</v>
      </c>
      <c r="I99" s="191"/>
      <c r="J99" s="156">
        <v>7896380107513</v>
      </c>
      <c r="K99" s="117">
        <v>6</v>
      </c>
      <c r="L99" s="113">
        <v>7</v>
      </c>
      <c r="M99" s="124">
        <v>2.1</v>
      </c>
      <c r="N99" s="125">
        <f>Tabela1798197[[#This Row],[Qtde.]]*Tabela1798197[[#This Row],[VALOR]]</f>
        <v>25.200000000000003</v>
      </c>
    </row>
    <row r="100" spans="2:14" ht="28.5" x14ac:dyDescent="0.3">
      <c r="B100" s="110" t="s">
        <v>164</v>
      </c>
      <c r="C100" s="114">
        <v>12</v>
      </c>
      <c r="D1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0" s="230" t="s">
        <v>164</v>
      </c>
      <c r="F100" s="166" t="s">
        <v>1209</v>
      </c>
      <c r="G100" s="224"/>
      <c r="H100" s="174">
        <v>8</v>
      </c>
      <c r="I100" s="191"/>
      <c r="J100" s="156">
        <v>7896380107520</v>
      </c>
      <c r="K100" s="117">
        <v>10</v>
      </c>
      <c r="L100" s="113">
        <v>7</v>
      </c>
      <c r="M100" s="124">
        <v>2.5499999999999998</v>
      </c>
      <c r="N100" s="125">
        <f>Tabela1798197[[#This Row],[Qtde.]]*Tabela1798197[[#This Row],[VALOR]]</f>
        <v>0</v>
      </c>
    </row>
    <row r="101" spans="2:14" ht="28.5" x14ac:dyDescent="0.3">
      <c r="B101" s="110" t="s">
        <v>164</v>
      </c>
      <c r="C101" s="114">
        <v>12</v>
      </c>
      <c r="D1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1" s="230" t="s">
        <v>164</v>
      </c>
      <c r="F101" s="166" t="s">
        <v>1210</v>
      </c>
      <c r="G101" s="224"/>
      <c r="H101" s="174">
        <v>10</v>
      </c>
      <c r="I101" s="191"/>
      <c r="J101" s="156">
        <v>7896380107537</v>
      </c>
      <c r="K101" s="117">
        <v>8</v>
      </c>
      <c r="L101" s="113">
        <v>7</v>
      </c>
      <c r="M101" s="124">
        <v>2.4700000000000002</v>
      </c>
      <c r="N101" s="125">
        <f>Tabela1798197[[#This Row],[Qtde.]]*Tabela1798197[[#This Row],[VALOR]]</f>
        <v>0</v>
      </c>
    </row>
    <row r="102" spans="2:14" ht="28.5" x14ac:dyDescent="0.3">
      <c r="B102" s="110" t="s">
        <v>164</v>
      </c>
      <c r="C102" s="114">
        <v>12</v>
      </c>
      <c r="D1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02" s="230" t="s">
        <v>164</v>
      </c>
      <c r="F102" s="166" t="s">
        <v>1211</v>
      </c>
      <c r="G102" s="224"/>
      <c r="H102" s="174">
        <v>12</v>
      </c>
      <c r="I102" s="191"/>
      <c r="J102" s="156">
        <v>7896380107544</v>
      </c>
      <c r="K102" s="117">
        <v>4</v>
      </c>
      <c r="L102" s="113">
        <v>7</v>
      </c>
      <c r="M102" s="124">
        <v>2.98</v>
      </c>
      <c r="N102" s="125">
        <f>Tabela1798197[[#This Row],[Qtde.]]*Tabela1798197[[#This Row],[VALOR]]</f>
        <v>35.76</v>
      </c>
    </row>
    <row r="103" spans="2:14" ht="28.5" x14ac:dyDescent="0.3">
      <c r="B103" s="110" t="s">
        <v>164</v>
      </c>
      <c r="C103" s="114">
        <v>12</v>
      </c>
      <c r="D1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3" s="230" t="s">
        <v>164</v>
      </c>
      <c r="F103" s="166" t="s">
        <v>1212</v>
      </c>
      <c r="G103" s="224"/>
      <c r="H103" s="174">
        <v>14</v>
      </c>
      <c r="I103" s="191"/>
      <c r="J103" s="156">
        <v>7896380107551</v>
      </c>
      <c r="K103" s="117">
        <v>13</v>
      </c>
      <c r="L103" s="113">
        <v>7</v>
      </c>
      <c r="M103" s="124">
        <v>3.35</v>
      </c>
      <c r="N103" s="125">
        <f>Tabela1798197[[#This Row],[Qtde.]]*Tabela1798197[[#This Row],[VALOR]]</f>
        <v>0</v>
      </c>
    </row>
    <row r="104" spans="2:14" ht="28.5" x14ac:dyDescent="0.3">
      <c r="B104" s="110" t="s">
        <v>164</v>
      </c>
      <c r="C104" s="114">
        <v>12</v>
      </c>
      <c r="D1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4" s="230" t="s">
        <v>164</v>
      </c>
      <c r="F104" s="166" t="s">
        <v>1213</v>
      </c>
      <c r="G104" s="224"/>
      <c r="H104" s="174">
        <v>16</v>
      </c>
      <c r="I104" s="191"/>
      <c r="J104" s="156">
        <v>7896380107568</v>
      </c>
      <c r="K104" s="117">
        <v>13</v>
      </c>
      <c r="L104" s="113">
        <v>7</v>
      </c>
      <c r="M104" s="124">
        <v>3.86</v>
      </c>
      <c r="N104" s="125">
        <f>Tabela1798197[[#This Row],[Qtde.]]*Tabela1798197[[#This Row],[VALOR]]</f>
        <v>0</v>
      </c>
    </row>
    <row r="105" spans="2:14" ht="28.5" x14ac:dyDescent="0.3">
      <c r="B105" s="110" t="s">
        <v>164</v>
      </c>
      <c r="C105" s="114">
        <v>12</v>
      </c>
      <c r="D1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05" s="230" t="s">
        <v>164</v>
      </c>
      <c r="F105" s="166" t="s">
        <v>1214</v>
      </c>
      <c r="G105" s="224"/>
      <c r="H105" s="174">
        <v>18</v>
      </c>
      <c r="I105" s="191"/>
      <c r="J105" s="156">
        <v>7896380107575</v>
      </c>
      <c r="K105" s="117">
        <v>2</v>
      </c>
      <c r="L105" s="113">
        <v>7</v>
      </c>
      <c r="M105" s="124">
        <v>4.18</v>
      </c>
      <c r="N105" s="125">
        <f>Tabela1798197[[#This Row],[Qtde.]]*Tabela1798197[[#This Row],[VALOR]]</f>
        <v>50.16</v>
      </c>
    </row>
    <row r="106" spans="2:14" ht="28.5" x14ac:dyDescent="0.3">
      <c r="B106" s="110" t="s">
        <v>164</v>
      </c>
      <c r="C106" s="114">
        <v>6</v>
      </c>
      <c r="D1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" s="230" t="s">
        <v>164</v>
      </c>
      <c r="F106" s="166" t="s">
        <v>1215</v>
      </c>
      <c r="G106" s="224"/>
      <c r="H106" s="174">
        <v>20</v>
      </c>
      <c r="I106" s="191"/>
      <c r="J106" s="156">
        <v>7896380107582</v>
      </c>
      <c r="K106" s="117">
        <v>7</v>
      </c>
      <c r="L106" s="113">
        <v>7</v>
      </c>
      <c r="M106" s="124">
        <v>3.81</v>
      </c>
      <c r="N106" s="125">
        <f>Tabela1798197[[#This Row],[Qtde.]]*Tabela1798197[[#This Row],[VALOR]]</f>
        <v>0</v>
      </c>
    </row>
    <row r="107" spans="2:14" x14ac:dyDescent="0.3">
      <c r="B107" s="110" t="s">
        <v>164</v>
      </c>
      <c r="C107" s="114">
        <v>12</v>
      </c>
      <c r="D1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7" s="230" t="s">
        <v>164</v>
      </c>
      <c r="F107" s="166" t="s">
        <v>1216</v>
      </c>
      <c r="G107" s="224"/>
      <c r="H107" s="174"/>
      <c r="I107" s="191"/>
      <c r="J107" s="156">
        <v>7896380101443</v>
      </c>
      <c r="K107" s="117">
        <v>12</v>
      </c>
      <c r="L107" s="113">
        <v>4</v>
      </c>
      <c r="M107" s="124">
        <v>20.75</v>
      </c>
      <c r="N107" s="125">
        <f>Tabela1798197[[#This Row],[Qtde.]]*Tabela1798197[[#This Row],[VALOR]]</f>
        <v>0</v>
      </c>
    </row>
    <row r="108" spans="2:14" x14ac:dyDescent="0.3">
      <c r="B108" s="110" t="s">
        <v>164</v>
      </c>
      <c r="C108" s="114">
        <v>6</v>
      </c>
      <c r="D1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8" s="230" t="s">
        <v>164</v>
      </c>
      <c r="F108" s="166" t="s">
        <v>1217</v>
      </c>
      <c r="G108" s="224"/>
      <c r="H108" s="174" t="s">
        <v>1219</v>
      </c>
      <c r="I108" s="191"/>
      <c r="J108" s="156">
        <v>7896380170586</v>
      </c>
      <c r="K108" s="117">
        <v>15</v>
      </c>
      <c r="L108" s="113">
        <v>6</v>
      </c>
      <c r="M108" s="124">
        <v>15.64</v>
      </c>
      <c r="N108" s="125">
        <f>Tabela1798197[[#This Row],[Qtde.]]*Tabela1798197[[#This Row],[VALOR]]</f>
        <v>0</v>
      </c>
    </row>
    <row r="109" spans="2:14" x14ac:dyDescent="0.3">
      <c r="B109" s="110" t="s">
        <v>164</v>
      </c>
      <c r="C109" s="114">
        <v>6</v>
      </c>
      <c r="D1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9" s="230" t="s">
        <v>164</v>
      </c>
      <c r="F109" s="166" t="s">
        <v>1218</v>
      </c>
      <c r="G109" s="224"/>
      <c r="H109" s="174" t="s">
        <v>1220</v>
      </c>
      <c r="I109" s="191"/>
      <c r="J109" s="156">
        <v>7896380170999</v>
      </c>
      <c r="K109" s="117">
        <v>17</v>
      </c>
      <c r="L109" s="113">
        <v>6</v>
      </c>
      <c r="M109" s="124">
        <v>25.09</v>
      </c>
      <c r="N109" s="125">
        <f>Tabela1798197[[#This Row],[Qtde.]]*Tabela1798197[[#This Row],[VALOR]]</f>
        <v>0</v>
      </c>
    </row>
    <row r="110" spans="2:14" ht="28.5" x14ac:dyDescent="0.3">
      <c r="B110" s="110" t="s">
        <v>164</v>
      </c>
      <c r="C110" s="114">
        <v>1</v>
      </c>
      <c r="D1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0" s="230" t="s">
        <v>164</v>
      </c>
      <c r="F110" s="166" t="s">
        <v>1226</v>
      </c>
      <c r="G110" s="224"/>
      <c r="H110" s="174" t="s">
        <v>1221</v>
      </c>
      <c r="I110" s="191"/>
      <c r="J110" s="156">
        <v>7896380104307</v>
      </c>
      <c r="K110" s="117">
        <v>1</v>
      </c>
      <c r="L110" s="113">
        <v>1</v>
      </c>
      <c r="M110" s="124">
        <v>163.56</v>
      </c>
      <c r="N110" s="125">
        <f>Tabela1798197[[#This Row],[Qtde.]]*Tabela1798197[[#This Row],[VALOR]]</f>
        <v>0</v>
      </c>
    </row>
    <row r="111" spans="2:14" ht="28.5" x14ac:dyDescent="0.3">
      <c r="B111" s="110" t="s">
        <v>164</v>
      </c>
      <c r="C111" s="114">
        <v>1</v>
      </c>
      <c r="D1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" s="230" t="s">
        <v>164</v>
      </c>
      <c r="F111" s="166" t="s">
        <v>1227</v>
      </c>
      <c r="G111" s="224"/>
      <c r="H111" s="174" t="s">
        <v>1222</v>
      </c>
      <c r="I111" s="191"/>
      <c r="J111" s="156">
        <v>7896003897432</v>
      </c>
      <c r="K111" s="117">
        <v>12</v>
      </c>
      <c r="L111" s="113">
        <v>4</v>
      </c>
      <c r="M111" s="124">
        <v>5.19</v>
      </c>
      <c r="N111" s="125">
        <f>Tabela1798197[[#This Row],[Qtde.]]*Tabela1798197[[#This Row],[VALOR]]</f>
        <v>0</v>
      </c>
    </row>
    <row r="112" spans="2:14" x14ac:dyDescent="0.3">
      <c r="B112" s="110" t="s">
        <v>164</v>
      </c>
      <c r="C112" s="114">
        <v>12</v>
      </c>
      <c r="D1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2" s="230" t="s">
        <v>164</v>
      </c>
      <c r="F112" s="166" t="s">
        <v>1228</v>
      </c>
      <c r="G112" s="224"/>
      <c r="H112" s="174" t="s">
        <v>1167</v>
      </c>
      <c r="I112" s="191"/>
      <c r="J112" s="156">
        <v>7896380150113</v>
      </c>
      <c r="K112" s="117">
        <v>0</v>
      </c>
      <c r="L112" s="113"/>
      <c r="M112" s="124">
        <v>13.49</v>
      </c>
      <c r="N112" s="125">
        <f>Tabela1798197[[#This Row],[Qtde.]]*Tabela1798197[[#This Row],[VALOR]]</f>
        <v>0</v>
      </c>
    </row>
    <row r="113" spans="2:14" x14ac:dyDescent="0.3">
      <c r="B113" s="110" t="s">
        <v>164</v>
      </c>
      <c r="C113" s="114">
        <v>24</v>
      </c>
      <c r="D1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" s="230" t="s">
        <v>164</v>
      </c>
      <c r="F113" s="166" t="s">
        <v>1229</v>
      </c>
      <c r="G113" s="224"/>
      <c r="H113" s="174" t="s">
        <v>1223</v>
      </c>
      <c r="I113" s="191"/>
      <c r="J113" s="156">
        <v>7896380150731</v>
      </c>
      <c r="K113" s="117">
        <v>30</v>
      </c>
      <c r="L113" s="113">
        <v>12</v>
      </c>
      <c r="M113" s="124">
        <v>12.29</v>
      </c>
      <c r="N113" s="125">
        <f>Tabela1798197[[#This Row],[Qtde.]]*Tabela1798197[[#This Row],[VALOR]]</f>
        <v>0</v>
      </c>
    </row>
    <row r="114" spans="2:14" x14ac:dyDescent="0.3">
      <c r="B114" s="110" t="s">
        <v>164</v>
      </c>
      <c r="C114" s="114">
        <v>12</v>
      </c>
      <c r="D1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14" s="230" t="s">
        <v>164</v>
      </c>
      <c r="F114" s="166" t="s">
        <v>1229</v>
      </c>
      <c r="G114" s="224"/>
      <c r="H114" s="174" t="s">
        <v>1167</v>
      </c>
      <c r="I114" s="191"/>
      <c r="J114" s="156">
        <v>7896380103188</v>
      </c>
      <c r="K114" s="117">
        <v>1</v>
      </c>
      <c r="L114" s="113">
        <v>20</v>
      </c>
      <c r="M114" s="124">
        <v>11.85</v>
      </c>
      <c r="N114" s="125">
        <f>Tabela1798197[[#This Row],[Qtde.]]*Tabela1798197[[#This Row],[VALOR]]</f>
        <v>284.39999999999998</v>
      </c>
    </row>
    <row r="115" spans="2:14" ht="28.5" x14ac:dyDescent="0.3">
      <c r="B115" s="110" t="s">
        <v>164</v>
      </c>
      <c r="C115" s="114">
        <v>12</v>
      </c>
      <c r="D1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5" s="230" t="s">
        <v>164</v>
      </c>
      <c r="F115" s="166" t="s">
        <v>1491</v>
      </c>
      <c r="G115" s="224"/>
      <c r="H115" s="174" t="s">
        <v>1167</v>
      </c>
      <c r="I115" s="191"/>
      <c r="J115" s="156">
        <v>7896380140640</v>
      </c>
      <c r="K115" s="117">
        <v>23</v>
      </c>
      <c r="L115" s="113">
        <v>10</v>
      </c>
      <c r="M115" s="124">
        <v>10.08</v>
      </c>
      <c r="N115" s="125">
        <f>Tabela1798197[[#This Row],[Qtde.]]*Tabela1798197[[#This Row],[VALOR]]</f>
        <v>0</v>
      </c>
    </row>
    <row r="116" spans="2:14" ht="28.5" x14ac:dyDescent="0.3">
      <c r="B116" s="110" t="s">
        <v>164</v>
      </c>
      <c r="C116" s="114">
        <v>24</v>
      </c>
      <c r="D1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16" s="230" t="s">
        <v>164</v>
      </c>
      <c r="F116" s="166" t="s">
        <v>1492</v>
      </c>
      <c r="G116" s="224"/>
      <c r="H116" s="174" t="s">
        <v>1223</v>
      </c>
      <c r="I116" s="191"/>
      <c r="J116" s="156">
        <v>7896380140312</v>
      </c>
      <c r="K116" s="117">
        <v>14</v>
      </c>
      <c r="L116" s="113">
        <v>24</v>
      </c>
      <c r="M116" s="124">
        <v>4.62</v>
      </c>
      <c r="N116" s="125">
        <f>Tabela1798197[[#This Row],[Qtde.]]*Tabela1798197[[#This Row],[VALOR]]</f>
        <v>110.88</v>
      </c>
    </row>
    <row r="117" spans="2:14" ht="28.5" x14ac:dyDescent="0.3">
      <c r="B117" s="110" t="s">
        <v>164</v>
      </c>
      <c r="C117" s="114">
        <v>36</v>
      </c>
      <c r="D1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7" s="230" t="s">
        <v>164</v>
      </c>
      <c r="F117" s="166" t="s">
        <v>1493</v>
      </c>
      <c r="G117" s="224"/>
      <c r="H117" s="174" t="s">
        <v>1224</v>
      </c>
      <c r="I117" s="191"/>
      <c r="J117" s="156">
        <v>7896380140299</v>
      </c>
      <c r="K117" s="117">
        <v>65</v>
      </c>
      <c r="L117" s="113">
        <v>36</v>
      </c>
      <c r="M117" s="124">
        <v>2.88</v>
      </c>
      <c r="N117" s="125">
        <f>Tabela1798197[[#This Row],[Qtde.]]*Tabela1798197[[#This Row],[VALOR]]</f>
        <v>0</v>
      </c>
    </row>
    <row r="118" spans="2:14" ht="28.5" x14ac:dyDescent="0.3">
      <c r="B118" s="110" t="s">
        <v>164</v>
      </c>
      <c r="C118" s="114">
        <v>48</v>
      </c>
      <c r="D1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8" s="230" t="s">
        <v>164</v>
      </c>
      <c r="F118" s="166" t="s">
        <v>1494</v>
      </c>
      <c r="G118" s="224"/>
      <c r="H118" s="174" t="s">
        <v>1225</v>
      </c>
      <c r="I118" s="191"/>
      <c r="J118" s="156">
        <v>7896380140619</v>
      </c>
      <c r="K118" s="117">
        <v>70</v>
      </c>
      <c r="L118" s="113">
        <v>48</v>
      </c>
      <c r="M118" s="124">
        <v>2.35</v>
      </c>
      <c r="N118" s="125">
        <f>Tabela1798197[[#This Row],[Qtde.]]*Tabela1798197[[#This Row],[VALOR]]</f>
        <v>0</v>
      </c>
    </row>
    <row r="119" spans="2:14" ht="28.5" x14ac:dyDescent="0.3">
      <c r="B119" s="110" t="s">
        <v>164</v>
      </c>
      <c r="C119" s="114">
        <v>6</v>
      </c>
      <c r="D1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9" s="230" t="s">
        <v>164</v>
      </c>
      <c r="F119" s="166" t="s">
        <v>1230</v>
      </c>
      <c r="G119" s="224"/>
      <c r="H119" s="174" t="s">
        <v>1167</v>
      </c>
      <c r="I119" s="191"/>
      <c r="J119" s="156">
        <v>7896380150182</v>
      </c>
      <c r="K119" s="117">
        <v>6</v>
      </c>
      <c r="L119" s="113">
        <v>5</v>
      </c>
      <c r="M119" s="124">
        <v>35.79</v>
      </c>
      <c r="N119" s="125">
        <f>Tabela1798197[[#This Row],[Qtde.]]*Tabela1798197[[#This Row],[VALOR]]</f>
        <v>0</v>
      </c>
    </row>
    <row r="120" spans="2:14" ht="28.5" x14ac:dyDescent="0.3">
      <c r="B120" s="110" t="s">
        <v>164</v>
      </c>
      <c r="C120" s="114">
        <v>12</v>
      </c>
      <c r="D1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0" s="230" t="s">
        <v>164</v>
      </c>
      <c r="F120" s="166" t="s">
        <v>1231</v>
      </c>
      <c r="G120" s="224"/>
      <c r="H120" s="174" t="s">
        <v>1167</v>
      </c>
      <c r="I120" s="191"/>
      <c r="J120" s="156">
        <v>7896380190188</v>
      </c>
      <c r="K120" s="117">
        <v>45</v>
      </c>
      <c r="L120" s="113">
        <v>12</v>
      </c>
      <c r="M120" s="124">
        <v>17.57</v>
      </c>
      <c r="N120" s="125">
        <f>Tabela1798197[[#This Row],[Qtde.]]*Tabela1798197[[#This Row],[VALOR]]</f>
        <v>0</v>
      </c>
    </row>
    <row r="121" spans="2:14" ht="28.5" x14ac:dyDescent="0.3">
      <c r="B121" s="110" t="s">
        <v>164</v>
      </c>
      <c r="C121" s="114">
        <v>24</v>
      </c>
      <c r="D1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1" s="230" t="s">
        <v>164</v>
      </c>
      <c r="F121" s="166" t="s">
        <v>1232</v>
      </c>
      <c r="G121" s="224"/>
      <c r="H121" s="174" t="s">
        <v>1223</v>
      </c>
      <c r="I121" s="191"/>
      <c r="J121" s="156">
        <v>7896380190287</v>
      </c>
      <c r="K121" s="117">
        <v>17</v>
      </c>
      <c r="L121" s="113">
        <v>10</v>
      </c>
      <c r="M121" s="124">
        <v>11.06</v>
      </c>
      <c r="N121" s="125">
        <f>Tabela1798197[[#This Row],[Qtde.]]*Tabela1798197[[#This Row],[VALOR]]</f>
        <v>0</v>
      </c>
    </row>
    <row r="122" spans="2:14" ht="28.5" x14ac:dyDescent="0.3">
      <c r="B122" s="110" t="s">
        <v>164</v>
      </c>
      <c r="C122" s="114">
        <v>24</v>
      </c>
      <c r="D1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2" s="230" t="s">
        <v>164</v>
      </c>
      <c r="F122" s="166" t="s">
        <v>1233</v>
      </c>
      <c r="G122" s="224"/>
      <c r="H122" s="174" t="s">
        <v>1224</v>
      </c>
      <c r="I122" s="191"/>
      <c r="J122" s="156">
        <v>7896380190270</v>
      </c>
      <c r="K122" s="117">
        <v>21</v>
      </c>
      <c r="L122" s="113">
        <v>10</v>
      </c>
      <c r="M122" s="124">
        <v>6.81</v>
      </c>
      <c r="N122" s="125">
        <f>Tabela1798197[[#This Row],[Qtde.]]*Tabela1798197[[#This Row],[VALOR]]</f>
        <v>0</v>
      </c>
    </row>
    <row r="123" spans="2:14" ht="28.5" x14ac:dyDescent="0.3">
      <c r="B123" s="110" t="s">
        <v>164</v>
      </c>
      <c r="C123" s="114">
        <v>24</v>
      </c>
      <c r="D1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3" s="230" t="s">
        <v>164</v>
      </c>
      <c r="F123" s="166" t="s">
        <v>1234</v>
      </c>
      <c r="G123" s="224"/>
      <c r="H123" s="174" t="s">
        <v>1225</v>
      </c>
      <c r="I123" s="191"/>
      <c r="J123" s="156">
        <v>7896380190157</v>
      </c>
      <c r="K123" s="117"/>
      <c r="L123" s="113"/>
      <c r="M123" s="124">
        <v>4.0599999999999996</v>
      </c>
      <c r="N123" s="125">
        <f>Tabela1798197[[#This Row],[Qtde.]]*Tabela1798197[[#This Row],[VALOR]]</f>
        <v>0</v>
      </c>
    </row>
    <row r="124" spans="2:14" ht="28.5" x14ac:dyDescent="0.3">
      <c r="B124" s="110" t="s">
        <v>164</v>
      </c>
      <c r="C124" s="114">
        <v>12</v>
      </c>
      <c r="D1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4" s="230" t="s">
        <v>164</v>
      </c>
      <c r="F124" s="166" t="s">
        <v>1235</v>
      </c>
      <c r="G124" s="224"/>
      <c r="H124" s="174" t="s">
        <v>1167</v>
      </c>
      <c r="I124" s="191"/>
      <c r="J124" s="156">
        <v>7896380193639</v>
      </c>
      <c r="K124" s="117">
        <v>25</v>
      </c>
      <c r="L124" s="113">
        <v>12</v>
      </c>
      <c r="M124" s="124">
        <v>6.82</v>
      </c>
      <c r="N124" s="125">
        <f>Tabela1798197[[#This Row],[Qtde.]]*Tabela1798197[[#This Row],[VALOR]]</f>
        <v>0</v>
      </c>
    </row>
    <row r="125" spans="2:14" ht="28.5" x14ac:dyDescent="0.3">
      <c r="B125" s="110" t="s">
        <v>164</v>
      </c>
      <c r="C125" s="114">
        <v>12</v>
      </c>
      <c r="D1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5" s="230" t="s">
        <v>164</v>
      </c>
      <c r="F125" s="166" t="s">
        <v>1562</v>
      </c>
      <c r="G125" s="224"/>
      <c r="H125" s="174" t="s">
        <v>1167</v>
      </c>
      <c r="I125" s="191"/>
      <c r="J125" s="156">
        <v>7896380103188</v>
      </c>
      <c r="K125" s="117">
        <v>40</v>
      </c>
      <c r="L125" s="113">
        <v>12</v>
      </c>
      <c r="M125" s="124"/>
      <c r="N125" s="125">
        <f>Tabela1798197[[#This Row],[Qtde.]]*Tabela1798197[[#This Row],[VALOR]]</f>
        <v>0</v>
      </c>
    </row>
    <row r="126" spans="2:14" ht="28.5" x14ac:dyDescent="0.3">
      <c r="B126" s="110" t="s">
        <v>164</v>
      </c>
      <c r="C126" s="114">
        <v>6</v>
      </c>
      <c r="D1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6" s="230" t="s">
        <v>164</v>
      </c>
      <c r="F126" s="166" t="s">
        <v>1318</v>
      </c>
      <c r="G126" s="224"/>
      <c r="H126" s="174" t="s">
        <v>1167</v>
      </c>
      <c r="I126" s="191"/>
      <c r="J126" s="156">
        <v>7896003894554</v>
      </c>
      <c r="K126" s="117">
        <v>13</v>
      </c>
      <c r="L126" s="113">
        <v>18</v>
      </c>
      <c r="M126" s="124">
        <v>16.88</v>
      </c>
      <c r="N126" s="125">
        <f>Tabela1798197[[#This Row],[Qtde.]]*Tabela1798197[[#This Row],[VALOR]]</f>
        <v>101.28</v>
      </c>
    </row>
    <row r="127" spans="2:14" x14ac:dyDescent="0.3">
      <c r="B127" s="110" t="s">
        <v>164</v>
      </c>
      <c r="C127" s="114">
        <v>12</v>
      </c>
      <c r="D1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27" s="230" t="s">
        <v>164</v>
      </c>
      <c r="F127" s="166" t="s">
        <v>1236</v>
      </c>
      <c r="G127" s="224"/>
      <c r="H127" s="174" t="s">
        <v>1167</v>
      </c>
      <c r="I127" s="191"/>
      <c r="J127" s="156">
        <v>7896380150021</v>
      </c>
      <c r="K127" s="117">
        <v>0</v>
      </c>
      <c r="L127" s="113">
        <v>24</v>
      </c>
      <c r="M127" s="124">
        <v>10.119999999999999</v>
      </c>
      <c r="N127" s="125">
        <f>Tabela1798197[[#This Row],[Qtde.]]*Tabela1798197[[#This Row],[VALOR]]</f>
        <v>242.88</v>
      </c>
    </row>
    <row r="128" spans="2:14" ht="28.5" x14ac:dyDescent="0.3">
      <c r="B128" s="110" t="s">
        <v>164</v>
      </c>
      <c r="C128" s="114">
        <v>24</v>
      </c>
      <c r="D1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28" s="230" t="s">
        <v>164</v>
      </c>
      <c r="F128" s="166" t="s">
        <v>1319</v>
      </c>
      <c r="G128" s="224"/>
      <c r="H128" s="174" t="s">
        <v>1223</v>
      </c>
      <c r="I128" s="191"/>
      <c r="J128" s="156">
        <v>7896380107476</v>
      </c>
      <c r="K128" s="117">
        <v>2</v>
      </c>
      <c r="L128" s="113">
        <v>12</v>
      </c>
      <c r="M128" s="124">
        <v>6.19</v>
      </c>
      <c r="N128" s="125">
        <f>Tabela1798197[[#This Row],[Qtde.]]*Tabela1798197[[#This Row],[VALOR]]</f>
        <v>148.56</v>
      </c>
    </row>
    <row r="129" spans="2:14" x14ac:dyDescent="0.3">
      <c r="B129" s="110" t="s">
        <v>164</v>
      </c>
      <c r="C129" s="114">
        <v>24</v>
      </c>
      <c r="D1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29" s="230" t="s">
        <v>164</v>
      </c>
      <c r="F129" s="166" t="s">
        <v>1237</v>
      </c>
      <c r="G129" s="224"/>
      <c r="H129" s="174" t="s">
        <v>1223</v>
      </c>
      <c r="I129" s="191"/>
      <c r="J129" s="156">
        <v>7896003894967</v>
      </c>
      <c r="K129" s="117">
        <v>10</v>
      </c>
      <c r="L129" s="113">
        <v>12</v>
      </c>
      <c r="M129" s="124">
        <v>6.56</v>
      </c>
      <c r="N129" s="123">
        <f>Tabela1798197[[#This Row],[Qtde.]]*Tabela1798197[[#This Row],[VALOR]]</f>
        <v>157.44</v>
      </c>
    </row>
    <row r="130" spans="2:14" x14ac:dyDescent="0.3">
      <c r="B130" s="110" t="s">
        <v>164</v>
      </c>
      <c r="C130" s="114">
        <v>24</v>
      </c>
      <c r="D1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0" s="230" t="s">
        <v>164</v>
      </c>
      <c r="F130" s="166" t="s">
        <v>1238</v>
      </c>
      <c r="G130" s="224"/>
      <c r="H130" s="174" t="s">
        <v>1224</v>
      </c>
      <c r="I130" s="191"/>
      <c r="J130" s="156">
        <v>7896003894936</v>
      </c>
      <c r="K130" s="117">
        <v>25</v>
      </c>
      <c r="L130" s="113">
        <v>12</v>
      </c>
      <c r="M130" s="124">
        <v>4.0599999999999996</v>
      </c>
      <c r="N130" s="123">
        <f>Tabela1798197[[#This Row],[Qtde.]]*Tabela1798197[[#This Row],[VALOR]]</f>
        <v>0</v>
      </c>
    </row>
    <row r="131" spans="2:14" x14ac:dyDescent="0.3">
      <c r="B131" s="110" t="s">
        <v>164</v>
      </c>
      <c r="C131" s="114">
        <v>24</v>
      </c>
      <c r="D1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1" s="230" t="s">
        <v>164</v>
      </c>
      <c r="F131" s="166" t="s">
        <v>1239</v>
      </c>
      <c r="G131" s="224"/>
      <c r="H131" s="174" t="s">
        <v>1225</v>
      </c>
      <c r="I131" s="191"/>
      <c r="J131" s="156">
        <v>7896003894912</v>
      </c>
      <c r="K131" s="117">
        <v>30</v>
      </c>
      <c r="L131" s="113">
        <v>12</v>
      </c>
      <c r="M131" s="124">
        <v>4.32</v>
      </c>
      <c r="N131" s="123">
        <f>Tabela1798197[[#This Row],[Qtde.]]*Tabela1798197[[#This Row],[VALOR]]</f>
        <v>0</v>
      </c>
    </row>
    <row r="132" spans="2:14" x14ac:dyDescent="0.3">
      <c r="B132" s="110" t="s">
        <v>164</v>
      </c>
      <c r="C132" s="114">
        <v>12</v>
      </c>
      <c r="D1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2" s="230" t="s">
        <v>164</v>
      </c>
      <c r="F132" s="166" t="s">
        <v>1240</v>
      </c>
      <c r="G132" s="224"/>
      <c r="H132" s="174" t="s">
        <v>1167</v>
      </c>
      <c r="I132" s="191"/>
      <c r="J132" s="156">
        <v>7896380152278</v>
      </c>
      <c r="K132" s="117">
        <v>16</v>
      </c>
      <c r="L132" s="113">
        <v>12</v>
      </c>
      <c r="M132" s="124">
        <v>16.86</v>
      </c>
      <c r="N132" s="125">
        <f>Tabela1798197[[#This Row],[Qtde.]]*Tabela1798197[[#This Row],[VALOR]]</f>
        <v>0</v>
      </c>
    </row>
    <row r="133" spans="2:14" x14ac:dyDescent="0.3">
      <c r="B133" s="110" t="s">
        <v>164</v>
      </c>
      <c r="C133" s="114">
        <v>24</v>
      </c>
      <c r="D1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3" s="230" t="s">
        <v>164</v>
      </c>
      <c r="F133" s="166" t="s">
        <v>1241</v>
      </c>
      <c r="G133" s="224"/>
      <c r="H133" s="174" t="s">
        <v>1223</v>
      </c>
      <c r="I133" s="191"/>
      <c r="J133" s="156">
        <v>7896380152315</v>
      </c>
      <c r="K133" s="117">
        <v>24</v>
      </c>
      <c r="L133" s="113">
        <v>24</v>
      </c>
      <c r="M133" s="124">
        <v>13.52</v>
      </c>
      <c r="N133" s="125">
        <f>Tabela1798197[[#This Row],[Qtde.]]*Tabela1798197[[#This Row],[VALOR]]</f>
        <v>0</v>
      </c>
    </row>
    <row r="134" spans="2:14" x14ac:dyDescent="0.3">
      <c r="B134" s="110" t="s">
        <v>164</v>
      </c>
      <c r="C134" s="114">
        <v>24</v>
      </c>
      <c r="D1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34" s="230" t="s">
        <v>164</v>
      </c>
      <c r="F134" s="166" t="s">
        <v>1242</v>
      </c>
      <c r="G134" s="224"/>
      <c r="H134" s="174" t="s">
        <v>1224</v>
      </c>
      <c r="I134" s="191"/>
      <c r="J134" s="156">
        <v>7896380152292</v>
      </c>
      <c r="K134" s="117">
        <v>29</v>
      </c>
      <c r="L134" s="113">
        <v>36</v>
      </c>
      <c r="M134" s="124">
        <v>8.81</v>
      </c>
      <c r="N134" s="125">
        <f>Tabela1798197[[#This Row],[Qtde.]]*Tabela1798197[[#This Row],[VALOR]]</f>
        <v>211.44</v>
      </c>
    </row>
    <row r="135" spans="2:14" x14ac:dyDescent="0.3">
      <c r="B135" s="110" t="s">
        <v>164</v>
      </c>
      <c r="C135" s="114">
        <v>24</v>
      </c>
      <c r="D1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35" s="230" t="s">
        <v>164</v>
      </c>
      <c r="F135" s="166" t="s">
        <v>1243</v>
      </c>
      <c r="G135" s="224"/>
      <c r="H135" s="174" t="s">
        <v>1225</v>
      </c>
      <c r="I135" s="191"/>
      <c r="J135" s="156">
        <v>7896380152308</v>
      </c>
      <c r="K135" s="117">
        <v>24</v>
      </c>
      <c r="L135" s="113">
        <v>36</v>
      </c>
      <c r="M135" s="124">
        <v>6</v>
      </c>
      <c r="N135" s="125">
        <f>Tabela1798197[[#This Row],[Qtde.]]*Tabela1798197[[#This Row],[VALOR]]</f>
        <v>144</v>
      </c>
    </row>
    <row r="136" spans="2:14" ht="28.5" x14ac:dyDescent="0.3">
      <c r="B136" s="110" t="s">
        <v>164</v>
      </c>
      <c r="C136" s="114">
        <v>12</v>
      </c>
      <c r="D1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6" s="230" t="s">
        <v>164</v>
      </c>
      <c r="F136" s="166" t="s">
        <v>1244</v>
      </c>
      <c r="G136" s="224"/>
      <c r="H136" s="174" t="s">
        <v>1167</v>
      </c>
      <c r="I136" s="191"/>
      <c r="J136" s="156">
        <v>7896380192090</v>
      </c>
      <c r="K136" s="117">
        <v>23</v>
      </c>
      <c r="L136" s="113">
        <v>18</v>
      </c>
      <c r="M136" s="124">
        <v>13.14</v>
      </c>
      <c r="N136" s="125">
        <f>Tabela1798197[[#This Row],[Qtde.]]*Tabela1798197[[#This Row],[VALOR]]</f>
        <v>0</v>
      </c>
    </row>
    <row r="137" spans="2:14" x14ac:dyDescent="0.3">
      <c r="B137" s="110" t="s">
        <v>164</v>
      </c>
      <c r="C137" s="114">
        <v>12</v>
      </c>
      <c r="D1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37" s="230" t="s">
        <v>164</v>
      </c>
      <c r="F137" s="166" t="s">
        <v>1245</v>
      </c>
      <c r="G137" s="224"/>
      <c r="H137" s="174" t="s">
        <v>1167</v>
      </c>
      <c r="I137" s="191"/>
      <c r="J137" s="156">
        <v>7896380192069</v>
      </c>
      <c r="K137" s="117">
        <v>12</v>
      </c>
      <c r="L137" s="113">
        <v>18</v>
      </c>
      <c r="M137" s="124">
        <v>13.14</v>
      </c>
      <c r="N137" s="125">
        <f>Tabela1798197[[#This Row],[Qtde.]]*Tabela1798197[[#This Row],[VALOR]]</f>
        <v>157.68</v>
      </c>
    </row>
    <row r="138" spans="2:14" x14ac:dyDescent="0.3">
      <c r="B138" s="110" t="s">
        <v>164</v>
      </c>
      <c r="C138" s="114">
        <v>1</v>
      </c>
      <c r="D1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16</v>
      </c>
      <c r="E138" s="230" t="s">
        <v>164</v>
      </c>
      <c r="F138" s="166" t="s">
        <v>1246</v>
      </c>
      <c r="G138" s="224"/>
      <c r="H138" s="174" t="s">
        <v>1224</v>
      </c>
      <c r="I138" s="191"/>
      <c r="J138" s="156">
        <v>7896380192052</v>
      </c>
      <c r="K138" s="117">
        <v>2</v>
      </c>
      <c r="L138" s="113">
        <v>18</v>
      </c>
      <c r="M138" s="124">
        <v>5.61</v>
      </c>
      <c r="N138" s="125">
        <f>Tabela1798197[[#This Row],[Qtde.]]*Tabela1798197[[#This Row],[VALOR]]</f>
        <v>89.76</v>
      </c>
    </row>
    <row r="139" spans="2:14" ht="28.5" x14ac:dyDescent="0.3">
      <c r="B139" s="110" t="s">
        <v>164</v>
      </c>
      <c r="C139" s="114">
        <v>12</v>
      </c>
      <c r="D1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39" s="230" t="s">
        <v>164</v>
      </c>
      <c r="F139" s="166" t="s">
        <v>1247</v>
      </c>
      <c r="G139" s="224"/>
      <c r="H139" s="174" t="s">
        <v>1167</v>
      </c>
      <c r="I139" s="191"/>
      <c r="J139" s="156">
        <v>7896380140671</v>
      </c>
      <c r="K139" s="117">
        <v>13</v>
      </c>
      <c r="L139" s="113">
        <v>18</v>
      </c>
      <c r="M139" s="124">
        <v>13.14</v>
      </c>
      <c r="N139" s="125">
        <f>Tabela1798197[[#This Row],[Qtde.]]*Tabela1798197[[#This Row],[VALOR]]</f>
        <v>157.68</v>
      </c>
    </row>
    <row r="140" spans="2:14" ht="28.5" x14ac:dyDescent="0.3">
      <c r="B140" s="110" t="s">
        <v>164</v>
      </c>
      <c r="C140" s="114">
        <v>1</v>
      </c>
      <c r="D1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40" s="230" t="s">
        <v>164</v>
      </c>
      <c r="F140" s="166" t="s">
        <v>1248</v>
      </c>
      <c r="G140" s="224"/>
      <c r="H140" s="174" t="s">
        <v>1167</v>
      </c>
      <c r="I140" s="191"/>
      <c r="J140" s="156">
        <v>7896380150502</v>
      </c>
      <c r="K140" s="117">
        <v>10</v>
      </c>
      <c r="L140" s="113">
        <v>18</v>
      </c>
      <c r="M140" s="124">
        <v>30.37</v>
      </c>
      <c r="N140" s="125">
        <f>Tabela1798197[[#This Row],[Qtde.]]*Tabela1798197[[#This Row],[VALOR]]</f>
        <v>242.96</v>
      </c>
    </row>
    <row r="141" spans="2:14" ht="42.75" x14ac:dyDescent="0.3">
      <c r="B141" s="110" t="s">
        <v>164</v>
      </c>
      <c r="C141" s="114">
        <v>6</v>
      </c>
      <c r="D1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1" s="230" t="s">
        <v>164</v>
      </c>
      <c r="F141" s="166" t="s">
        <v>1249</v>
      </c>
      <c r="G141" s="224"/>
      <c r="H141" s="174" t="s">
        <v>1148</v>
      </c>
      <c r="I141" s="191"/>
      <c r="J141" s="156">
        <v>7896380150359</v>
      </c>
      <c r="K141" s="117">
        <v>5</v>
      </c>
      <c r="L141" s="113">
        <v>8</v>
      </c>
      <c r="M141" s="124">
        <v>15.88</v>
      </c>
      <c r="N141" s="125">
        <f>Tabela1798197[[#This Row],[Qtde.]]*Tabela1798197[[#This Row],[VALOR]]</f>
        <v>95.28</v>
      </c>
    </row>
    <row r="142" spans="2:14" x14ac:dyDescent="0.3">
      <c r="B142" s="110" t="s">
        <v>164</v>
      </c>
      <c r="C142" s="114">
        <v>1</v>
      </c>
      <c r="D1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2" s="230" t="s">
        <v>164</v>
      </c>
      <c r="F142" s="166" t="s">
        <v>1250</v>
      </c>
      <c r="G142" s="224"/>
      <c r="H142" s="174"/>
      <c r="I142" s="191"/>
      <c r="J142" s="156">
        <v>7896380101450</v>
      </c>
      <c r="K142" s="117">
        <v>3</v>
      </c>
      <c r="L142" s="113">
        <v>3</v>
      </c>
      <c r="M142" s="124">
        <v>14.44</v>
      </c>
      <c r="N142" s="125">
        <f>Tabela1798197[[#This Row],[Qtde.]]*Tabela1798197[[#This Row],[VALOR]]</f>
        <v>0</v>
      </c>
    </row>
    <row r="143" spans="2:14" x14ac:dyDescent="0.3">
      <c r="B143" s="110" t="s">
        <v>164</v>
      </c>
      <c r="C143" s="114">
        <v>12</v>
      </c>
      <c r="D1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3" s="230" t="s">
        <v>164</v>
      </c>
      <c r="F143" s="166" t="s">
        <v>1251</v>
      </c>
      <c r="G143" s="224"/>
      <c r="H143" s="175">
        <v>0.5</v>
      </c>
      <c r="I143" s="191"/>
      <c r="J143" s="156">
        <v>7896380105304</v>
      </c>
      <c r="K143" s="117">
        <v>13</v>
      </c>
      <c r="L143" s="113">
        <v>12</v>
      </c>
      <c r="M143" s="124">
        <v>1.79</v>
      </c>
      <c r="N143" s="125">
        <f>Tabela1798197[[#This Row],[Qtde.]]*Tabela1798197[[#This Row],[VALOR]]</f>
        <v>0</v>
      </c>
    </row>
    <row r="144" spans="2:14" x14ac:dyDescent="0.3">
      <c r="B144" s="110" t="s">
        <v>164</v>
      </c>
      <c r="C144" s="114">
        <v>12</v>
      </c>
      <c r="D1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44" s="230" t="s">
        <v>164</v>
      </c>
      <c r="F144" s="166" t="s">
        <v>1252</v>
      </c>
      <c r="G144" s="224"/>
      <c r="H144" s="175">
        <v>0.75</v>
      </c>
      <c r="I144" s="191"/>
      <c r="J144" s="156">
        <v>7896380105311</v>
      </c>
      <c r="K144" s="117">
        <v>10</v>
      </c>
      <c r="L144" s="113">
        <v>12</v>
      </c>
      <c r="M144" s="124">
        <v>2.2599999999999998</v>
      </c>
      <c r="N144" s="125">
        <f>Tabela1798197[[#This Row],[Qtde.]]*Tabela1798197[[#This Row],[VALOR]]</f>
        <v>27.119999999999997</v>
      </c>
    </row>
    <row r="145" spans="2:14" x14ac:dyDescent="0.3">
      <c r="B145" s="110" t="s">
        <v>164</v>
      </c>
      <c r="C145" s="114">
        <v>12</v>
      </c>
      <c r="D1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5" s="230" t="s">
        <v>164</v>
      </c>
      <c r="F145" s="166" t="s">
        <v>1253</v>
      </c>
      <c r="G145" s="224"/>
      <c r="H145" s="176">
        <v>1</v>
      </c>
      <c r="I145" s="191"/>
      <c r="J145" s="156">
        <v>7896380105328</v>
      </c>
      <c r="K145" s="117">
        <v>43</v>
      </c>
      <c r="L145" s="113">
        <v>36</v>
      </c>
      <c r="M145" s="124">
        <v>3.23</v>
      </c>
      <c r="N145" s="125">
        <f>Tabela1798197[[#This Row],[Qtde.]]*Tabela1798197[[#This Row],[VALOR]]</f>
        <v>0</v>
      </c>
    </row>
    <row r="146" spans="2:14" x14ac:dyDescent="0.3">
      <c r="B146" s="110" t="s">
        <v>164</v>
      </c>
      <c r="C146" s="114">
        <v>12</v>
      </c>
      <c r="D1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46" s="231" t="s">
        <v>164</v>
      </c>
      <c r="F146" s="166" t="s">
        <v>1254</v>
      </c>
      <c r="G146" s="224"/>
      <c r="H146" s="175" t="s">
        <v>333</v>
      </c>
      <c r="I146" s="191"/>
      <c r="J146" s="156">
        <v>7896380105335</v>
      </c>
      <c r="K146" s="117">
        <v>37</v>
      </c>
      <c r="L146" s="113">
        <v>48</v>
      </c>
      <c r="M146" s="124">
        <v>3.98</v>
      </c>
      <c r="N146" s="125">
        <f>Tabela1798197[[#This Row],[Qtde.]]*Tabela1798197[[#This Row],[VALOR]]</f>
        <v>47.76</v>
      </c>
    </row>
    <row r="147" spans="2:14" x14ac:dyDescent="0.3">
      <c r="B147" s="110" t="s">
        <v>164</v>
      </c>
      <c r="C147" s="114">
        <v>12</v>
      </c>
      <c r="D1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47" s="231" t="s">
        <v>164</v>
      </c>
      <c r="F147" s="166" t="s">
        <v>1255</v>
      </c>
      <c r="G147" s="224"/>
      <c r="H147" s="176">
        <v>2</v>
      </c>
      <c r="I147" s="191"/>
      <c r="J147" s="156">
        <v>7896380105342</v>
      </c>
      <c r="K147" s="117">
        <v>44</v>
      </c>
      <c r="L147" s="113">
        <v>48</v>
      </c>
      <c r="M147" s="124">
        <v>4.72</v>
      </c>
      <c r="N147" s="125">
        <f>Tabela1798197[[#This Row],[Qtde.]]*Tabela1798197[[#This Row],[VALOR]]</f>
        <v>56.64</v>
      </c>
    </row>
    <row r="148" spans="2:14" x14ac:dyDescent="0.3">
      <c r="B148" s="110" t="s">
        <v>164</v>
      </c>
      <c r="C148" s="114">
        <v>12</v>
      </c>
      <c r="D1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8" s="231" t="s">
        <v>164</v>
      </c>
      <c r="F148" s="166" t="s">
        <v>1256</v>
      </c>
      <c r="G148" s="224"/>
      <c r="H148" s="175" t="s">
        <v>334</v>
      </c>
      <c r="I148" s="191"/>
      <c r="J148" s="156">
        <v>7896380105359</v>
      </c>
      <c r="K148" s="117">
        <v>23</v>
      </c>
      <c r="L148" s="113">
        <v>12</v>
      </c>
      <c r="M148" s="124">
        <v>6.84</v>
      </c>
      <c r="N148" s="125">
        <f>Tabela1798197[[#This Row],[Qtde.]]*Tabela1798197[[#This Row],[VALOR]]</f>
        <v>0</v>
      </c>
    </row>
    <row r="149" spans="2:14" x14ac:dyDescent="0.3">
      <c r="B149" s="110" t="s">
        <v>164</v>
      </c>
      <c r="C149" s="114">
        <v>12</v>
      </c>
      <c r="D1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9" s="231" t="s">
        <v>164</v>
      </c>
      <c r="F149" s="166" t="s">
        <v>1259</v>
      </c>
      <c r="G149" s="224"/>
      <c r="H149" s="175">
        <v>0.5</v>
      </c>
      <c r="I149" s="191"/>
      <c r="J149" s="156">
        <v>7896380103089</v>
      </c>
      <c r="K149" s="117">
        <v>21</v>
      </c>
      <c r="L149" s="113">
        <v>12</v>
      </c>
      <c r="M149" s="124">
        <v>1.6</v>
      </c>
      <c r="N149" s="125">
        <f>Tabela1798197[[#This Row],[Qtde.]]*Tabela1798197[[#This Row],[VALOR]]</f>
        <v>0</v>
      </c>
    </row>
    <row r="150" spans="2:14" x14ac:dyDescent="0.3">
      <c r="B150" s="110" t="s">
        <v>164</v>
      </c>
      <c r="C150" s="114">
        <v>12</v>
      </c>
      <c r="D1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50" s="231" t="s">
        <v>164</v>
      </c>
      <c r="F150" s="166" t="s">
        <v>1260</v>
      </c>
      <c r="G150" s="224"/>
      <c r="H150" s="175">
        <v>0.75</v>
      </c>
      <c r="I150" s="191"/>
      <c r="J150" s="156">
        <v>7896380103096</v>
      </c>
      <c r="K150" s="117">
        <v>8</v>
      </c>
      <c r="L150" s="113">
        <v>12</v>
      </c>
      <c r="M150" s="124">
        <v>1.83</v>
      </c>
      <c r="N150" s="125">
        <f>Tabela1798197[[#This Row],[Qtde.]]*Tabela1798197[[#This Row],[VALOR]]</f>
        <v>21.96</v>
      </c>
    </row>
    <row r="151" spans="2:14" ht="17.25" thickBot="1" x14ac:dyDescent="0.35">
      <c r="B151" s="110" t="s">
        <v>164</v>
      </c>
      <c r="C151" s="114">
        <v>12</v>
      </c>
      <c r="D1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51" s="231" t="s">
        <v>164</v>
      </c>
      <c r="F151" s="166" t="s">
        <v>1261</v>
      </c>
      <c r="G151" s="224"/>
      <c r="H151" s="176">
        <v>1</v>
      </c>
      <c r="I151" s="191"/>
      <c r="J151" s="156">
        <v>7896380103102</v>
      </c>
      <c r="K151" s="117">
        <v>30</v>
      </c>
      <c r="L151" s="113">
        <v>36</v>
      </c>
      <c r="M151" s="124">
        <v>2.8</v>
      </c>
      <c r="N151" s="125">
        <f>Tabela1798197[[#This Row],[Qtde.]]*Tabela1798197[[#This Row],[VALOR]]</f>
        <v>33.599999999999994</v>
      </c>
    </row>
    <row r="152" spans="2:14" ht="17.25" thickTop="1" x14ac:dyDescent="0.3">
      <c r="B152" s="110" t="s">
        <v>164</v>
      </c>
      <c r="C152" s="114">
        <v>12</v>
      </c>
      <c r="D1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52" s="231" t="s">
        <v>164</v>
      </c>
      <c r="F152" s="166" t="s">
        <v>1262</v>
      </c>
      <c r="G152" s="223"/>
      <c r="H152" s="177" t="s">
        <v>333</v>
      </c>
      <c r="I152" s="190"/>
      <c r="J152" s="156">
        <v>7896380103119</v>
      </c>
      <c r="K152" s="117">
        <v>30</v>
      </c>
      <c r="L152" s="113">
        <v>48</v>
      </c>
      <c r="M152" s="124">
        <v>3.48</v>
      </c>
      <c r="N152" s="125">
        <f>Tabela1798197[[#This Row],[Qtde.]]*Tabela1798197[[#This Row],[VALOR]]</f>
        <v>83.52</v>
      </c>
    </row>
    <row r="153" spans="2:14" x14ac:dyDescent="0.3">
      <c r="B153" s="110" t="s">
        <v>164</v>
      </c>
      <c r="C153" s="114">
        <v>12</v>
      </c>
      <c r="D1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53" s="231" t="s">
        <v>164</v>
      </c>
      <c r="F153" s="166" t="s">
        <v>1263</v>
      </c>
      <c r="G153" s="224"/>
      <c r="H153" s="176">
        <v>2</v>
      </c>
      <c r="I153" s="191"/>
      <c r="J153" s="156">
        <v>7896380103126</v>
      </c>
      <c r="K153" s="117">
        <v>36</v>
      </c>
      <c r="L153" s="113">
        <v>48</v>
      </c>
      <c r="M153" s="124">
        <v>4.41</v>
      </c>
      <c r="N153" s="125">
        <f>Tabela1798197[[#This Row],[Qtde.]]*Tabela1798197[[#This Row],[VALOR]]</f>
        <v>52.92</v>
      </c>
    </row>
    <row r="154" spans="2:14" x14ac:dyDescent="0.3">
      <c r="B154" s="110" t="s">
        <v>164</v>
      </c>
      <c r="C154" s="114">
        <v>12</v>
      </c>
      <c r="D1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4" s="231" t="s">
        <v>164</v>
      </c>
      <c r="F154" s="166" t="s">
        <v>1264</v>
      </c>
      <c r="G154" s="224"/>
      <c r="H154" s="175" t="s">
        <v>334</v>
      </c>
      <c r="I154" s="191"/>
      <c r="J154" s="156">
        <v>7896380103133</v>
      </c>
      <c r="K154" s="117">
        <v>16</v>
      </c>
      <c r="L154" s="113">
        <v>12</v>
      </c>
      <c r="M154" s="124">
        <v>5.66</v>
      </c>
      <c r="N154" s="125">
        <f>Tabela1798197[[#This Row],[Qtde.]]*Tabela1798197[[#This Row],[VALOR]]</f>
        <v>0</v>
      </c>
    </row>
    <row r="155" spans="2:14" x14ac:dyDescent="0.3">
      <c r="B155" s="110" t="s">
        <v>164</v>
      </c>
      <c r="C155" s="114">
        <v>12</v>
      </c>
      <c r="D1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5" s="231" t="s">
        <v>164</v>
      </c>
      <c r="F155" s="166" t="s">
        <v>1265</v>
      </c>
      <c r="G155" s="224"/>
      <c r="H155" s="176">
        <v>3</v>
      </c>
      <c r="I155" s="191"/>
      <c r="J155" s="156">
        <v>7896380103140</v>
      </c>
      <c r="K155" s="117">
        <v>21</v>
      </c>
      <c r="L155" s="113">
        <v>12</v>
      </c>
      <c r="M155" s="124">
        <v>8.68</v>
      </c>
      <c r="N155" s="125">
        <f>Tabela1798197[[#This Row],[Qtde.]]*Tabela1798197[[#This Row],[VALOR]]</f>
        <v>0</v>
      </c>
    </row>
    <row r="156" spans="2:14" x14ac:dyDescent="0.3">
      <c r="B156" s="110" t="s">
        <v>164</v>
      </c>
      <c r="C156" s="114">
        <v>12</v>
      </c>
      <c r="D1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6" s="231" t="s">
        <v>164</v>
      </c>
      <c r="F156" s="166" t="s">
        <v>1266</v>
      </c>
      <c r="G156" s="224"/>
      <c r="H156" s="176">
        <v>4</v>
      </c>
      <c r="I156" s="191"/>
      <c r="J156" s="156">
        <v>7896380103157</v>
      </c>
      <c r="K156" s="117">
        <v>9</v>
      </c>
      <c r="L156" s="113">
        <v>7</v>
      </c>
      <c r="M156" s="124">
        <v>9.9499999999999993</v>
      </c>
      <c r="N156" s="125">
        <f>Tabela1798197[[#This Row],[Qtde.]]*Tabela1798197[[#This Row],[VALOR]]</f>
        <v>0</v>
      </c>
    </row>
    <row r="157" spans="2:14" x14ac:dyDescent="0.3">
      <c r="B157" s="110" t="s">
        <v>164</v>
      </c>
      <c r="C157" s="114">
        <v>12</v>
      </c>
      <c r="D1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7" s="231" t="s">
        <v>164</v>
      </c>
      <c r="F157" s="166" t="s">
        <v>1267</v>
      </c>
      <c r="G157" s="224"/>
      <c r="H157" s="175">
        <v>0.5</v>
      </c>
      <c r="I157" s="191"/>
      <c r="J157" s="156">
        <v>7896380103812</v>
      </c>
      <c r="K157" s="117">
        <v>12</v>
      </c>
      <c r="L157" s="113">
        <v>12</v>
      </c>
      <c r="M157" s="124">
        <v>1.83</v>
      </c>
      <c r="N157" s="125">
        <f>Tabela1798197[[#This Row],[Qtde.]]*Tabela1798197[[#This Row],[VALOR]]</f>
        <v>0</v>
      </c>
    </row>
    <row r="158" spans="2:14" x14ac:dyDescent="0.3">
      <c r="B158" s="110" t="s">
        <v>164</v>
      </c>
      <c r="C158" s="114">
        <v>12</v>
      </c>
      <c r="D1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" s="231" t="s">
        <v>164</v>
      </c>
      <c r="F158" s="166" t="s">
        <v>1268</v>
      </c>
      <c r="G158" s="224"/>
      <c r="H158" s="175">
        <v>0.75</v>
      </c>
      <c r="I158" s="191"/>
      <c r="J158" s="156">
        <v>7896380103829</v>
      </c>
      <c r="K158" s="117">
        <v>14</v>
      </c>
      <c r="L158" s="113">
        <v>12</v>
      </c>
      <c r="M158" s="124">
        <v>2.2599999999999998</v>
      </c>
      <c r="N158" s="125">
        <f>Tabela1798197[[#This Row],[Qtde.]]*Tabela1798197[[#This Row],[VALOR]]</f>
        <v>0</v>
      </c>
    </row>
    <row r="159" spans="2:14" ht="17.25" thickBot="1" x14ac:dyDescent="0.35">
      <c r="B159" s="110" t="s">
        <v>164</v>
      </c>
      <c r="C159" s="114">
        <v>12</v>
      </c>
      <c r="D1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59" s="231" t="s">
        <v>164</v>
      </c>
      <c r="F159" s="166" t="s">
        <v>1269</v>
      </c>
      <c r="G159" s="224"/>
      <c r="H159" s="176">
        <v>1</v>
      </c>
      <c r="I159" s="191"/>
      <c r="J159" s="156">
        <v>7896380103836</v>
      </c>
      <c r="K159" s="117">
        <v>17</v>
      </c>
      <c r="L159" s="113">
        <v>36</v>
      </c>
      <c r="M159" s="124">
        <v>3.31</v>
      </c>
      <c r="N159" s="125">
        <f>Tabela1798197[[#This Row],[Qtde.]]*Tabela1798197[[#This Row],[VALOR]]</f>
        <v>79.44</v>
      </c>
    </row>
    <row r="160" spans="2:14" ht="17.25" thickTop="1" x14ac:dyDescent="0.3">
      <c r="B160" s="110" t="s">
        <v>164</v>
      </c>
      <c r="C160" s="114">
        <v>12</v>
      </c>
      <c r="D1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48</v>
      </c>
      <c r="E160" s="231" t="s">
        <v>164</v>
      </c>
      <c r="F160" s="166" t="s">
        <v>1270</v>
      </c>
      <c r="G160" s="223"/>
      <c r="H160" s="177" t="s">
        <v>333</v>
      </c>
      <c r="I160" s="190"/>
      <c r="J160" s="156">
        <v>7896380103843</v>
      </c>
      <c r="K160" s="117">
        <v>1</v>
      </c>
      <c r="L160" s="113">
        <v>48</v>
      </c>
      <c r="M160" s="124">
        <v>4.18</v>
      </c>
      <c r="N160" s="125">
        <f>Tabela1798197[[#This Row],[Qtde.]]*Tabela1798197[[#This Row],[VALOR]]</f>
        <v>200.64</v>
      </c>
    </row>
    <row r="161" spans="2:14" x14ac:dyDescent="0.3">
      <c r="B161" s="110" t="s">
        <v>164</v>
      </c>
      <c r="C161" s="114">
        <v>12</v>
      </c>
      <c r="D1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61" s="231" t="s">
        <v>164</v>
      </c>
      <c r="F161" s="166" t="s">
        <v>1271</v>
      </c>
      <c r="G161" s="224"/>
      <c r="H161" s="176">
        <v>2</v>
      </c>
      <c r="I161" s="191"/>
      <c r="J161" s="156">
        <v>7896380103850</v>
      </c>
      <c r="K161" s="117">
        <v>43</v>
      </c>
      <c r="L161" s="113">
        <v>48</v>
      </c>
      <c r="M161" s="124">
        <v>5.04</v>
      </c>
      <c r="N161" s="125">
        <f>Tabela1798197[[#This Row],[Qtde.]]*Tabela1798197[[#This Row],[VALOR]]</f>
        <v>60.480000000000004</v>
      </c>
    </row>
    <row r="162" spans="2:14" x14ac:dyDescent="0.3">
      <c r="B162" s="110" t="s">
        <v>164</v>
      </c>
      <c r="C162" s="114">
        <v>12</v>
      </c>
      <c r="D1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2" s="231" t="s">
        <v>164</v>
      </c>
      <c r="F162" s="166" t="s">
        <v>1272</v>
      </c>
      <c r="G162" s="224"/>
      <c r="H162" s="175" t="s">
        <v>334</v>
      </c>
      <c r="I162" s="191"/>
      <c r="J162" s="156">
        <v>7896380103867</v>
      </c>
      <c r="K162" s="117">
        <v>25</v>
      </c>
      <c r="L162" s="113">
        <v>12</v>
      </c>
      <c r="M162" s="124">
        <v>6.72</v>
      </c>
      <c r="N162" s="125">
        <f>Tabela1798197[[#This Row],[Qtde.]]*Tabela1798197[[#This Row],[VALOR]]</f>
        <v>0</v>
      </c>
    </row>
    <row r="163" spans="2:14" x14ac:dyDescent="0.3">
      <c r="B163" s="110" t="s">
        <v>164</v>
      </c>
      <c r="C163" s="114">
        <v>12</v>
      </c>
      <c r="D1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63" s="231" t="s">
        <v>164</v>
      </c>
      <c r="F163" s="166" t="s">
        <v>1273</v>
      </c>
      <c r="G163" s="224"/>
      <c r="H163" s="176">
        <v>3</v>
      </c>
      <c r="I163" s="191"/>
      <c r="J163" s="156">
        <v>7896380103874</v>
      </c>
      <c r="K163" s="117">
        <v>2</v>
      </c>
      <c r="L163" s="113">
        <v>12</v>
      </c>
      <c r="M163" s="124">
        <v>9.39</v>
      </c>
      <c r="N163" s="125">
        <f>Tabela1798197[[#This Row],[Qtde.]]*Tabela1798197[[#This Row],[VALOR]]</f>
        <v>112.68</v>
      </c>
    </row>
    <row r="164" spans="2:14" x14ac:dyDescent="0.3">
      <c r="B164" s="110" t="s">
        <v>164</v>
      </c>
      <c r="C164" s="114">
        <v>12</v>
      </c>
      <c r="D1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64" s="231" t="s">
        <v>164</v>
      </c>
      <c r="F164" s="166" t="s">
        <v>1274</v>
      </c>
      <c r="G164" s="224"/>
      <c r="H164" s="176">
        <v>4</v>
      </c>
      <c r="I164" s="191"/>
      <c r="J164" s="156">
        <v>7896380103881</v>
      </c>
      <c r="K164" s="117">
        <v>0</v>
      </c>
      <c r="L164" s="113">
        <v>7</v>
      </c>
      <c r="M164" s="124">
        <v>11.15</v>
      </c>
      <c r="N164" s="125">
        <f>Tabela1798197[[#This Row],[Qtde.]]*Tabela1798197[[#This Row],[VALOR]]</f>
        <v>133.80000000000001</v>
      </c>
    </row>
    <row r="165" spans="2:14" ht="28.5" x14ac:dyDescent="0.3">
      <c r="B165" s="110" t="s">
        <v>164</v>
      </c>
      <c r="C165" s="114">
        <v>12</v>
      </c>
      <c r="D1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5" s="231" t="s">
        <v>164</v>
      </c>
      <c r="F165" s="166" t="s">
        <v>991</v>
      </c>
      <c r="G165" s="224"/>
      <c r="H165" s="176"/>
      <c r="I165" s="191"/>
      <c r="J165" s="156">
        <v>7896380102471</v>
      </c>
      <c r="K165" s="117">
        <v>2</v>
      </c>
      <c r="L165" s="113"/>
      <c r="M165" s="124">
        <v>0.88</v>
      </c>
      <c r="N165" s="125">
        <f>Tabela1798197[[#This Row],[Qtde.]]*Tabela1798197[[#This Row],[VALOR]]</f>
        <v>0</v>
      </c>
    </row>
    <row r="166" spans="2:14" x14ac:dyDescent="0.3">
      <c r="B166" s="110" t="s">
        <v>164</v>
      </c>
      <c r="C166" s="114">
        <v>12</v>
      </c>
      <c r="D1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66" s="231" t="s">
        <v>164</v>
      </c>
      <c r="F166" s="166" t="s">
        <v>1257</v>
      </c>
      <c r="G166" s="224"/>
      <c r="H166" s="176">
        <v>3</v>
      </c>
      <c r="I166" s="191"/>
      <c r="J166" s="156">
        <v>7896380105366</v>
      </c>
      <c r="K166" s="117">
        <v>11</v>
      </c>
      <c r="L166" s="113">
        <v>12</v>
      </c>
      <c r="M166" s="124">
        <v>0</v>
      </c>
      <c r="N166" s="125">
        <f>Tabela1798197[[#This Row],[Qtde.]]*Tabela1798197[[#This Row],[VALOR]]</f>
        <v>0</v>
      </c>
    </row>
    <row r="167" spans="2:14" x14ac:dyDescent="0.3">
      <c r="B167" s="110" t="s">
        <v>164</v>
      </c>
      <c r="C167" s="114">
        <v>12</v>
      </c>
      <c r="D1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67" s="231" t="s">
        <v>164</v>
      </c>
      <c r="F167" s="166" t="s">
        <v>1258</v>
      </c>
      <c r="G167" s="224"/>
      <c r="H167" s="176">
        <v>4</v>
      </c>
      <c r="I167" s="191"/>
      <c r="J167" s="156">
        <v>7896380105373</v>
      </c>
      <c r="K167" s="117">
        <v>0</v>
      </c>
      <c r="L167" s="113">
        <v>7</v>
      </c>
      <c r="M167" s="124">
        <v>0</v>
      </c>
      <c r="N167" s="125">
        <f>Tabela1798197[[#This Row],[Qtde.]]*Tabela1798197[[#This Row],[VALOR]]</f>
        <v>0</v>
      </c>
    </row>
    <row r="168" spans="2:14" ht="28.5" x14ac:dyDescent="0.3">
      <c r="B168" s="110" t="s">
        <v>1020</v>
      </c>
      <c r="C168" s="114">
        <v>1</v>
      </c>
      <c r="D1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68" s="231" t="s">
        <v>1022</v>
      </c>
      <c r="F168" s="166" t="s">
        <v>1021</v>
      </c>
      <c r="G168" s="224"/>
      <c r="H168" s="176"/>
      <c r="I168" s="191"/>
      <c r="J168" s="156">
        <v>7894200024071</v>
      </c>
      <c r="K168" s="117">
        <v>6</v>
      </c>
      <c r="L168" s="113">
        <v>7</v>
      </c>
      <c r="M168" s="124">
        <v>37.75</v>
      </c>
      <c r="N168" s="125">
        <f>Tabela1798197[[#This Row],[Qtde.]]*Tabela1798197[[#This Row],[VALOR]]</f>
        <v>37.75</v>
      </c>
    </row>
    <row r="169" spans="2:14" ht="28.5" x14ac:dyDescent="0.3">
      <c r="B169" s="110" t="s">
        <v>1020</v>
      </c>
      <c r="C169" s="114">
        <v>1</v>
      </c>
      <c r="D1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11</v>
      </c>
      <c r="E169" s="231" t="s">
        <v>1022</v>
      </c>
      <c r="F169" s="166" t="s">
        <v>1023</v>
      </c>
      <c r="G169" s="224"/>
      <c r="H169" s="176"/>
      <c r="I169" s="191"/>
      <c r="J169" s="156">
        <v>7894200065487</v>
      </c>
      <c r="K169" s="117">
        <v>4</v>
      </c>
      <c r="L169" s="113">
        <v>15</v>
      </c>
      <c r="M169" s="124">
        <v>31.63</v>
      </c>
      <c r="N169" s="125">
        <f>Tabela1798197[[#This Row],[Qtde.]]*Tabela1798197[[#This Row],[VALOR]]</f>
        <v>347.93</v>
      </c>
    </row>
    <row r="170" spans="2:14" ht="28.5" x14ac:dyDescent="0.3">
      <c r="B170" s="110" t="s">
        <v>1020</v>
      </c>
      <c r="C170" s="114">
        <v>1</v>
      </c>
      <c r="D1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70" s="231" t="s">
        <v>1022</v>
      </c>
      <c r="F170" s="166" t="s">
        <v>1093</v>
      </c>
      <c r="G170" s="224"/>
      <c r="H170" s="176"/>
      <c r="I170" s="191"/>
      <c r="J170" s="156">
        <v>7894200139836</v>
      </c>
      <c r="K170" s="117">
        <v>1</v>
      </c>
      <c r="L170" s="113">
        <v>3</v>
      </c>
      <c r="M170" s="124">
        <v>39.74</v>
      </c>
      <c r="N170" s="125">
        <f>Tabela1798197[[#This Row],[Qtde.]]*Tabela1798197[[#This Row],[VALOR]]</f>
        <v>79.48</v>
      </c>
    </row>
    <row r="171" spans="2:14" ht="28.5" x14ac:dyDescent="0.3">
      <c r="B171" s="110" t="s">
        <v>1020</v>
      </c>
      <c r="C171" s="114">
        <v>1</v>
      </c>
      <c r="D1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71" s="231" t="s">
        <v>1022</v>
      </c>
      <c r="F171" s="166" t="s">
        <v>1094</v>
      </c>
      <c r="G171" s="224"/>
      <c r="H171" s="176"/>
      <c r="I171" s="191"/>
      <c r="J171" s="156">
        <v>7894200158894</v>
      </c>
      <c r="K171" s="117">
        <v>5</v>
      </c>
      <c r="L171" s="113">
        <v>3</v>
      </c>
      <c r="M171" s="124">
        <v>45.51</v>
      </c>
      <c r="N171" s="125">
        <f>Tabela1798197[[#This Row],[Qtde.]]*Tabela1798197[[#This Row],[VALOR]]</f>
        <v>0</v>
      </c>
    </row>
    <row r="172" spans="2:14" ht="30" x14ac:dyDescent="0.3">
      <c r="B172" s="110" t="s">
        <v>1020</v>
      </c>
      <c r="C172" s="114">
        <v>1</v>
      </c>
      <c r="D1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72" s="231" t="s">
        <v>1058</v>
      </c>
      <c r="F172" s="166" t="s">
        <v>1059</v>
      </c>
      <c r="G172" s="224"/>
      <c r="H172" s="176" t="s">
        <v>1060</v>
      </c>
      <c r="I172" s="191"/>
      <c r="J172" s="156">
        <v>7891040121403</v>
      </c>
      <c r="K172" s="117">
        <v>0</v>
      </c>
      <c r="L172" s="113"/>
      <c r="M172" s="124">
        <v>19.45</v>
      </c>
      <c r="N172" s="125">
        <f>Tabela1798197[[#This Row],[Qtde.]]*Tabela1798197[[#This Row],[VALOR]]</f>
        <v>0</v>
      </c>
    </row>
    <row r="173" spans="2:14" ht="28.5" x14ac:dyDescent="0.3">
      <c r="B173" s="110" t="s">
        <v>1020</v>
      </c>
      <c r="C173" s="114">
        <v>1</v>
      </c>
      <c r="D1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73" s="231" t="s">
        <v>1024</v>
      </c>
      <c r="F173" s="166" t="s">
        <v>1025</v>
      </c>
      <c r="G173" s="224"/>
      <c r="H173" s="176"/>
      <c r="I173" s="191"/>
      <c r="J173" s="156">
        <v>7893401194576</v>
      </c>
      <c r="K173" s="117">
        <v>10</v>
      </c>
      <c r="L173" s="113">
        <v>6</v>
      </c>
      <c r="M173" s="124">
        <v>8.35</v>
      </c>
      <c r="N173" s="125">
        <f>Tabela1798197[[#This Row],[Qtde.]]*Tabela1798197[[#This Row],[VALOR]]</f>
        <v>0</v>
      </c>
    </row>
    <row r="174" spans="2:14" ht="28.5" x14ac:dyDescent="0.3">
      <c r="B174" s="110" t="s">
        <v>1020</v>
      </c>
      <c r="C174" s="114">
        <v>1</v>
      </c>
      <c r="D1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74" s="231" t="s">
        <v>1024</v>
      </c>
      <c r="F174" s="166" t="s">
        <v>1026</v>
      </c>
      <c r="G174" s="224"/>
      <c r="H174" s="176"/>
      <c r="I174" s="191"/>
      <c r="J174" s="156">
        <v>7893401194583</v>
      </c>
      <c r="K174" s="117">
        <v>3</v>
      </c>
      <c r="L174" s="113">
        <v>6</v>
      </c>
      <c r="M174" s="124"/>
      <c r="N174" s="125">
        <f>Tabela1798197[[#This Row],[Qtde.]]*Tabela1798197[[#This Row],[VALOR]]</f>
        <v>0</v>
      </c>
    </row>
    <row r="175" spans="2:14" ht="28.5" x14ac:dyDescent="0.3">
      <c r="B175" s="110" t="s">
        <v>1020</v>
      </c>
      <c r="C175" s="114">
        <v>1</v>
      </c>
      <c r="D1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75" s="231" t="s">
        <v>1024</v>
      </c>
      <c r="F175" s="166" t="s">
        <v>1027</v>
      </c>
      <c r="G175" s="224"/>
      <c r="H175" s="176"/>
      <c r="I175" s="191"/>
      <c r="J175" s="156">
        <v>7893401194590</v>
      </c>
      <c r="K175" s="117">
        <v>2</v>
      </c>
      <c r="L175" s="113">
        <v>6</v>
      </c>
      <c r="M175" s="124"/>
      <c r="N175" s="125">
        <f>Tabela1798197[[#This Row],[Qtde.]]*Tabela1798197[[#This Row],[VALOR]]</f>
        <v>0</v>
      </c>
    </row>
    <row r="176" spans="2:14" ht="29.25" thickBot="1" x14ac:dyDescent="0.35">
      <c r="B176" s="110" t="s">
        <v>1020</v>
      </c>
      <c r="C176" s="114">
        <v>1</v>
      </c>
      <c r="D1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76" s="231" t="s">
        <v>1024</v>
      </c>
      <c r="F176" s="166" t="s">
        <v>1028</v>
      </c>
      <c r="G176" s="224"/>
      <c r="H176" s="176"/>
      <c r="I176" s="191"/>
      <c r="J176" s="156">
        <v>7893401194606</v>
      </c>
      <c r="K176" s="117">
        <v>6</v>
      </c>
      <c r="L176" s="113">
        <v>6</v>
      </c>
      <c r="M176" s="124"/>
      <c r="N176" s="125">
        <f>Tabela1798197[[#This Row],[Qtde.]]*Tabela1798197[[#This Row],[VALOR]]</f>
        <v>0</v>
      </c>
    </row>
    <row r="177" spans="2:14" ht="29.25" thickTop="1" x14ac:dyDescent="0.3">
      <c r="B177" s="110" t="s">
        <v>1020</v>
      </c>
      <c r="C177" s="114">
        <v>1</v>
      </c>
      <c r="D1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77" s="231" t="s">
        <v>1024</v>
      </c>
      <c r="F177" s="166" t="s">
        <v>1029</v>
      </c>
      <c r="G177" s="223"/>
      <c r="H177" s="178"/>
      <c r="I177" s="190"/>
      <c r="J177" s="156">
        <v>7893401194620</v>
      </c>
      <c r="K177" s="117">
        <v>7</v>
      </c>
      <c r="L177" s="113">
        <v>6</v>
      </c>
      <c r="M177" s="124"/>
      <c r="N177" s="125">
        <f>Tabela1798197[[#This Row],[Qtde.]]*Tabela1798197[[#This Row],[VALOR]]</f>
        <v>0</v>
      </c>
    </row>
    <row r="178" spans="2:14" ht="28.5" x14ac:dyDescent="0.3">
      <c r="B178" s="110" t="s">
        <v>1020</v>
      </c>
      <c r="C178" s="114">
        <v>1</v>
      </c>
      <c r="D1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78" s="231" t="s">
        <v>1024</v>
      </c>
      <c r="F178" s="166" t="s">
        <v>1030</v>
      </c>
      <c r="G178" s="224"/>
      <c r="H178" s="176"/>
      <c r="I178" s="191"/>
      <c r="J178" s="156">
        <v>7893401194743</v>
      </c>
      <c r="K178" s="117">
        <v>4</v>
      </c>
      <c r="L178" s="113">
        <v>3</v>
      </c>
      <c r="M178" s="124"/>
      <c r="N178" s="125">
        <f>Tabela1798197[[#This Row],[Qtde.]]*Tabela1798197[[#This Row],[VALOR]]</f>
        <v>0</v>
      </c>
    </row>
    <row r="179" spans="2:14" ht="28.5" x14ac:dyDescent="0.3">
      <c r="B179" s="110" t="s">
        <v>1020</v>
      </c>
      <c r="C179" s="114">
        <v>1</v>
      </c>
      <c r="D1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79" s="231" t="s">
        <v>1024</v>
      </c>
      <c r="F179" s="166" t="s">
        <v>1055</v>
      </c>
      <c r="G179" s="224"/>
      <c r="H179" s="176"/>
      <c r="I179" s="191"/>
      <c r="J179" s="156">
        <v>7893401194736</v>
      </c>
      <c r="K179" s="142">
        <v>10</v>
      </c>
      <c r="L179" s="113">
        <v>6</v>
      </c>
      <c r="M179" s="124"/>
      <c r="N179" s="125">
        <f>Tabela1798197[[#This Row],[Qtde.]]*Tabela1798197[[#This Row],[VALOR]]</f>
        <v>0</v>
      </c>
    </row>
    <row r="180" spans="2:14" ht="28.5" x14ac:dyDescent="0.3">
      <c r="B180" s="110" t="s">
        <v>1020</v>
      </c>
      <c r="C180" s="114">
        <v>1</v>
      </c>
      <c r="D1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80" s="231" t="s">
        <v>1024</v>
      </c>
      <c r="F180" s="166" t="s">
        <v>1056</v>
      </c>
      <c r="G180" s="224"/>
      <c r="H180" s="176"/>
      <c r="I180" s="191"/>
      <c r="J180" s="156">
        <v>7893401194767</v>
      </c>
      <c r="K180" s="117">
        <v>8</v>
      </c>
      <c r="L180" s="113">
        <v>6</v>
      </c>
      <c r="M180" s="124"/>
      <c r="N180" s="125">
        <f>Tabela1798197[[#This Row],[Qtde.]]*Tabela1798197[[#This Row],[VALOR]]</f>
        <v>0</v>
      </c>
    </row>
    <row r="181" spans="2:14" ht="28.5" x14ac:dyDescent="0.3">
      <c r="B181" s="110" t="s">
        <v>1020</v>
      </c>
      <c r="C181" s="114">
        <v>1</v>
      </c>
      <c r="D1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81" s="231" t="s">
        <v>1024</v>
      </c>
      <c r="F181" s="166" t="s">
        <v>1057</v>
      </c>
      <c r="G181" s="224"/>
      <c r="H181" s="176"/>
      <c r="I181" s="191"/>
      <c r="J181" s="156">
        <v>7893401001232</v>
      </c>
      <c r="K181" s="117">
        <v>0</v>
      </c>
      <c r="L181" s="113">
        <v>2</v>
      </c>
      <c r="M181" s="124"/>
      <c r="N181" s="125">
        <f>Tabela1798197[[#This Row],[Qtde.]]*Tabela1798197[[#This Row],[VALOR]]</f>
        <v>0</v>
      </c>
    </row>
    <row r="182" spans="2:14" ht="28.5" x14ac:dyDescent="0.3">
      <c r="B182" s="110" t="s">
        <v>1020</v>
      </c>
      <c r="C182" s="114">
        <v>1</v>
      </c>
      <c r="D1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82" s="231" t="s">
        <v>1031</v>
      </c>
      <c r="F182" s="166" t="s">
        <v>1032</v>
      </c>
      <c r="G182" s="224"/>
      <c r="H182" s="176"/>
      <c r="I182" s="191"/>
      <c r="J182" s="156">
        <v>7898490140060</v>
      </c>
      <c r="K182" s="117">
        <v>9</v>
      </c>
      <c r="L182" s="113">
        <v>6</v>
      </c>
      <c r="M182" s="124"/>
      <c r="N182" s="125">
        <f>Tabela1798197[[#This Row],[Qtde.]]*Tabela1798197[[#This Row],[VALOR]]</f>
        <v>0</v>
      </c>
    </row>
    <row r="183" spans="2:14" ht="28.5" x14ac:dyDescent="0.3">
      <c r="B183" s="110" t="s">
        <v>1020</v>
      </c>
      <c r="C183" s="114">
        <v>1</v>
      </c>
      <c r="D1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83" s="231" t="s">
        <v>1031</v>
      </c>
      <c r="F183" s="166" t="s">
        <v>1033</v>
      </c>
      <c r="G183" s="224"/>
      <c r="H183" s="176"/>
      <c r="I183" s="191"/>
      <c r="J183" s="156">
        <v>7898490140084</v>
      </c>
      <c r="K183" s="117">
        <v>7</v>
      </c>
      <c r="L183" s="113">
        <v>6</v>
      </c>
      <c r="M183" s="124"/>
      <c r="N183" s="125">
        <f>Tabela1798197[[#This Row],[Qtde.]]*Tabela1798197[[#This Row],[VALOR]]</f>
        <v>0</v>
      </c>
    </row>
    <row r="184" spans="2:14" ht="31.5" x14ac:dyDescent="0.3">
      <c r="B184" s="110" t="s">
        <v>747</v>
      </c>
      <c r="C184" s="114">
        <v>1</v>
      </c>
      <c r="D1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84" s="231" t="s">
        <v>747</v>
      </c>
      <c r="F184" s="167" t="s">
        <v>673</v>
      </c>
      <c r="G184" s="224"/>
      <c r="H184" s="176"/>
      <c r="I184" s="191"/>
      <c r="J184" s="156">
        <v>7896689097034</v>
      </c>
      <c r="K184" s="117">
        <v>7</v>
      </c>
      <c r="L184" s="113">
        <v>6</v>
      </c>
      <c r="M184" s="124"/>
      <c r="N184" s="125">
        <f>Tabela1798197[[#This Row],[Qtde.]]*Tabela1798197[[#This Row],[VALOR]]</f>
        <v>0</v>
      </c>
    </row>
    <row r="185" spans="2:14" ht="31.5" x14ac:dyDescent="0.3">
      <c r="B185" s="110" t="s">
        <v>747</v>
      </c>
      <c r="C185" s="114">
        <v>1</v>
      </c>
      <c r="D1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85" s="231" t="s">
        <v>747</v>
      </c>
      <c r="F185" s="167" t="s">
        <v>674</v>
      </c>
      <c r="G185" s="224"/>
      <c r="H185" s="176"/>
      <c r="I185" s="191"/>
      <c r="J185" s="156">
        <v>7896689097126</v>
      </c>
      <c r="K185" s="117">
        <v>5</v>
      </c>
      <c r="L185" s="113">
        <v>6</v>
      </c>
      <c r="M185" s="124"/>
      <c r="N185" s="125">
        <f>Tabela1798197[[#This Row],[Qtde.]]*Tabela1798197[[#This Row],[VALOR]]</f>
        <v>0</v>
      </c>
    </row>
    <row r="186" spans="2:14" ht="31.5" x14ac:dyDescent="0.3">
      <c r="B186" s="110" t="s">
        <v>747</v>
      </c>
      <c r="C186" s="114">
        <v>1</v>
      </c>
      <c r="D1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86" s="231" t="s">
        <v>747</v>
      </c>
      <c r="F186" s="167" t="s">
        <v>675</v>
      </c>
      <c r="G186" s="224"/>
      <c r="H186" s="176"/>
      <c r="I186" s="191"/>
      <c r="J186" s="156">
        <v>7896689097201</v>
      </c>
      <c r="K186" s="117">
        <v>2</v>
      </c>
      <c r="L186" s="113">
        <v>6</v>
      </c>
      <c r="M186" s="124"/>
      <c r="N186" s="125">
        <f>Tabela1798197[[#This Row],[Qtde.]]*Tabela1798197[[#This Row],[VALOR]]</f>
        <v>0</v>
      </c>
    </row>
    <row r="187" spans="2:14" ht="31.5" x14ac:dyDescent="0.3">
      <c r="B187" s="110" t="s">
        <v>747</v>
      </c>
      <c r="C187" s="114">
        <v>1</v>
      </c>
      <c r="D1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87" s="231" t="s">
        <v>747</v>
      </c>
      <c r="F187" s="167" t="s">
        <v>676</v>
      </c>
      <c r="G187" s="224"/>
      <c r="H187" s="176"/>
      <c r="I187" s="191"/>
      <c r="J187" s="156">
        <v>7896689010217</v>
      </c>
      <c r="K187" s="117">
        <v>9</v>
      </c>
      <c r="L187" s="113">
        <v>6</v>
      </c>
      <c r="M187" s="124"/>
      <c r="N187" s="125">
        <f>Tabela1798197[[#This Row],[Qtde.]]*Tabela1798197[[#This Row],[VALOR]]</f>
        <v>0</v>
      </c>
    </row>
    <row r="188" spans="2:14" ht="31.5" x14ac:dyDescent="0.3">
      <c r="B188" s="110" t="s">
        <v>747</v>
      </c>
      <c r="C188" s="114">
        <v>1</v>
      </c>
      <c r="D1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88" s="231" t="s">
        <v>747</v>
      </c>
      <c r="F188" s="167" t="s">
        <v>677</v>
      </c>
      <c r="G188" s="224"/>
      <c r="H188" s="176"/>
      <c r="I188" s="191"/>
      <c r="J188" s="156">
        <v>7896689010224</v>
      </c>
      <c r="K188" s="117">
        <v>5</v>
      </c>
      <c r="L188" s="113">
        <v>6</v>
      </c>
      <c r="M188" s="124"/>
      <c r="N188" s="125">
        <f>Tabela1798197[[#This Row],[Qtde.]]*Tabela1798197[[#This Row],[VALOR]]</f>
        <v>0</v>
      </c>
    </row>
    <row r="189" spans="2:14" ht="31.5" x14ac:dyDescent="0.3">
      <c r="B189" s="110" t="s">
        <v>747</v>
      </c>
      <c r="C189" s="114">
        <v>1</v>
      </c>
      <c r="D1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89" s="231" t="s">
        <v>747</v>
      </c>
      <c r="F189" s="167" t="s">
        <v>678</v>
      </c>
      <c r="G189" s="224"/>
      <c r="H189" s="176"/>
      <c r="I189" s="191"/>
      <c r="J189" s="156">
        <v>7896689010026</v>
      </c>
      <c r="K189" s="117">
        <v>8</v>
      </c>
      <c r="L189" s="113">
        <v>6</v>
      </c>
      <c r="M189" s="124"/>
      <c r="N189" s="125">
        <f>Tabela1798197[[#This Row],[Qtde.]]*Tabela1798197[[#This Row],[VALOR]]</f>
        <v>0</v>
      </c>
    </row>
    <row r="190" spans="2:14" ht="31.5" x14ac:dyDescent="0.3">
      <c r="B190" s="110" t="s">
        <v>747</v>
      </c>
      <c r="C190" s="114">
        <v>1</v>
      </c>
      <c r="D1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90" s="231" t="s">
        <v>747</v>
      </c>
      <c r="F190" s="167" t="s">
        <v>679</v>
      </c>
      <c r="G190" s="224"/>
      <c r="H190" s="176"/>
      <c r="I190" s="191"/>
      <c r="J190" s="156">
        <v>7896689010071</v>
      </c>
      <c r="K190" s="117">
        <v>5</v>
      </c>
      <c r="L190" s="113">
        <v>6</v>
      </c>
      <c r="M190" s="124"/>
      <c r="N190" s="125">
        <f>Tabela1798197[[#This Row],[Qtde.]]*Tabela1798197[[#This Row],[VALOR]]</f>
        <v>0</v>
      </c>
    </row>
    <row r="191" spans="2:14" ht="31.5" x14ac:dyDescent="0.3">
      <c r="B191" s="110" t="s">
        <v>747</v>
      </c>
      <c r="C191" s="114">
        <v>1</v>
      </c>
      <c r="D1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91" s="231" t="s">
        <v>747</v>
      </c>
      <c r="F191" s="167" t="s">
        <v>680</v>
      </c>
      <c r="G191" s="224"/>
      <c r="H191" s="176"/>
      <c r="I191" s="191"/>
      <c r="J191" s="156">
        <v>7896689010149</v>
      </c>
      <c r="K191" s="117">
        <v>8</v>
      </c>
      <c r="L191" s="113">
        <v>6</v>
      </c>
      <c r="M191" s="124"/>
      <c r="N191" s="125">
        <f>Tabela1798197[[#This Row],[Qtde.]]*Tabela1798197[[#This Row],[VALOR]]</f>
        <v>0</v>
      </c>
    </row>
    <row r="192" spans="2:14" ht="31.5" x14ac:dyDescent="0.3">
      <c r="B192" s="110" t="s">
        <v>747</v>
      </c>
      <c r="C192" s="114">
        <v>1</v>
      </c>
      <c r="D1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92" s="231" t="s">
        <v>747</v>
      </c>
      <c r="F192" s="167" t="s">
        <v>681</v>
      </c>
      <c r="G192" s="224"/>
      <c r="H192" s="176"/>
      <c r="I192" s="191"/>
      <c r="J192" s="156">
        <v>7896689090035</v>
      </c>
      <c r="K192" s="117">
        <v>10</v>
      </c>
      <c r="L192" s="113">
        <v>6</v>
      </c>
      <c r="M192" s="124"/>
      <c r="N192" s="125">
        <f>Tabela1798197[[#This Row],[Qtde.]]*Tabela1798197[[#This Row],[VALOR]]</f>
        <v>0</v>
      </c>
    </row>
    <row r="193" spans="2:14" ht="31.5" x14ac:dyDescent="0.3">
      <c r="B193" s="110" t="s">
        <v>747</v>
      </c>
      <c r="C193" s="114">
        <v>1</v>
      </c>
      <c r="D1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93" s="231" t="s">
        <v>747</v>
      </c>
      <c r="F193" s="167" t="s">
        <v>682</v>
      </c>
      <c r="G193" s="224"/>
      <c r="H193" s="176"/>
      <c r="I193" s="191"/>
      <c r="J193" s="156">
        <v>7896689090042</v>
      </c>
      <c r="K193" s="117">
        <v>10</v>
      </c>
      <c r="L193" s="113">
        <v>6</v>
      </c>
      <c r="M193" s="124"/>
      <c r="N193" s="125">
        <f>Tabela1798197[[#This Row],[Qtde.]]*Tabela1798197[[#This Row],[VALOR]]</f>
        <v>0</v>
      </c>
    </row>
    <row r="194" spans="2:14" ht="31.5" x14ac:dyDescent="0.3">
      <c r="B194" s="110" t="s">
        <v>747</v>
      </c>
      <c r="C194" s="114">
        <v>1</v>
      </c>
      <c r="D1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94" s="231" t="s">
        <v>747</v>
      </c>
      <c r="F194" s="167" t="s">
        <v>683</v>
      </c>
      <c r="G194" s="224"/>
      <c r="H194" s="176"/>
      <c r="I194" s="191"/>
      <c r="J194" s="156">
        <v>7896689090288</v>
      </c>
      <c r="K194" s="117">
        <v>6</v>
      </c>
      <c r="L194" s="113">
        <v>6</v>
      </c>
      <c r="M194" s="124"/>
      <c r="N194" s="125">
        <f>Tabela1798197[[#This Row],[Qtde.]]*Tabela1798197[[#This Row],[VALOR]]</f>
        <v>0</v>
      </c>
    </row>
    <row r="195" spans="2:14" ht="47.25" x14ac:dyDescent="0.3">
      <c r="B195" s="110" t="s">
        <v>747</v>
      </c>
      <c r="C195" s="114">
        <v>1</v>
      </c>
      <c r="D1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95" s="231" t="s">
        <v>747</v>
      </c>
      <c r="F195" s="167" t="s">
        <v>684</v>
      </c>
      <c r="G195" s="224"/>
      <c r="H195" s="176"/>
      <c r="I195" s="191"/>
      <c r="J195" s="156">
        <v>7896689090219</v>
      </c>
      <c r="K195" s="117">
        <v>5</v>
      </c>
      <c r="L195" s="113">
        <v>6</v>
      </c>
      <c r="M195" s="124"/>
      <c r="N195" s="125">
        <f>Tabela1798197[[#This Row],[Qtde.]]*Tabela1798197[[#This Row],[VALOR]]</f>
        <v>0</v>
      </c>
    </row>
    <row r="196" spans="2:14" ht="31.5" x14ac:dyDescent="0.3">
      <c r="B196" s="110" t="s">
        <v>747</v>
      </c>
      <c r="C196" s="114">
        <v>1</v>
      </c>
      <c r="D1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96" s="231" t="s">
        <v>747</v>
      </c>
      <c r="F196" s="167" t="s">
        <v>685</v>
      </c>
      <c r="G196" s="224"/>
      <c r="H196" s="176"/>
      <c r="I196" s="191"/>
      <c r="J196" s="156">
        <v>7896689090226</v>
      </c>
      <c r="K196" s="117">
        <v>8</v>
      </c>
      <c r="L196" s="113">
        <v>6</v>
      </c>
      <c r="M196" s="124"/>
      <c r="N196" s="125">
        <f>Tabela1798197[[#This Row],[Qtde.]]*Tabela1798197[[#This Row],[VALOR]]</f>
        <v>0</v>
      </c>
    </row>
    <row r="197" spans="2:14" ht="31.5" x14ac:dyDescent="0.3">
      <c r="B197" s="110" t="s">
        <v>747</v>
      </c>
      <c r="C197" s="114">
        <v>1</v>
      </c>
      <c r="D1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97" s="231" t="s">
        <v>747</v>
      </c>
      <c r="F197" s="167" t="s">
        <v>686</v>
      </c>
      <c r="G197" s="224"/>
      <c r="H197" s="176"/>
      <c r="I197" s="191"/>
      <c r="J197" s="156">
        <v>7896689055003</v>
      </c>
      <c r="K197" s="117">
        <v>7</v>
      </c>
      <c r="L197" s="113">
        <v>6</v>
      </c>
      <c r="M197" s="124"/>
      <c r="N197" s="125">
        <f>Tabela1798197[[#This Row],[Qtde.]]*Tabela1798197[[#This Row],[VALOR]]</f>
        <v>0</v>
      </c>
    </row>
    <row r="198" spans="2:14" ht="31.5" x14ac:dyDescent="0.3">
      <c r="B198" s="110" t="s">
        <v>747</v>
      </c>
      <c r="C198" s="114">
        <v>1</v>
      </c>
      <c r="D1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98" s="231" t="s">
        <v>747</v>
      </c>
      <c r="F198" s="167" t="s">
        <v>687</v>
      </c>
      <c r="G198" s="224"/>
      <c r="H198" s="176"/>
      <c r="I198" s="191"/>
      <c r="J198" s="156">
        <v>7896689080111</v>
      </c>
      <c r="K198" s="117">
        <v>8</v>
      </c>
      <c r="L198" s="113">
        <v>6</v>
      </c>
      <c r="M198" s="124"/>
      <c r="N198" s="125">
        <f>Tabela1798197[[#This Row],[Qtde.]]*Tabela1798197[[#This Row],[VALOR]]</f>
        <v>0</v>
      </c>
    </row>
    <row r="199" spans="2:14" ht="31.5" x14ac:dyDescent="0.3">
      <c r="B199" s="110" t="s">
        <v>747</v>
      </c>
      <c r="C199" s="114">
        <v>1</v>
      </c>
      <c r="D1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99" s="231" t="s">
        <v>747</v>
      </c>
      <c r="F199" s="167" t="s">
        <v>688</v>
      </c>
      <c r="G199" s="224"/>
      <c r="H199" s="176"/>
      <c r="I199" s="191"/>
      <c r="J199" s="156">
        <v>7896689080128</v>
      </c>
      <c r="K199" s="117">
        <v>9</v>
      </c>
      <c r="L199" s="113">
        <v>6</v>
      </c>
      <c r="M199" s="124"/>
      <c r="N199" s="125">
        <f>Tabela1798197[[#This Row],[Qtde.]]*Tabela1798197[[#This Row],[VALOR]]</f>
        <v>0</v>
      </c>
    </row>
    <row r="200" spans="2:14" ht="31.5" x14ac:dyDescent="0.3">
      <c r="B200" s="110" t="s">
        <v>747</v>
      </c>
      <c r="C200" s="114">
        <v>1</v>
      </c>
      <c r="D2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00" s="231" t="s">
        <v>747</v>
      </c>
      <c r="F200" s="167" t="s">
        <v>689</v>
      </c>
      <c r="G200" s="224"/>
      <c r="H200" s="176"/>
      <c r="I200" s="191"/>
      <c r="J200" s="156">
        <v>7896689049088</v>
      </c>
      <c r="K200" s="117">
        <v>8</v>
      </c>
      <c r="L200" s="113">
        <v>6</v>
      </c>
      <c r="M200" s="124"/>
      <c r="N200" s="125">
        <f>Tabela1798197[[#This Row],[Qtde.]]*Tabela1798197[[#This Row],[VALOR]]</f>
        <v>0</v>
      </c>
    </row>
    <row r="201" spans="2:14" ht="31.5" x14ac:dyDescent="0.3">
      <c r="B201" s="110" t="s">
        <v>747</v>
      </c>
      <c r="C201" s="114">
        <v>1</v>
      </c>
      <c r="D2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01" s="231" t="s">
        <v>747</v>
      </c>
      <c r="F201" s="167" t="s">
        <v>1073</v>
      </c>
      <c r="G201" s="224"/>
      <c r="H201" s="176"/>
      <c r="I201" s="191"/>
      <c r="J201" s="156">
        <v>7896689049224</v>
      </c>
      <c r="K201" s="117">
        <v>7</v>
      </c>
      <c r="L201" s="113"/>
      <c r="M201" s="124"/>
      <c r="N201" s="125">
        <f>Tabela1798197[[#This Row],[Qtde.]]*Tabela1798197[[#This Row],[VALOR]]</f>
        <v>0</v>
      </c>
    </row>
    <row r="202" spans="2:14" ht="31.5" x14ac:dyDescent="0.3">
      <c r="B202" s="110" t="s">
        <v>747</v>
      </c>
      <c r="C202" s="114">
        <v>1</v>
      </c>
      <c r="D2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02" s="231" t="s">
        <v>747</v>
      </c>
      <c r="F202" s="167" t="s">
        <v>690</v>
      </c>
      <c r="G202" s="224"/>
      <c r="H202" s="176"/>
      <c r="I202" s="191"/>
      <c r="J202" s="156">
        <v>7896689090448</v>
      </c>
      <c r="K202" s="117">
        <v>9</v>
      </c>
      <c r="L202" s="113">
        <v>6</v>
      </c>
      <c r="M202" s="124"/>
      <c r="N202" s="125">
        <f>Tabela1798197[[#This Row],[Qtde.]]*Tabela1798197[[#This Row],[VALOR]]</f>
        <v>0</v>
      </c>
    </row>
    <row r="203" spans="2:14" ht="31.5" x14ac:dyDescent="0.3">
      <c r="B203" s="110" t="s">
        <v>747</v>
      </c>
      <c r="C203" s="114">
        <v>1</v>
      </c>
      <c r="D2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03" s="231" t="s">
        <v>747</v>
      </c>
      <c r="F203" s="167" t="s">
        <v>691</v>
      </c>
      <c r="G203" s="224"/>
      <c r="H203" s="176"/>
      <c r="I203" s="191"/>
      <c r="J203" s="156">
        <v>7896689090998</v>
      </c>
      <c r="K203" s="117">
        <v>10</v>
      </c>
      <c r="L203" s="113">
        <v>6</v>
      </c>
      <c r="M203" s="124"/>
      <c r="N203" s="125">
        <f>Tabela1798197[[#This Row],[Qtde.]]*Tabela1798197[[#This Row],[VALOR]]</f>
        <v>0</v>
      </c>
    </row>
    <row r="204" spans="2:14" ht="31.5" x14ac:dyDescent="0.3">
      <c r="B204" s="110" t="s">
        <v>747</v>
      </c>
      <c r="C204" s="114">
        <v>1</v>
      </c>
      <c r="D2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04" s="231" t="s">
        <v>747</v>
      </c>
      <c r="F204" s="167" t="s">
        <v>692</v>
      </c>
      <c r="G204" s="224"/>
      <c r="H204" s="176"/>
      <c r="I204" s="191"/>
      <c r="J204" s="156">
        <v>7896689041105</v>
      </c>
      <c r="K204" s="117">
        <v>9</v>
      </c>
      <c r="L204" s="113">
        <v>6</v>
      </c>
      <c r="M204" s="124"/>
      <c r="N204" s="125">
        <f>Tabela1798197[[#This Row],[Qtde.]]*Tabela1798197[[#This Row],[VALOR]]</f>
        <v>0</v>
      </c>
    </row>
    <row r="205" spans="2:14" ht="31.5" x14ac:dyDescent="0.3">
      <c r="B205" s="110" t="s">
        <v>747</v>
      </c>
      <c r="C205" s="114">
        <v>1</v>
      </c>
      <c r="D2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205" s="231" t="s">
        <v>747</v>
      </c>
      <c r="F205" s="167" t="s">
        <v>693</v>
      </c>
      <c r="G205" s="224"/>
      <c r="H205" s="176"/>
      <c r="I205" s="191"/>
      <c r="J205" s="156">
        <v>7896689041150</v>
      </c>
      <c r="K205" s="117">
        <v>2</v>
      </c>
      <c r="L205" s="113">
        <v>6</v>
      </c>
      <c r="M205" s="124"/>
      <c r="N205" s="125">
        <f>Tabela1798197[[#This Row],[Qtde.]]*Tabela1798197[[#This Row],[VALOR]]</f>
        <v>0</v>
      </c>
    </row>
    <row r="206" spans="2:14" ht="31.5" x14ac:dyDescent="0.3">
      <c r="B206" s="110" t="s">
        <v>747</v>
      </c>
      <c r="C206" s="114">
        <v>1</v>
      </c>
      <c r="D2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06" s="231" t="s">
        <v>747</v>
      </c>
      <c r="F206" s="167" t="s">
        <v>694</v>
      </c>
      <c r="G206" s="224"/>
      <c r="H206" s="176"/>
      <c r="I206" s="191"/>
      <c r="J206" s="156">
        <v>7896689093609</v>
      </c>
      <c r="K206" s="117">
        <v>6</v>
      </c>
      <c r="L206" s="113">
        <v>6</v>
      </c>
      <c r="M206" s="124"/>
      <c r="N206" s="125">
        <f>Tabela1798197[[#This Row],[Qtde.]]*Tabela1798197[[#This Row],[VALOR]]</f>
        <v>0</v>
      </c>
    </row>
    <row r="207" spans="2:14" ht="31.5" x14ac:dyDescent="0.3">
      <c r="B207" s="110" t="s">
        <v>747</v>
      </c>
      <c r="C207" s="114">
        <v>1</v>
      </c>
      <c r="D2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07" s="231" t="s">
        <v>747</v>
      </c>
      <c r="F207" s="167" t="s">
        <v>695</v>
      </c>
      <c r="G207" s="224"/>
      <c r="H207" s="176"/>
      <c r="I207" s="191"/>
      <c r="J207" s="156">
        <v>7896689093623</v>
      </c>
      <c r="K207" s="117">
        <v>9</v>
      </c>
      <c r="L207" s="113">
        <v>6</v>
      </c>
      <c r="M207" s="124"/>
      <c r="N207" s="125">
        <f>Tabela1798197[[#This Row],[Qtde.]]*Tabela1798197[[#This Row],[VALOR]]</f>
        <v>0</v>
      </c>
    </row>
    <row r="208" spans="2:14" ht="31.5" x14ac:dyDescent="0.3">
      <c r="B208" s="110" t="s">
        <v>747</v>
      </c>
      <c r="C208" s="114">
        <v>1</v>
      </c>
      <c r="D2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08" s="231" t="s">
        <v>747</v>
      </c>
      <c r="F208" s="167" t="s">
        <v>696</v>
      </c>
      <c r="G208" s="224"/>
      <c r="H208" s="176"/>
      <c r="I208" s="191"/>
      <c r="J208" s="156">
        <v>7896689093647</v>
      </c>
      <c r="K208" s="117">
        <v>7</v>
      </c>
      <c r="L208" s="113">
        <v>6</v>
      </c>
      <c r="M208" s="124"/>
      <c r="N208" s="125">
        <f>Tabela1798197[[#This Row],[Qtde.]]*Tabela1798197[[#This Row],[VALOR]]</f>
        <v>0</v>
      </c>
    </row>
    <row r="209" spans="2:14" ht="31.5" x14ac:dyDescent="0.3">
      <c r="B209" s="110" t="s">
        <v>747</v>
      </c>
      <c r="C209" s="114">
        <v>1</v>
      </c>
      <c r="D2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09" s="231" t="s">
        <v>747</v>
      </c>
      <c r="F209" s="167" t="s">
        <v>697</v>
      </c>
      <c r="G209" s="224"/>
      <c r="H209" s="176"/>
      <c r="I209" s="191"/>
      <c r="J209" s="156">
        <v>7896689093746</v>
      </c>
      <c r="K209" s="117">
        <v>9</v>
      </c>
      <c r="L209" s="113">
        <v>6</v>
      </c>
      <c r="M209" s="124"/>
      <c r="N209" s="125">
        <f>Tabela1798197[[#This Row],[Qtde.]]*Tabela1798197[[#This Row],[VALOR]]</f>
        <v>0</v>
      </c>
    </row>
    <row r="210" spans="2:14" ht="31.5" x14ac:dyDescent="0.3">
      <c r="B210" s="110" t="s">
        <v>747</v>
      </c>
      <c r="C210" s="114">
        <v>1</v>
      </c>
      <c r="D2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10" s="231" t="s">
        <v>747</v>
      </c>
      <c r="F210" s="167" t="s">
        <v>698</v>
      </c>
      <c r="G210" s="224"/>
      <c r="H210" s="176"/>
      <c r="I210" s="191"/>
      <c r="J210" s="156">
        <v>7896689093807</v>
      </c>
      <c r="K210" s="117">
        <v>10</v>
      </c>
      <c r="L210" s="113">
        <v>6</v>
      </c>
      <c r="M210" s="124"/>
      <c r="N210" s="125">
        <f>Tabela1798197[[#This Row],[Qtde.]]*Tabela1798197[[#This Row],[VALOR]]</f>
        <v>0</v>
      </c>
    </row>
    <row r="211" spans="2:14" ht="47.25" x14ac:dyDescent="0.3">
      <c r="B211" s="110" t="s">
        <v>747</v>
      </c>
      <c r="C211" s="114">
        <v>1</v>
      </c>
      <c r="D2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11" s="231" t="s">
        <v>747</v>
      </c>
      <c r="F211" s="167" t="s">
        <v>699</v>
      </c>
      <c r="G211" s="224"/>
      <c r="H211" s="176"/>
      <c r="I211" s="191"/>
      <c r="J211" s="156">
        <v>7896689093555</v>
      </c>
      <c r="K211" s="117">
        <v>7</v>
      </c>
      <c r="L211" s="113">
        <v>6</v>
      </c>
      <c r="M211" s="124"/>
      <c r="N211" s="125">
        <f>Tabela1798197[[#This Row],[Qtde.]]*Tabela1798197[[#This Row],[VALOR]]</f>
        <v>0</v>
      </c>
    </row>
    <row r="212" spans="2:14" ht="31.5" x14ac:dyDescent="0.3">
      <c r="B212" s="110" t="s">
        <v>747</v>
      </c>
      <c r="C212" s="114">
        <v>1</v>
      </c>
      <c r="D2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12" s="231" t="s">
        <v>747</v>
      </c>
      <c r="F212" s="167" t="s">
        <v>700</v>
      </c>
      <c r="G212" s="224"/>
      <c r="H212" s="176"/>
      <c r="I212" s="191"/>
      <c r="J212" s="156">
        <v>7896689093579</v>
      </c>
      <c r="K212" s="117">
        <v>9</v>
      </c>
      <c r="L212" s="113">
        <v>6</v>
      </c>
      <c r="M212" s="124"/>
      <c r="N212" s="125">
        <f>Tabela1798197[[#This Row],[Qtde.]]*Tabela1798197[[#This Row],[VALOR]]</f>
        <v>0</v>
      </c>
    </row>
    <row r="213" spans="2:14" ht="31.5" x14ac:dyDescent="0.3">
      <c r="B213" s="110" t="s">
        <v>747</v>
      </c>
      <c r="C213" s="114">
        <v>1</v>
      </c>
      <c r="D2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213" s="231" t="s">
        <v>747</v>
      </c>
      <c r="F213" s="167" t="s">
        <v>701</v>
      </c>
      <c r="G213" s="224"/>
      <c r="H213" s="176"/>
      <c r="I213" s="191"/>
      <c r="J213" s="156">
        <v>7896689093593</v>
      </c>
      <c r="K213" s="117">
        <v>0</v>
      </c>
      <c r="L213" s="113">
        <v>6</v>
      </c>
      <c r="M213" s="124"/>
      <c r="N213" s="125">
        <f>Tabela1798197[[#This Row],[Qtde.]]*Tabela1798197[[#This Row],[VALOR]]</f>
        <v>0</v>
      </c>
    </row>
    <row r="214" spans="2:14" ht="47.25" x14ac:dyDescent="0.3">
      <c r="B214" s="110" t="s">
        <v>747</v>
      </c>
      <c r="C214" s="114">
        <v>1</v>
      </c>
      <c r="D2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14" s="231" t="s">
        <v>747</v>
      </c>
      <c r="F214" s="167" t="s">
        <v>702</v>
      </c>
      <c r="G214" s="224"/>
      <c r="H214" s="176"/>
      <c r="I214" s="191"/>
      <c r="J214" s="156">
        <v>7896689093616</v>
      </c>
      <c r="K214" s="117">
        <v>8</v>
      </c>
      <c r="L214" s="113">
        <v>6</v>
      </c>
      <c r="M214" s="124"/>
      <c r="N214" s="125">
        <f>Tabela1798197[[#This Row],[Qtde.]]*Tabela1798197[[#This Row],[VALOR]]</f>
        <v>0</v>
      </c>
    </row>
    <row r="215" spans="2:14" x14ac:dyDescent="0.3">
      <c r="B215" s="110" t="s">
        <v>747</v>
      </c>
      <c r="C215" s="114">
        <v>1</v>
      </c>
      <c r="D2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15" s="231" t="s">
        <v>747</v>
      </c>
      <c r="F215" s="167" t="s">
        <v>703</v>
      </c>
      <c r="G215" s="224"/>
      <c r="H215" s="176"/>
      <c r="I215" s="191"/>
      <c r="J215" s="156">
        <v>7896689066481</v>
      </c>
      <c r="K215" s="117">
        <v>8</v>
      </c>
      <c r="L215" s="113">
        <v>6</v>
      </c>
      <c r="M215" s="124"/>
      <c r="N215" s="125">
        <f>Tabela1798197[[#This Row],[Qtde.]]*Tabela1798197[[#This Row],[VALOR]]</f>
        <v>0</v>
      </c>
    </row>
    <row r="216" spans="2:14" x14ac:dyDescent="0.3">
      <c r="B216" s="110" t="s">
        <v>747</v>
      </c>
      <c r="C216" s="114">
        <v>1</v>
      </c>
      <c r="D2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16" s="231" t="s">
        <v>747</v>
      </c>
      <c r="F216" s="167" t="s">
        <v>704</v>
      </c>
      <c r="G216" s="224"/>
      <c r="H216" s="176"/>
      <c r="I216" s="191"/>
      <c r="J216" s="156">
        <v>7896689030024</v>
      </c>
      <c r="K216" s="117">
        <v>7</v>
      </c>
      <c r="L216" s="113">
        <v>6</v>
      </c>
      <c r="M216" s="124"/>
      <c r="N216" s="125">
        <f>Tabela1798197[[#This Row],[Qtde.]]*Tabela1798197[[#This Row],[VALOR]]</f>
        <v>0</v>
      </c>
    </row>
    <row r="217" spans="2:14" x14ac:dyDescent="0.3">
      <c r="B217" s="110" t="s">
        <v>747</v>
      </c>
      <c r="C217" s="114">
        <v>1</v>
      </c>
      <c r="D2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217" s="231" t="s">
        <v>747</v>
      </c>
      <c r="F217" s="167" t="s">
        <v>705</v>
      </c>
      <c r="G217" s="224"/>
      <c r="H217" s="176"/>
      <c r="I217" s="191"/>
      <c r="J217" s="156">
        <v>7896689030048</v>
      </c>
      <c r="K217" s="117">
        <v>4</v>
      </c>
      <c r="L217" s="113">
        <v>6</v>
      </c>
      <c r="M217" s="124"/>
      <c r="N217" s="125">
        <f>Tabela1798197[[#This Row],[Qtde.]]*Tabela1798197[[#This Row],[VALOR]]</f>
        <v>0</v>
      </c>
    </row>
    <row r="218" spans="2:14" x14ac:dyDescent="0.3">
      <c r="B218" s="110" t="s">
        <v>747</v>
      </c>
      <c r="C218" s="114">
        <v>1</v>
      </c>
      <c r="D2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18" s="231" t="s">
        <v>747</v>
      </c>
      <c r="F218" s="167" t="s">
        <v>706</v>
      </c>
      <c r="G218" s="224"/>
      <c r="H218" s="176"/>
      <c r="I218" s="191"/>
      <c r="J218" s="156">
        <v>7896689030055</v>
      </c>
      <c r="K218" s="117">
        <v>8</v>
      </c>
      <c r="L218" s="113">
        <v>6</v>
      </c>
      <c r="M218" s="124"/>
      <c r="N218" s="125">
        <f>Tabela1798197[[#This Row],[Qtde.]]*Tabela1798197[[#This Row],[VALOR]]</f>
        <v>0</v>
      </c>
    </row>
    <row r="219" spans="2:14" ht="31.5" x14ac:dyDescent="0.3">
      <c r="B219" s="110" t="s">
        <v>747</v>
      </c>
      <c r="C219" s="114">
        <v>1</v>
      </c>
      <c r="D2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219" s="231" t="s">
        <v>747</v>
      </c>
      <c r="F219" s="167" t="s">
        <v>707</v>
      </c>
      <c r="G219" s="224"/>
      <c r="H219" s="176"/>
      <c r="I219" s="191"/>
      <c r="J219" s="156">
        <v>7896689032226</v>
      </c>
      <c r="K219" s="117">
        <v>3</v>
      </c>
      <c r="L219" s="113">
        <v>6</v>
      </c>
      <c r="M219" s="124"/>
      <c r="N219" s="125">
        <f>Tabela1798197[[#This Row],[Qtde.]]*Tabela1798197[[#This Row],[VALOR]]</f>
        <v>0</v>
      </c>
    </row>
    <row r="220" spans="2:14" ht="31.5" x14ac:dyDescent="0.3">
      <c r="B220" s="110" t="s">
        <v>747</v>
      </c>
      <c r="C220" s="114">
        <v>1</v>
      </c>
      <c r="D2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220" s="231" t="s">
        <v>747</v>
      </c>
      <c r="F220" s="167" t="s">
        <v>708</v>
      </c>
      <c r="G220" s="224"/>
      <c r="H220" s="176"/>
      <c r="I220" s="191"/>
      <c r="J220" s="156">
        <v>7896689032240</v>
      </c>
      <c r="K220" s="117">
        <v>0</v>
      </c>
      <c r="L220" s="113">
        <v>6</v>
      </c>
      <c r="M220" s="124"/>
      <c r="N220" s="125">
        <f>Tabela1798197[[#This Row],[Qtde.]]*Tabela1798197[[#This Row],[VALOR]]</f>
        <v>0</v>
      </c>
    </row>
    <row r="221" spans="2:14" ht="31.5" x14ac:dyDescent="0.3">
      <c r="B221" s="110" t="s">
        <v>747</v>
      </c>
      <c r="C221" s="114">
        <v>1</v>
      </c>
      <c r="D2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21" s="231" t="s">
        <v>747</v>
      </c>
      <c r="F221" s="167" t="s">
        <v>709</v>
      </c>
      <c r="G221" s="224"/>
      <c r="H221" s="176"/>
      <c r="I221" s="191"/>
      <c r="J221" s="156">
        <v>7896689032035</v>
      </c>
      <c r="K221" s="117">
        <v>9</v>
      </c>
      <c r="L221" s="113">
        <v>6</v>
      </c>
      <c r="M221" s="124"/>
      <c r="N221" s="125">
        <f>Tabela1798197[[#This Row],[Qtde.]]*Tabela1798197[[#This Row],[VALOR]]</f>
        <v>0</v>
      </c>
    </row>
    <row r="222" spans="2:14" ht="31.5" x14ac:dyDescent="0.3">
      <c r="B222" s="110" t="s">
        <v>747</v>
      </c>
      <c r="C222" s="114">
        <v>1</v>
      </c>
      <c r="D2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22" s="231" t="s">
        <v>747</v>
      </c>
      <c r="F222" s="167" t="s">
        <v>710</v>
      </c>
      <c r="G222" s="224"/>
      <c r="H222" s="176"/>
      <c r="I222" s="191"/>
      <c r="J222" s="156">
        <v>7896689032059</v>
      </c>
      <c r="K222" s="117">
        <v>10</v>
      </c>
      <c r="L222" s="113">
        <v>6</v>
      </c>
      <c r="M222" s="124"/>
      <c r="N222" s="125">
        <f>Tabela1798197[[#This Row],[Qtde.]]*Tabela1798197[[#This Row],[VALOR]]</f>
        <v>0</v>
      </c>
    </row>
    <row r="223" spans="2:14" x14ac:dyDescent="0.3">
      <c r="B223" s="110" t="s">
        <v>747</v>
      </c>
      <c r="C223" s="114">
        <v>1</v>
      </c>
      <c r="D2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23" s="231" t="s">
        <v>747</v>
      </c>
      <c r="F223" s="167" t="s">
        <v>711</v>
      </c>
      <c r="G223" s="224"/>
      <c r="H223" s="176"/>
      <c r="I223" s="191"/>
      <c r="J223" s="156">
        <v>7896689030529</v>
      </c>
      <c r="K223" s="117">
        <v>6</v>
      </c>
      <c r="L223" s="113">
        <v>6</v>
      </c>
      <c r="M223" s="124"/>
      <c r="N223" s="125">
        <f>Tabela1798197[[#This Row],[Qtde.]]*Tabela1798197[[#This Row],[VALOR]]</f>
        <v>0</v>
      </c>
    </row>
    <row r="224" spans="2:14" x14ac:dyDescent="0.3">
      <c r="B224" s="110" t="s">
        <v>747</v>
      </c>
      <c r="C224" s="114">
        <v>1</v>
      </c>
      <c r="D2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224" s="231" t="s">
        <v>747</v>
      </c>
      <c r="F224" s="167" t="s">
        <v>712</v>
      </c>
      <c r="G224" s="224"/>
      <c r="H224" s="176"/>
      <c r="I224" s="191"/>
      <c r="J224" s="156">
        <v>7896689030536</v>
      </c>
      <c r="K224" s="117">
        <v>5</v>
      </c>
      <c r="L224" s="113">
        <v>6</v>
      </c>
      <c r="M224" s="124"/>
      <c r="N224" s="125">
        <f>Tabela1798197[[#This Row],[Qtde.]]*Tabela1798197[[#This Row],[VALOR]]</f>
        <v>0</v>
      </c>
    </row>
    <row r="225" spans="2:14" ht="31.5" x14ac:dyDescent="0.3">
      <c r="B225" s="110" t="s">
        <v>747</v>
      </c>
      <c r="C225" s="114">
        <v>1</v>
      </c>
      <c r="D2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225" s="231" t="s">
        <v>747</v>
      </c>
      <c r="F225" s="167" t="s">
        <v>713</v>
      </c>
      <c r="G225" s="224"/>
      <c r="H225" s="176"/>
      <c r="I225" s="191"/>
      <c r="J225" s="156">
        <v>7896689032424</v>
      </c>
      <c r="K225" s="117">
        <v>1</v>
      </c>
      <c r="L225" s="113">
        <v>6</v>
      </c>
      <c r="M225" s="124"/>
      <c r="N225" s="125">
        <f>Tabela1798197[[#This Row],[Qtde.]]*Tabela1798197[[#This Row],[VALOR]]</f>
        <v>0</v>
      </c>
    </row>
    <row r="226" spans="2:14" ht="31.5" x14ac:dyDescent="0.3">
      <c r="B226" s="110" t="s">
        <v>747</v>
      </c>
      <c r="C226" s="114">
        <v>1</v>
      </c>
      <c r="D2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226" s="231" t="s">
        <v>747</v>
      </c>
      <c r="F226" s="167" t="s">
        <v>714</v>
      </c>
      <c r="G226" s="224"/>
      <c r="H226" s="176"/>
      <c r="I226" s="191"/>
      <c r="J226" s="156">
        <v>7896689032455</v>
      </c>
      <c r="K226" s="117">
        <v>5</v>
      </c>
      <c r="L226" s="113">
        <v>6</v>
      </c>
      <c r="M226" s="124"/>
      <c r="N226" s="125">
        <f>Tabela1798197[[#This Row],[Qtde.]]*Tabela1798197[[#This Row],[VALOR]]</f>
        <v>0</v>
      </c>
    </row>
    <row r="227" spans="2:14" x14ac:dyDescent="0.3">
      <c r="B227" s="110" t="s">
        <v>747</v>
      </c>
      <c r="C227" s="114">
        <v>1</v>
      </c>
      <c r="D2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27" s="231" t="s">
        <v>747</v>
      </c>
      <c r="F227" s="167" t="s">
        <v>715</v>
      </c>
      <c r="G227" s="224"/>
      <c r="H227" s="176"/>
      <c r="I227" s="191"/>
      <c r="J227" s="156">
        <v>7896689030543</v>
      </c>
      <c r="K227" s="117">
        <v>8</v>
      </c>
      <c r="L227" s="113">
        <v>6</v>
      </c>
      <c r="M227" s="124"/>
      <c r="N227" s="125">
        <f>Tabela1798197[[#This Row],[Qtde.]]*Tabela1798197[[#This Row],[VALOR]]</f>
        <v>0</v>
      </c>
    </row>
    <row r="228" spans="2:14" ht="31.5" x14ac:dyDescent="0.3">
      <c r="B228" s="110" t="s">
        <v>747</v>
      </c>
      <c r="C228" s="114">
        <v>1</v>
      </c>
      <c r="D2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28" s="231" t="s">
        <v>747</v>
      </c>
      <c r="F228" s="167" t="s">
        <v>716</v>
      </c>
      <c r="G228" s="224"/>
      <c r="H228" s="176"/>
      <c r="I228" s="191"/>
      <c r="J228" s="156">
        <v>7896689072222</v>
      </c>
      <c r="K228" s="117">
        <v>8</v>
      </c>
      <c r="L228" s="113">
        <v>6</v>
      </c>
      <c r="M228" s="124"/>
      <c r="N228" s="125">
        <f>Tabela1798197[[#This Row],[Qtde.]]*Tabela1798197[[#This Row],[VALOR]]</f>
        <v>0</v>
      </c>
    </row>
    <row r="229" spans="2:14" ht="31.5" x14ac:dyDescent="0.3">
      <c r="B229" s="110" t="s">
        <v>747</v>
      </c>
      <c r="C229" s="114">
        <v>1</v>
      </c>
      <c r="D2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29" s="231" t="s">
        <v>747</v>
      </c>
      <c r="F229" s="167" t="s">
        <v>717</v>
      </c>
      <c r="G229" s="224"/>
      <c r="H229" s="176"/>
      <c r="I229" s="191"/>
      <c r="J229" s="156">
        <v>7896689072239</v>
      </c>
      <c r="K229" s="117">
        <v>8</v>
      </c>
      <c r="L229" s="113">
        <v>6</v>
      </c>
      <c r="M229" s="124"/>
      <c r="N229" s="125">
        <f>Tabela1798197[[#This Row],[Qtde.]]*Tabela1798197[[#This Row],[VALOR]]</f>
        <v>0</v>
      </c>
    </row>
    <row r="230" spans="2:14" ht="31.5" x14ac:dyDescent="0.3">
      <c r="B230" s="110" t="s">
        <v>747</v>
      </c>
      <c r="C230" s="114">
        <v>1</v>
      </c>
      <c r="D2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30" s="231" t="s">
        <v>747</v>
      </c>
      <c r="F230" s="167" t="s">
        <v>718</v>
      </c>
      <c r="G230" s="224"/>
      <c r="H230" s="176"/>
      <c r="I230" s="191"/>
      <c r="J230" s="156">
        <v>7896689071225</v>
      </c>
      <c r="K230" s="117">
        <v>8</v>
      </c>
      <c r="L230" s="113">
        <v>6</v>
      </c>
      <c r="M230" s="124"/>
      <c r="N230" s="125">
        <f>Tabela1798197[[#This Row],[Qtde.]]*Tabela1798197[[#This Row],[VALOR]]</f>
        <v>0</v>
      </c>
    </row>
    <row r="231" spans="2:14" ht="31.5" x14ac:dyDescent="0.3">
      <c r="B231" s="110" t="s">
        <v>747</v>
      </c>
      <c r="C231" s="114">
        <v>1</v>
      </c>
      <c r="D2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31" s="231" t="s">
        <v>747</v>
      </c>
      <c r="F231" s="167" t="s">
        <v>719</v>
      </c>
      <c r="G231" s="224"/>
      <c r="H231" s="176"/>
      <c r="I231" s="191"/>
      <c r="J231" s="156">
        <v>7896689071232</v>
      </c>
      <c r="K231" s="117">
        <v>9</v>
      </c>
      <c r="L231" s="113">
        <v>6</v>
      </c>
      <c r="M231" s="124"/>
      <c r="N231" s="125">
        <f>Tabela1798197[[#This Row],[Qtde.]]*Tabela1798197[[#This Row],[VALOR]]</f>
        <v>0</v>
      </c>
    </row>
    <row r="232" spans="2:14" ht="31.5" x14ac:dyDescent="0.3">
      <c r="B232" s="110" t="s">
        <v>747</v>
      </c>
      <c r="C232" s="114">
        <v>1</v>
      </c>
      <c r="D2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32" s="231" t="s">
        <v>747</v>
      </c>
      <c r="F232" s="167" t="s">
        <v>720</v>
      </c>
      <c r="G232" s="224"/>
      <c r="H232" s="176"/>
      <c r="I232" s="191"/>
      <c r="J232" s="156">
        <v>7896689073229</v>
      </c>
      <c r="K232" s="117">
        <v>6</v>
      </c>
      <c r="L232" s="113">
        <v>6</v>
      </c>
      <c r="M232" s="124"/>
      <c r="N232" s="125">
        <f>Tabela1798197[[#This Row],[Qtde.]]*Tabela1798197[[#This Row],[VALOR]]</f>
        <v>0</v>
      </c>
    </row>
    <row r="233" spans="2:14" ht="31.5" x14ac:dyDescent="0.3">
      <c r="B233" s="110" t="s">
        <v>747</v>
      </c>
      <c r="C233" s="114">
        <v>1</v>
      </c>
      <c r="D2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33" s="231" t="s">
        <v>747</v>
      </c>
      <c r="F233" s="167" t="s">
        <v>721</v>
      </c>
      <c r="G233" s="224"/>
      <c r="H233" s="176"/>
      <c r="I233" s="191"/>
      <c r="J233" s="156">
        <v>7896689073236</v>
      </c>
      <c r="K233" s="117">
        <v>8</v>
      </c>
      <c r="L233" s="113">
        <v>6</v>
      </c>
      <c r="M233" s="124"/>
      <c r="N233" s="125">
        <f>Tabela1798197[[#This Row],[Qtde.]]*Tabela1798197[[#This Row],[VALOR]]</f>
        <v>0</v>
      </c>
    </row>
    <row r="234" spans="2:14" ht="31.5" x14ac:dyDescent="0.3">
      <c r="B234" s="110" t="s">
        <v>747</v>
      </c>
      <c r="C234" s="114">
        <v>1</v>
      </c>
      <c r="D2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34" s="231" t="s">
        <v>747</v>
      </c>
      <c r="F234" s="167" t="s">
        <v>722</v>
      </c>
      <c r="G234" s="224"/>
      <c r="H234" s="176"/>
      <c r="I234" s="191"/>
      <c r="J234" s="156">
        <v>7896689037375</v>
      </c>
      <c r="K234" s="117">
        <v>9</v>
      </c>
      <c r="L234" s="113">
        <v>6</v>
      </c>
      <c r="M234" s="124"/>
      <c r="N234" s="125">
        <f>Tabela1798197[[#This Row],[Qtde.]]*Tabela1798197[[#This Row],[VALOR]]</f>
        <v>0</v>
      </c>
    </row>
    <row r="235" spans="2:14" ht="31.5" x14ac:dyDescent="0.3">
      <c r="B235" s="110" t="s">
        <v>747</v>
      </c>
      <c r="C235" s="114">
        <v>1</v>
      </c>
      <c r="D2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35" s="231" t="s">
        <v>747</v>
      </c>
      <c r="F235" s="167" t="s">
        <v>723</v>
      </c>
      <c r="G235" s="224"/>
      <c r="H235" s="176"/>
      <c r="I235" s="191"/>
      <c r="J235" s="156">
        <v>7896689037382</v>
      </c>
      <c r="K235" s="117">
        <v>7</v>
      </c>
      <c r="L235" s="113">
        <v>6</v>
      </c>
      <c r="M235" s="124"/>
      <c r="N235" s="125">
        <f>Tabela1798197[[#This Row],[Qtde.]]*Tabela1798197[[#This Row],[VALOR]]</f>
        <v>0</v>
      </c>
    </row>
    <row r="236" spans="2:14" ht="31.5" x14ac:dyDescent="0.3">
      <c r="B236" s="110" t="s">
        <v>747</v>
      </c>
      <c r="C236" s="114">
        <v>1</v>
      </c>
      <c r="D2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36" s="231" t="s">
        <v>747</v>
      </c>
      <c r="F236" s="167" t="s">
        <v>724</v>
      </c>
      <c r="G236" s="224"/>
      <c r="H236" s="176"/>
      <c r="I236" s="191"/>
      <c r="J236" s="156">
        <v>7896689037399</v>
      </c>
      <c r="K236" s="117">
        <v>9</v>
      </c>
      <c r="L236" s="113">
        <v>6</v>
      </c>
      <c r="M236" s="124"/>
      <c r="N236" s="125">
        <f>Tabela1798197[[#This Row],[Qtde.]]*Tabela1798197[[#This Row],[VALOR]]</f>
        <v>0</v>
      </c>
    </row>
    <row r="237" spans="2:14" ht="31.5" x14ac:dyDescent="0.3">
      <c r="B237" s="110" t="s">
        <v>747</v>
      </c>
      <c r="C237" s="114">
        <v>1</v>
      </c>
      <c r="D2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237" s="231" t="s">
        <v>747</v>
      </c>
      <c r="F237" s="167" t="s">
        <v>725</v>
      </c>
      <c r="G237" s="224"/>
      <c r="H237" s="176"/>
      <c r="I237" s="191"/>
      <c r="J237" s="156">
        <v>7896689034312</v>
      </c>
      <c r="K237" s="117">
        <v>0</v>
      </c>
      <c r="L237" s="113">
        <v>6</v>
      </c>
      <c r="M237" s="124"/>
      <c r="N237" s="125">
        <f>Tabela1798197[[#This Row],[Qtde.]]*Tabela1798197[[#This Row],[VALOR]]</f>
        <v>0</v>
      </c>
    </row>
    <row r="238" spans="2:14" ht="31.5" x14ac:dyDescent="0.3">
      <c r="B238" s="110" t="s">
        <v>747</v>
      </c>
      <c r="C238" s="114">
        <v>1</v>
      </c>
      <c r="D2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38" s="231" t="s">
        <v>747</v>
      </c>
      <c r="F238" s="167" t="s">
        <v>726</v>
      </c>
      <c r="G238" s="224"/>
      <c r="H238" s="176"/>
      <c r="I238" s="191"/>
      <c r="J238" s="156">
        <v>7896689034329</v>
      </c>
      <c r="K238" s="117">
        <v>6</v>
      </c>
      <c r="L238" s="113">
        <v>6</v>
      </c>
      <c r="M238" s="124"/>
      <c r="N238" s="125">
        <f>Tabela1798197[[#This Row],[Qtde.]]*Tabela1798197[[#This Row],[VALOR]]</f>
        <v>0</v>
      </c>
    </row>
    <row r="239" spans="2:14" ht="31.5" x14ac:dyDescent="0.3">
      <c r="B239" s="110" t="s">
        <v>747</v>
      </c>
      <c r="C239" s="114">
        <v>1</v>
      </c>
      <c r="D2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239" s="231" t="s">
        <v>747</v>
      </c>
      <c r="F239" s="167" t="s">
        <v>727</v>
      </c>
      <c r="G239" s="224"/>
      <c r="H239" s="176"/>
      <c r="I239" s="191"/>
      <c r="J239" s="156">
        <v>7896689034336</v>
      </c>
      <c r="K239" s="117">
        <v>5</v>
      </c>
      <c r="L239" s="113">
        <v>6</v>
      </c>
      <c r="M239" s="124"/>
      <c r="N239" s="125">
        <f>Tabela1798197[[#This Row],[Qtde.]]*Tabela1798197[[#This Row],[VALOR]]</f>
        <v>0</v>
      </c>
    </row>
    <row r="240" spans="2:14" ht="31.5" x14ac:dyDescent="0.3">
      <c r="B240" s="110" t="s">
        <v>747</v>
      </c>
      <c r="C240" s="114">
        <v>1</v>
      </c>
      <c r="D2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0" s="231" t="s">
        <v>747</v>
      </c>
      <c r="F240" s="167" t="s">
        <v>728</v>
      </c>
      <c r="G240" s="224"/>
      <c r="H240" s="176"/>
      <c r="I240" s="191"/>
      <c r="J240" s="156">
        <v>7896689034008</v>
      </c>
      <c r="K240" s="117">
        <v>10</v>
      </c>
      <c r="L240" s="113">
        <v>6</v>
      </c>
      <c r="M240" s="124"/>
      <c r="N240" s="125">
        <f>Tabela1798197[[#This Row],[Qtde.]]*Tabela1798197[[#This Row],[VALOR]]</f>
        <v>0</v>
      </c>
    </row>
    <row r="241" spans="2:14" ht="31.5" x14ac:dyDescent="0.3">
      <c r="B241" s="110" t="s">
        <v>747</v>
      </c>
      <c r="C241" s="114">
        <v>1</v>
      </c>
      <c r="D2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241" s="231" t="s">
        <v>747</v>
      </c>
      <c r="F241" s="167" t="s">
        <v>729</v>
      </c>
      <c r="G241" s="224"/>
      <c r="H241" s="176"/>
      <c r="I241" s="191"/>
      <c r="J241" s="156">
        <v>7896689034718</v>
      </c>
      <c r="K241" s="117">
        <v>3</v>
      </c>
      <c r="L241" s="113">
        <v>6</v>
      </c>
      <c r="M241" s="124"/>
      <c r="N241" s="125">
        <f>Tabela1798197[[#This Row],[Qtde.]]*Tabela1798197[[#This Row],[VALOR]]</f>
        <v>0</v>
      </c>
    </row>
    <row r="242" spans="2:14" ht="31.5" x14ac:dyDescent="0.3">
      <c r="B242" s="110" t="s">
        <v>747</v>
      </c>
      <c r="C242" s="114">
        <v>1</v>
      </c>
      <c r="D2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2" s="231" t="s">
        <v>747</v>
      </c>
      <c r="F242" s="167" t="s">
        <v>730</v>
      </c>
      <c r="G242" s="224"/>
      <c r="H242" s="176"/>
      <c r="I242" s="191"/>
      <c r="J242" s="156">
        <v>7896689034732</v>
      </c>
      <c r="K242" s="117">
        <v>9</v>
      </c>
      <c r="L242" s="113">
        <v>6</v>
      </c>
      <c r="M242" s="124"/>
      <c r="N242" s="125">
        <f>Tabela1798197[[#This Row],[Qtde.]]*Tabela1798197[[#This Row],[VALOR]]</f>
        <v>0</v>
      </c>
    </row>
    <row r="243" spans="2:14" ht="31.5" x14ac:dyDescent="0.3">
      <c r="B243" s="110" t="s">
        <v>747</v>
      </c>
      <c r="C243" s="114">
        <v>1</v>
      </c>
      <c r="D2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3" s="231" t="s">
        <v>747</v>
      </c>
      <c r="F243" s="167" t="s">
        <v>731</v>
      </c>
      <c r="G243" s="224"/>
      <c r="H243" s="176"/>
      <c r="I243" s="191"/>
      <c r="J243" s="156">
        <v>7896689034299</v>
      </c>
      <c r="K243" s="117">
        <v>10</v>
      </c>
      <c r="L243" s="113">
        <v>6</v>
      </c>
      <c r="M243" s="124"/>
      <c r="N243" s="125">
        <f>Tabela1798197[[#This Row],[Qtde.]]*Tabela1798197[[#This Row],[VALOR]]</f>
        <v>0</v>
      </c>
    </row>
    <row r="244" spans="2:14" ht="31.5" x14ac:dyDescent="0.3">
      <c r="B244" s="110" t="s">
        <v>747</v>
      </c>
      <c r="C244" s="114">
        <v>1</v>
      </c>
      <c r="D2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4" s="231" t="s">
        <v>747</v>
      </c>
      <c r="F244" s="167" t="s">
        <v>732</v>
      </c>
      <c r="G244" s="224"/>
      <c r="H244" s="176"/>
      <c r="I244" s="191"/>
      <c r="J244" s="156">
        <v>7896689020902</v>
      </c>
      <c r="K244" s="117">
        <v>9</v>
      </c>
      <c r="L244" s="113">
        <v>6</v>
      </c>
      <c r="M244" s="124"/>
      <c r="N244" s="125">
        <f>Tabela1798197[[#This Row],[Qtde.]]*Tabela1798197[[#This Row],[VALOR]]</f>
        <v>0</v>
      </c>
    </row>
    <row r="245" spans="2:14" ht="31.5" x14ac:dyDescent="0.3">
      <c r="B245" s="110" t="s">
        <v>747</v>
      </c>
      <c r="C245" s="114">
        <v>1</v>
      </c>
      <c r="D2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5" s="231" t="s">
        <v>747</v>
      </c>
      <c r="F245" s="167" t="s">
        <v>733</v>
      </c>
      <c r="G245" s="224"/>
      <c r="H245" s="176"/>
      <c r="I245" s="191"/>
      <c r="J245" s="156">
        <v>7896689020889</v>
      </c>
      <c r="K245" s="117">
        <v>7</v>
      </c>
      <c r="L245" s="113">
        <v>6</v>
      </c>
      <c r="M245" s="124"/>
      <c r="N245" s="125">
        <f>Tabela1798197[[#This Row],[Qtde.]]*Tabela1798197[[#This Row],[VALOR]]</f>
        <v>0</v>
      </c>
    </row>
    <row r="246" spans="2:14" ht="31.5" x14ac:dyDescent="0.3">
      <c r="B246" s="110" t="s">
        <v>747</v>
      </c>
      <c r="C246" s="114">
        <v>1</v>
      </c>
      <c r="D2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6" s="231" t="s">
        <v>747</v>
      </c>
      <c r="F246" s="167" t="s">
        <v>734</v>
      </c>
      <c r="G246" s="224"/>
      <c r="H246" s="176"/>
      <c r="I246" s="191"/>
      <c r="J246" s="156">
        <v>7896689021596</v>
      </c>
      <c r="K246" s="117">
        <v>7</v>
      </c>
      <c r="L246" s="113">
        <v>6</v>
      </c>
      <c r="M246" s="124"/>
      <c r="N246" s="125">
        <f>Tabela1798197[[#This Row],[Qtde.]]*Tabela1798197[[#This Row],[VALOR]]</f>
        <v>0</v>
      </c>
    </row>
    <row r="247" spans="2:14" ht="31.5" x14ac:dyDescent="0.3">
      <c r="B247" s="110" t="s">
        <v>747</v>
      </c>
      <c r="C247" s="114">
        <v>1</v>
      </c>
      <c r="D2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7" s="231" t="s">
        <v>747</v>
      </c>
      <c r="F247" s="167" t="s">
        <v>735</v>
      </c>
      <c r="G247" s="224"/>
      <c r="H247" s="176"/>
      <c r="I247" s="191"/>
      <c r="J247" s="156">
        <v>7896689021602</v>
      </c>
      <c r="K247" s="117">
        <v>9</v>
      </c>
      <c r="L247" s="113">
        <v>6</v>
      </c>
      <c r="M247" s="124"/>
      <c r="N247" s="125">
        <f>Tabela1798197[[#This Row],[Qtde.]]*Tabela1798197[[#This Row],[VALOR]]</f>
        <v>0</v>
      </c>
    </row>
    <row r="248" spans="2:14" x14ac:dyDescent="0.3">
      <c r="B248" s="110" t="s">
        <v>747</v>
      </c>
      <c r="C248" s="114">
        <v>1</v>
      </c>
      <c r="D2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8" s="231" t="s">
        <v>747</v>
      </c>
      <c r="F248" s="167" t="s">
        <v>736</v>
      </c>
      <c r="G248" s="224"/>
      <c r="H248" s="176"/>
      <c r="I248" s="191"/>
      <c r="J248" s="156">
        <v>7896689023019</v>
      </c>
      <c r="K248" s="117">
        <v>8</v>
      </c>
      <c r="L248" s="113">
        <v>6</v>
      </c>
      <c r="M248" s="124"/>
      <c r="N248" s="125">
        <f>Tabela1798197[[#This Row],[Qtde.]]*Tabela1798197[[#This Row],[VALOR]]</f>
        <v>0</v>
      </c>
    </row>
    <row r="249" spans="2:14" x14ac:dyDescent="0.3">
      <c r="B249" s="110" t="s">
        <v>747</v>
      </c>
      <c r="C249" s="114">
        <v>1</v>
      </c>
      <c r="D2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49" s="231" t="s">
        <v>747</v>
      </c>
      <c r="F249" s="167" t="s">
        <v>737</v>
      </c>
      <c r="G249" s="224"/>
      <c r="H249" s="176"/>
      <c r="I249" s="191"/>
      <c r="J249" s="156">
        <v>7896689023057</v>
      </c>
      <c r="K249" s="117">
        <v>9</v>
      </c>
      <c r="L249" s="113">
        <v>6</v>
      </c>
      <c r="M249" s="124"/>
      <c r="N249" s="125">
        <f>Tabela1798197[[#This Row],[Qtde.]]*Tabela1798197[[#This Row],[VALOR]]</f>
        <v>0</v>
      </c>
    </row>
    <row r="250" spans="2:14" x14ac:dyDescent="0.3">
      <c r="B250" s="110" t="s">
        <v>747</v>
      </c>
      <c r="C250" s="114">
        <v>1</v>
      </c>
      <c r="D2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250" s="231" t="s">
        <v>747</v>
      </c>
      <c r="F250" s="167" t="s">
        <v>738</v>
      </c>
      <c r="G250" s="224"/>
      <c r="H250" s="176"/>
      <c r="I250" s="191"/>
      <c r="J250" s="156">
        <v>7896689023064</v>
      </c>
      <c r="K250" s="117">
        <v>4</v>
      </c>
      <c r="L250" s="113">
        <v>6</v>
      </c>
      <c r="M250" s="124"/>
      <c r="N250" s="125">
        <f>Tabela1798197[[#This Row],[Qtde.]]*Tabela1798197[[#This Row],[VALOR]]</f>
        <v>0</v>
      </c>
    </row>
    <row r="251" spans="2:14" x14ac:dyDescent="0.3">
      <c r="B251" s="110" t="s">
        <v>747</v>
      </c>
      <c r="C251" s="114">
        <v>1</v>
      </c>
      <c r="D2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1" s="231" t="s">
        <v>747</v>
      </c>
      <c r="F251" s="167" t="s">
        <v>739</v>
      </c>
      <c r="G251" s="224"/>
      <c r="H251" s="176"/>
      <c r="I251" s="191"/>
      <c r="J251" s="156">
        <v>7896689023088</v>
      </c>
      <c r="K251" s="117">
        <v>6</v>
      </c>
      <c r="L251" s="113">
        <v>6</v>
      </c>
      <c r="M251" s="124"/>
      <c r="N251" s="125">
        <f>Tabela1798197[[#This Row],[Qtde.]]*Tabela1798197[[#This Row],[VALOR]]</f>
        <v>0</v>
      </c>
    </row>
    <row r="252" spans="2:14" x14ac:dyDescent="0.3">
      <c r="B252" s="110" t="s">
        <v>747</v>
      </c>
      <c r="C252" s="114">
        <v>1</v>
      </c>
      <c r="D2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2" s="231" t="s">
        <v>747</v>
      </c>
      <c r="F252" s="167" t="s">
        <v>740</v>
      </c>
      <c r="G252" s="224"/>
      <c r="H252" s="176"/>
      <c r="I252" s="191"/>
      <c r="J252" s="156">
        <v>7896689023101</v>
      </c>
      <c r="K252" s="117">
        <v>9</v>
      </c>
      <c r="L252" s="113">
        <v>6</v>
      </c>
      <c r="M252" s="124"/>
      <c r="N252" s="125">
        <f>Tabela1798197[[#This Row],[Qtde.]]*Tabela1798197[[#This Row],[VALOR]]</f>
        <v>0</v>
      </c>
    </row>
    <row r="253" spans="2:14" ht="31.5" x14ac:dyDescent="0.3">
      <c r="B253" s="110" t="s">
        <v>747</v>
      </c>
      <c r="C253" s="114">
        <v>1</v>
      </c>
      <c r="D2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3" s="231" t="s">
        <v>747</v>
      </c>
      <c r="F253" s="167" t="s">
        <v>741</v>
      </c>
      <c r="G253" s="224"/>
      <c r="H253" s="176"/>
      <c r="I253" s="191"/>
      <c r="J253" s="156">
        <v>7896689028496</v>
      </c>
      <c r="K253" s="117">
        <v>10</v>
      </c>
      <c r="L253" s="113">
        <v>6</v>
      </c>
      <c r="M253" s="124"/>
      <c r="N253" s="125">
        <f>Tabela1798197[[#This Row],[Qtde.]]*Tabela1798197[[#This Row],[VALOR]]</f>
        <v>0</v>
      </c>
    </row>
    <row r="254" spans="2:14" ht="31.5" x14ac:dyDescent="0.3">
      <c r="B254" s="110" t="s">
        <v>747</v>
      </c>
      <c r="C254" s="114">
        <v>1</v>
      </c>
      <c r="D2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4" s="231" t="s">
        <v>747</v>
      </c>
      <c r="F254" s="167" t="s">
        <v>742</v>
      </c>
      <c r="G254" s="224"/>
      <c r="H254" s="176"/>
      <c r="I254" s="191"/>
      <c r="J254" s="156">
        <v>7896689028564</v>
      </c>
      <c r="K254" s="117">
        <v>7</v>
      </c>
      <c r="L254" s="113">
        <v>6</v>
      </c>
      <c r="M254" s="124"/>
      <c r="N254" s="125">
        <f>Tabela1798197[[#This Row],[Qtde.]]*Tabela1798197[[#This Row],[VALOR]]</f>
        <v>0</v>
      </c>
    </row>
    <row r="255" spans="2:14" ht="31.5" x14ac:dyDescent="0.3">
      <c r="B255" s="110" t="s">
        <v>747</v>
      </c>
      <c r="C255" s="114">
        <v>1</v>
      </c>
      <c r="D2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5" s="231" t="s">
        <v>747</v>
      </c>
      <c r="F255" s="167" t="s">
        <v>743</v>
      </c>
      <c r="G255" s="224"/>
      <c r="H255" s="176"/>
      <c r="I255" s="191"/>
      <c r="J255" s="156">
        <v>7896689029035</v>
      </c>
      <c r="K255" s="117">
        <v>9</v>
      </c>
      <c r="L255" s="113">
        <v>6</v>
      </c>
      <c r="M255" s="124"/>
      <c r="N255" s="125">
        <f>Tabela1798197[[#This Row],[Qtde.]]*Tabela1798197[[#This Row],[VALOR]]</f>
        <v>0</v>
      </c>
    </row>
    <row r="256" spans="2:14" x14ac:dyDescent="0.3">
      <c r="B256" s="110" t="s">
        <v>747</v>
      </c>
      <c r="C256" s="114">
        <v>1</v>
      </c>
      <c r="D2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6" s="231" t="s">
        <v>747</v>
      </c>
      <c r="F256" s="167" t="s">
        <v>744</v>
      </c>
      <c r="G256" s="224"/>
      <c r="H256" s="176"/>
      <c r="I256" s="191"/>
      <c r="J256" s="156">
        <v>7896689081545</v>
      </c>
      <c r="K256" s="117">
        <v>8</v>
      </c>
      <c r="L256" s="113">
        <v>6</v>
      </c>
      <c r="M256" s="124"/>
      <c r="N256" s="125">
        <f>Tabela1798197[[#This Row],[Qtde.]]*Tabela1798197[[#This Row],[VALOR]]</f>
        <v>0</v>
      </c>
    </row>
    <row r="257" spans="2:14" x14ac:dyDescent="0.3">
      <c r="B257" s="110" t="s">
        <v>747</v>
      </c>
      <c r="C257" s="114">
        <v>1</v>
      </c>
      <c r="D2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7" s="231" t="s">
        <v>747</v>
      </c>
      <c r="F257" s="167" t="s">
        <v>745</v>
      </c>
      <c r="G257" s="224"/>
      <c r="H257" s="176"/>
      <c r="I257" s="191"/>
      <c r="J257" s="156">
        <v>7896689081569</v>
      </c>
      <c r="K257" s="117">
        <v>7</v>
      </c>
      <c r="L257" s="113">
        <v>6</v>
      </c>
      <c r="M257" s="124"/>
      <c r="N257" s="125">
        <f>Tabela1798197[[#This Row],[Qtde.]]*Tabela1798197[[#This Row],[VALOR]]</f>
        <v>0</v>
      </c>
    </row>
    <row r="258" spans="2:14" x14ac:dyDescent="0.3">
      <c r="B258" s="110" t="s">
        <v>747</v>
      </c>
      <c r="C258" s="114">
        <v>1</v>
      </c>
      <c r="D2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8" s="231" t="s">
        <v>747</v>
      </c>
      <c r="F258" s="167" t="s">
        <v>746</v>
      </c>
      <c r="G258" s="224"/>
      <c r="H258" s="176"/>
      <c r="I258" s="191"/>
      <c r="J258" s="156">
        <v>7896689081446</v>
      </c>
      <c r="K258" s="117">
        <v>6</v>
      </c>
      <c r="L258" s="113">
        <v>6</v>
      </c>
      <c r="M258" s="124"/>
      <c r="N258" s="125">
        <f>Tabela1798197[[#This Row],[Qtde.]]*Tabela1798197[[#This Row],[VALOR]]</f>
        <v>0</v>
      </c>
    </row>
    <row r="259" spans="2:14" x14ac:dyDescent="0.3">
      <c r="B259" s="110" t="s">
        <v>747</v>
      </c>
      <c r="C259" s="114">
        <v>1</v>
      </c>
      <c r="D2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59" s="231" t="s">
        <v>747</v>
      </c>
      <c r="F259" s="167" t="s">
        <v>1095</v>
      </c>
      <c r="G259" s="224"/>
      <c r="H259" s="176"/>
      <c r="I259" s="191"/>
      <c r="J259" s="156">
        <v>7896689081460</v>
      </c>
      <c r="K259" s="117">
        <v>9</v>
      </c>
      <c r="L259" s="113">
        <v>6</v>
      </c>
      <c r="M259" s="124"/>
      <c r="N259" s="125">
        <f>Tabela1798197[[#This Row],[Qtde.]]*Tabela1798197[[#This Row],[VALOR]]</f>
        <v>0</v>
      </c>
    </row>
    <row r="260" spans="2:14" x14ac:dyDescent="0.3">
      <c r="B260" s="110" t="s">
        <v>461</v>
      </c>
      <c r="C260" s="114">
        <v>1</v>
      </c>
      <c r="D2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260" s="231" t="s">
        <v>461</v>
      </c>
      <c r="F260" s="167" t="s">
        <v>1477</v>
      </c>
      <c r="G260" s="224" t="s">
        <v>46</v>
      </c>
      <c r="H260" s="176" t="s">
        <v>1361</v>
      </c>
      <c r="I260" s="191" t="s">
        <v>5</v>
      </c>
      <c r="J260" s="156"/>
      <c r="K260" s="117"/>
      <c r="L260" s="113">
        <v>20</v>
      </c>
      <c r="M260" s="124"/>
      <c r="N260" s="125">
        <f>Tabela1798197[[#This Row],[Qtde.]]*Tabela1798197[[#This Row],[VALOR]]</f>
        <v>0</v>
      </c>
    </row>
    <row r="261" spans="2:14" x14ac:dyDescent="0.3">
      <c r="B261" s="110" t="s">
        <v>461</v>
      </c>
      <c r="C261" s="114">
        <v>12</v>
      </c>
      <c r="D2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261" s="231" t="s">
        <v>461</v>
      </c>
      <c r="F261" s="166" t="s">
        <v>462</v>
      </c>
      <c r="G261" s="224"/>
      <c r="H261" s="176" t="s">
        <v>1275</v>
      </c>
      <c r="I261" s="191"/>
      <c r="J261" s="156">
        <v>7893866241914</v>
      </c>
      <c r="K261" s="117">
        <v>29</v>
      </c>
      <c r="L261" s="113">
        <v>36</v>
      </c>
      <c r="M261" s="124">
        <v>10.8</v>
      </c>
      <c r="N261" s="125">
        <f>Tabela1798197[[#This Row],[Qtde.]]*Tabela1798197[[#This Row],[VALOR]]</f>
        <v>129.60000000000002</v>
      </c>
    </row>
    <row r="262" spans="2:14" x14ac:dyDescent="0.3">
      <c r="B262" s="110" t="s">
        <v>461</v>
      </c>
      <c r="C262" s="114">
        <v>12</v>
      </c>
      <c r="D2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62" s="231" t="s">
        <v>461</v>
      </c>
      <c r="F262" s="166" t="s">
        <v>462</v>
      </c>
      <c r="G262" s="224"/>
      <c r="H262" s="176" t="s">
        <v>1276</v>
      </c>
      <c r="I262" s="191"/>
      <c r="J262" s="156">
        <v>7893866447750</v>
      </c>
      <c r="K262" s="117">
        <v>20</v>
      </c>
      <c r="L262" s="113">
        <v>20</v>
      </c>
      <c r="M262" s="124">
        <v>6.54</v>
      </c>
      <c r="N262" s="125">
        <f>Tabela1798197[[#This Row],[Qtde.]]*Tabela1798197[[#This Row],[VALOR]]</f>
        <v>0</v>
      </c>
    </row>
    <row r="263" spans="2:14" x14ac:dyDescent="0.3">
      <c r="B263" s="110" t="s">
        <v>461</v>
      </c>
      <c r="C263" s="114">
        <v>4</v>
      </c>
      <c r="D2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63" s="231" t="s">
        <v>461</v>
      </c>
      <c r="F263" s="166" t="s">
        <v>462</v>
      </c>
      <c r="G263" s="224"/>
      <c r="H263" s="176" t="s">
        <v>1280</v>
      </c>
      <c r="I263" s="191"/>
      <c r="J263" s="156">
        <v>7893866241983</v>
      </c>
      <c r="K263" s="117">
        <v>8</v>
      </c>
      <c r="L263" s="113">
        <v>5</v>
      </c>
      <c r="M263" s="124"/>
      <c r="N263" s="125">
        <f>Tabela1798197[[#This Row],[Qtde.]]*Tabela1798197[[#This Row],[VALOR]]</f>
        <v>0</v>
      </c>
    </row>
    <row r="264" spans="2:14" x14ac:dyDescent="0.3">
      <c r="B264" s="110" t="s">
        <v>461</v>
      </c>
      <c r="C264" s="114">
        <v>1</v>
      </c>
      <c r="D2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264" s="231" t="s">
        <v>461</v>
      </c>
      <c r="F264" s="166" t="s">
        <v>472</v>
      </c>
      <c r="G264" s="224" t="s">
        <v>46</v>
      </c>
      <c r="H264" s="176" t="s">
        <v>1277</v>
      </c>
      <c r="I264" s="191" t="s">
        <v>5</v>
      </c>
      <c r="J264" s="156">
        <v>7893866058802</v>
      </c>
      <c r="K264" s="117">
        <v>3</v>
      </c>
      <c r="L264" s="113">
        <v>5</v>
      </c>
      <c r="M264" s="124"/>
      <c r="N264" s="125">
        <f>Tabela1798197[[#This Row],[Qtde.]]*Tabela1798197[[#This Row],[VALOR]]</f>
        <v>0</v>
      </c>
    </row>
    <row r="265" spans="2:14" x14ac:dyDescent="0.3">
      <c r="B265" s="110" t="s">
        <v>461</v>
      </c>
      <c r="C265" s="114">
        <v>4</v>
      </c>
      <c r="D2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65" s="231" t="s">
        <v>461</v>
      </c>
      <c r="F265" s="166" t="s">
        <v>472</v>
      </c>
      <c r="G265" s="224" t="s">
        <v>46</v>
      </c>
      <c r="H265" s="176" t="s">
        <v>1278</v>
      </c>
      <c r="I265" s="191" t="s">
        <v>5</v>
      </c>
      <c r="J265" s="156">
        <v>7893866065046</v>
      </c>
      <c r="K265" s="117">
        <v>6</v>
      </c>
      <c r="L265" s="113">
        <v>4</v>
      </c>
      <c r="M265" s="124"/>
      <c r="N265" s="125">
        <f>Tabela1798197[[#This Row],[Qtde.]]*Tabela1798197[[#This Row],[VALOR]]</f>
        <v>0</v>
      </c>
    </row>
    <row r="266" spans="2:14" x14ac:dyDescent="0.3">
      <c r="B266" s="110" t="s">
        <v>461</v>
      </c>
      <c r="C266" s="114">
        <v>12</v>
      </c>
      <c r="D2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266" s="231" t="s">
        <v>461</v>
      </c>
      <c r="F266" s="166" t="s">
        <v>1096</v>
      </c>
      <c r="G266" s="224"/>
      <c r="H266" s="176" t="s">
        <v>1275</v>
      </c>
      <c r="I266" s="191"/>
      <c r="J266" s="156">
        <v>7893866933451</v>
      </c>
      <c r="K266" s="117">
        <v>7</v>
      </c>
      <c r="L266" s="113">
        <v>10</v>
      </c>
      <c r="M266" s="124">
        <v>11.65</v>
      </c>
      <c r="N266" s="125">
        <f>Tabela1798197[[#This Row],[Qtde.]]*Tabela1798197[[#This Row],[VALOR]]</f>
        <v>139.80000000000001</v>
      </c>
    </row>
    <row r="267" spans="2:14" x14ac:dyDescent="0.3">
      <c r="B267" s="110" t="s">
        <v>461</v>
      </c>
      <c r="C267" s="114">
        <v>4</v>
      </c>
      <c r="D2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67" s="231" t="s">
        <v>461</v>
      </c>
      <c r="F267" s="166" t="s">
        <v>473</v>
      </c>
      <c r="G267" s="224" t="s">
        <v>42</v>
      </c>
      <c r="H267" s="176" t="s">
        <v>1279</v>
      </c>
      <c r="I267" s="191" t="s">
        <v>5</v>
      </c>
      <c r="J267" s="156">
        <v>7893866651720</v>
      </c>
      <c r="K267" s="117">
        <v>11</v>
      </c>
      <c r="L267" s="113">
        <v>6</v>
      </c>
      <c r="M267" s="124"/>
      <c r="N267" s="125">
        <f>Tabela1798197[[#This Row],[Qtde.]]*Tabela1798197[[#This Row],[VALOR]]</f>
        <v>0</v>
      </c>
    </row>
    <row r="268" spans="2:14" x14ac:dyDescent="0.3">
      <c r="B268" s="110" t="s">
        <v>461</v>
      </c>
      <c r="C268" s="114">
        <v>6</v>
      </c>
      <c r="D2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268" s="231" t="s">
        <v>461</v>
      </c>
      <c r="F268" s="166" t="s">
        <v>473</v>
      </c>
      <c r="G268" s="224" t="s">
        <v>42</v>
      </c>
      <c r="H268" s="176" t="s">
        <v>1275</v>
      </c>
      <c r="I268" s="191" t="s">
        <v>5</v>
      </c>
      <c r="J268" s="156">
        <v>7893866651621</v>
      </c>
      <c r="K268" s="117">
        <v>1</v>
      </c>
      <c r="L268" s="113">
        <v>6</v>
      </c>
      <c r="M268" s="124"/>
      <c r="N268" s="125">
        <f>Tabela1798197[[#This Row],[Qtde.]]*Tabela1798197[[#This Row],[VALOR]]</f>
        <v>0</v>
      </c>
    </row>
    <row r="269" spans="2:14" ht="28.5" x14ac:dyDescent="0.3">
      <c r="B269" s="110" t="s">
        <v>461</v>
      </c>
      <c r="C269" s="114">
        <v>4</v>
      </c>
      <c r="D2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269" s="231" t="s">
        <v>461</v>
      </c>
      <c r="F269" s="166" t="s">
        <v>1473</v>
      </c>
      <c r="G269" s="224" t="s">
        <v>42</v>
      </c>
      <c r="H269" s="176" t="s">
        <v>1474</v>
      </c>
      <c r="I269" s="191" t="s">
        <v>1471</v>
      </c>
      <c r="J269" s="156">
        <v>7893866037685</v>
      </c>
      <c r="K269" s="117">
        <v>0</v>
      </c>
      <c r="L269" s="113">
        <v>4</v>
      </c>
      <c r="M269" s="124"/>
      <c r="N269" s="125">
        <f>Tabela1798197[[#This Row],[Qtde.]]*Tabela1798197[[#This Row],[VALOR]]</f>
        <v>0</v>
      </c>
    </row>
    <row r="270" spans="2:14" x14ac:dyDescent="0.3">
      <c r="B270" s="110" t="s">
        <v>461</v>
      </c>
      <c r="C270" s="114">
        <v>4</v>
      </c>
      <c r="D2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270" s="231" t="s">
        <v>461</v>
      </c>
      <c r="F270" s="166" t="s">
        <v>1475</v>
      </c>
      <c r="G270" s="224" t="s">
        <v>42</v>
      </c>
      <c r="H270" s="176" t="s">
        <v>1474</v>
      </c>
      <c r="I270" s="191" t="s">
        <v>112</v>
      </c>
      <c r="J270" s="156">
        <v>7893866265125</v>
      </c>
      <c r="K270" s="117">
        <v>0</v>
      </c>
      <c r="L270" s="113">
        <v>4</v>
      </c>
      <c r="M270" s="124"/>
      <c r="N270" s="125">
        <f>Tabela1798197[[#This Row],[Qtde.]]*Tabela1798197[[#This Row],[VALOR]]</f>
        <v>0</v>
      </c>
    </row>
    <row r="271" spans="2:14" x14ac:dyDescent="0.3">
      <c r="B271" s="110" t="s">
        <v>461</v>
      </c>
      <c r="C271" s="114">
        <v>4</v>
      </c>
      <c r="D2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271" s="231" t="s">
        <v>461</v>
      </c>
      <c r="F271" s="166" t="s">
        <v>1475</v>
      </c>
      <c r="G271" s="224" t="s">
        <v>42</v>
      </c>
      <c r="H271" s="176" t="s">
        <v>1474</v>
      </c>
      <c r="I271" s="191" t="s">
        <v>242</v>
      </c>
      <c r="J271" s="156">
        <v>7893866264920</v>
      </c>
      <c r="K271" s="117">
        <v>0</v>
      </c>
      <c r="L271" s="113">
        <v>4</v>
      </c>
      <c r="M271" s="124"/>
      <c r="N271" s="125">
        <f>Tabela1798197[[#This Row],[Qtde.]]*Tabela1798197[[#This Row],[VALOR]]</f>
        <v>0</v>
      </c>
    </row>
    <row r="272" spans="2:14" x14ac:dyDescent="0.3">
      <c r="B272" s="110" t="s">
        <v>461</v>
      </c>
      <c r="C272" s="114">
        <v>4</v>
      </c>
      <c r="D2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272" s="231" t="s">
        <v>461</v>
      </c>
      <c r="F272" s="166" t="s">
        <v>1475</v>
      </c>
      <c r="G272" s="224" t="s">
        <v>42</v>
      </c>
      <c r="H272" s="176" t="s">
        <v>1474</v>
      </c>
      <c r="I272" s="191" t="s">
        <v>1476</v>
      </c>
      <c r="J272" s="156">
        <v>7893866266429</v>
      </c>
      <c r="K272" s="117">
        <v>0</v>
      </c>
      <c r="L272" s="113">
        <v>4</v>
      </c>
      <c r="M272" s="124"/>
      <c r="N272" s="125">
        <f>Tabela1798197[[#This Row],[Qtde.]]*Tabela1798197[[#This Row],[VALOR]]</f>
        <v>0</v>
      </c>
    </row>
    <row r="273" spans="2:14" x14ac:dyDescent="0.3">
      <c r="B273" s="110" t="s">
        <v>461</v>
      </c>
      <c r="C273" s="114">
        <v>4</v>
      </c>
      <c r="D2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273" s="231" t="s">
        <v>461</v>
      </c>
      <c r="F273" s="166" t="s">
        <v>1475</v>
      </c>
      <c r="G273" s="224" t="s">
        <v>42</v>
      </c>
      <c r="H273" s="176" t="s">
        <v>1474</v>
      </c>
      <c r="I273" s="191" t="s">
        <v>26</v>
      </c>
      <c r="J273" s="156">
        <v>7893866268720</v>
      </c>
      <c r="K273" s="117">
        <v>0</v>
      </c>
      <c r="L273" s="113">
        <v>4</v>
      </c>
      <c r="M273" s="124"/>
      <c r="N273" s="125">
        <f>Tabela1798197[[#This Row],[Qtde.]]*Tabela1798197[[#This Row],[VALOR]]</f>
        <v>0</v>
      </c>
    </row>
    <row r="274" spans="2:14" x14ac:dyDescent="0.3">
      <c r="B274" s="110" t="s">
        <v>461</v>
      </c>
      <c r="C274" s="114">
        <v>12</v>
      </c>
      <c r="D2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36</v>
      </c>
      <c r="E274" s="231" t="s">
        <v>461</v>
      </c>
      <c r="F274" s="166" t="s">
        <v>463</v>
      </c>
      <c r="G274" s="224"/>
      <c r="H274" s="176" t="s">
        <v>1275</v>
      </c>
      <c r="I274" s="191"/>
      <c r="J274" s="156">
        <v>7893866933277</v>
      </c>
      <c r="K274" s="117">
        <v>0</v>
      </c>
      <c r="L274" s="113">
        <v>36</v>
      </c>
      <c r="M274" s="124">
        <v>9.24</v>
      </c>
      <c r="N274" s="125">
        <f>Tabela1798197[[#This Row],[Qtde.]]*Tabela1798197[[#This Row],[VALOR]]</f>
        <v>332.64</v>
      </c>
    </row>
    <row r="275" spans="2:14" x14ac:dyDescent="0.3">
      <c r="B275" s="110" t="s">
        <v>461</v>
      </c>
      <c r="C275" s="114">
        <v>4</v>
      </c>
      <c r="D2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275" s="231" t="s">
        <v>461</v>
      </c>
      <c r="F275" s="166" t="s">
        <v>463</v>
      </c>
      <c r="G275" s="224"/>
      <c r="H275" s="176" t="s">
        <v>1280</v>
      </c>
      <c r="I275" s="191"/>
      <c r="J275" s="156">
        <v>7893866933307</v>
      </c>
      <c r="K275" s="117">
        <v>6</v>
      </c>
      <c r="L275" s="113">
        <v>8</v>
      </c>
      <c r="M275" s="124">
        <v>45.26</v>
      </c>
      <c r="N275" s="125">
        <f>Tabela1798197[[#This Row],[Qtde.]]*Tabela1798197[[#This Row],[VALOR]]</f>
        <v>181.04</v>
      </c>
    </row>
    <row r="276" spans="2:14" x14ac:dyDescent="0.3">
      <c r="B276" s="110" t="s">
        <v>461</v>
      </c>
      <c r="C276" s="114">
        <v>1</v>
      </c>
      <c r="D2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276" s="231" t="s">
        <v>461</v>
      </c>
      <c r="F276" s="166" t="s">
        <v>1079</v>
      </c>
      <c r="G276" s="224"/>
      <c r="H276" s="176" t="s">
        <v>1118</v>
      </c>
      <c r="I276" s="191" t="s">
        <v>5</v>
      </c>
      <c r="J276" s="156">
        <v>7893866934489</v>
      </c>
      <c r="K276" s="117">
        <v>5</v>
      </c>
      <c r="L276" s="113">
        <v>6</v>
      </c>
      <c r="M276" s="124"/>
      <c r="N276" s="125">
        <f>Tabela1798197[[#This Row],[Qtde.]]*Tabela1798197[[#This Row],[VALOR]]</f>
        <v>0</v>
      </c>
    </row>
    <row r="277" spans="2:14" x14ac:dyDescent="0.3">
      <c r="B277" s="151" t="s">
        <v>461</v>
      </c>
      <c r="C277" s="152">
        <v>4</v>
      </c>
      <c r="D2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77" s="232" t="s">
        <v>461</v>
      </c>
      <c r="F277" s="166" t="s">
        <v>1079</v>
      </c>
      <c r="G277" s="225"/>
      <c r="H277" s="179" t="s">
        <v>1362</v>
      </c>
      <c r="I277" s="192" t="s">
        <v>5</v>
      </c>
      <c r="J277" s="157">
        <v>7893866447804</v>
      </c>
      <c r="K277" s="159">
        <v>7</v>
      </c>
      <c r="L277" s="161">
        <v>5</v>
      </c>
      <c r="M277" s="164"/>
      <c r="N277" s="153">
        <f>Tabela1798197[[#This Row],[Qtde.]]*Tabela1798197[[#This Row],[VALOR]]</f>
        <v>0</v>
      </c>
    </row>
    <row r="278" spans="2:14" ht="28.5" x14ac:dyDescent="0.3">
      <c r="B278" s="151" t="s">
        <v>461</v>
      </c>
      <c r="C278" s="152">
        <v>4</v>
      </c>
      <c r="D2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78" s="232" t="s">
        <v>461</v>
      </c>
      <c r="F278" s="168" t="s">
        <v>89</v>
      </c>
      <c r="G278" s="225" t="s">
        <v>1081</v>
      </c>
      <c r="H278" s="179" t="s">
        <v>1368</v>
      </c>
      <c r="I278" s="192" t="s">
        <v>1082</v>
      </c>
      <c r="J278" s="157">
        <v>7893866921632</v>
      </c>
      <c r="K278" s="159">
        <v>5</v>
      </c>
      <c r="L278" s="161">
        <v>3</v>
      </c>
      <c r="M278" s="164"/>
      <c r="N278" s="153">
        <f>Tabela1798197[[#This Row],[Qtde.]]*Tabela1798197[[#This Row],[VALOR]]</f>
        <v>0</v>
      </c>
    </row>
    <row r="279" spans="2:14" ht="28.5" x14ac:dyDescent="0.3">
      <c r="B279" s="151" t="s">
        <v>461</v>
      </c>
      <c r="C279" s="152">
        <v>4</v>
      </c>
      <c r="D2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79" s="232" t="s">
        <v>461</v>
      </c>
      <c r="F279" s="168" t="s">
        <v>89</v>
      </c>
      <c r="G279" s="225" t="s">
        <v>1081</v>
      </c>
      <c r="H279" s="179" t="s">
        <v>1368</v>
      </c>
      <c r="I279" s="192" t="s">
        <v>1083</v>
      </c>
      <c r="J279" s="157">
        <v>7893866921595</v>
      </c>
      <c r="K279" s="159">
        <v>4</v>
      </c>
      <c r="L279" s="161">
        <v>3</v>
      </c>
      <c r="M279" s="164"/>
      <c r="N279" s="153">
        <f>Tabela1798197[[#This Row],[Qtde.]]*Tabela1798197[[#This Row],[VALOR]]</f>
        <v>0</v>
      </c>
    </row>
    <row r="280" spans="2:14" ht="17.25" thickBot="1" x14ac:dyDescent="0.35">
      <c r="B280" s="151" t="s">
        <v>461</v>
      </c>
      <c r="C280" s="152">
        <v>4</v>
      </c>
      <c r="D2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80" s="232" t="s">
        <v>461</v>
      </c>
      <c r="F280" s="168" t="s">
        <v>89</v>
      </c>
      <c r="G280" s="225" t="s">
        <v>1081</v>
      </c>
      <c r="H280" s="179" t="s">
        <v>1368</v>
      </c>
      <c r="I280" s="192" t="s">
        <v>1084</v>
      </c>
      <c r="J280" s="157">
        <v>7893866924206</v>
      </c>
      <c r="K280" s="159">
        <v>3</v>
      </c>
      <c r="L280" s="161">
        <v>3</v>
      </c>
      <c r="M280" s="164"/>
      <c r="N280" s="153">
        <f>Tabela1798197[[#This Row],[Qtde.]]*Tabela1798197[[#This Row],[VALOR]]</f>
        <v>0</v>
      </c>
    </row>
    <row r="281" spans="2:14" ht="30" thickTop="1" thickBot="1" x14ac:dyDescent="0.35">
      <c r="B281" s="151" t="s">
        <v>461</v>
      </c>
      <c r="C281" s="152">
        <v>4</v>
      </c>
      <c r="D2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81" s="232" t="s">
        <v>461</v>
      </c>
      <c r="F281" s="168" t="s">
        <v>89</v>
      </c>
      <c r="G281" s="226" t="s">
        <v>1081</v>
      </c>
      <c r="H281" s="179" t="s">
        <v>1368</v>
      </c>
      <c r="I281" s="193" t="s">
        <v>1085</v>
      </c>
      <c r="J281" s="157">
        <v>7893866921656</v>
      </c>
      <c r="K281" s="159">
        <v>3</v>
      </c>
      <c r="L281" s="161">
        <v>3</v>
      </c>
      <c r="M281" s="164"/>
      <c r="N281" s="153">
        <f>Tabela1798197[[#This Row],[Qtde.]]*Tabela1798197[[#This Row],[VALOR]]</f>
        <v>0</v>
      </c>
    </row>
    <row r="282" spans="2:14" ht="29.25" thickTop="1" x14ac:dyDescent="0.3">
      <c r="B282" s="151" t="s">
        <v>461</v>
      </c>
      <c r="C282" s="152">
        <v>4</v>
      </c>
      <c r="D2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82" s="232" t="s">
        <v>461</v>
      </c>
      <c r="F282" s="168" t="s">
        <v>89</v>
      </c>
      <c r="G282" s="226" t="s">
        <v>1081</v>
      </c>
      <c r="H282" s="179" t="s">
        <v>1368</v>
      </c>
      <c r="I282" s="193" t="s">
        <v>1366</v>
      </c>
      <c r="J282" s="157">
        <v>2298</v>
      </c>
      <c r="K282" s="159">
        <v>4</v>
      </c>
      <c r="L282" s="161">
        <v>3</v>
      </c>
      <c r="M282" s="164"/>
      <c r="N282" s="153">
        <f>Tabela1798197[[#This Row],[Qtde.]]*Tabela1798197[[#This Row],[VALOR]]</f>
        <v>0</v>
      </c>
    </row>
    <row r="283" spans="2:14" x14ac:dyDescent="0.3">
      <c r="B283" s="151" t="s">
        <v>461</v>
      </c>
      <c r="C283" s="152">
        <v>4</v>
      </c>
      <c r="D2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83" s="232" t="s">
        <v>461</v>
      </c>
      <c r="F283" s="168" t="s">
        <v>89</v>
      </c>
      <c r="G283" s="225" t="s">
        <v>1080</v>
      </c>
      <c r="H283" s="179" t="s">
        <v>1369</v>
      </c>
      <c r="I283" s="192" t="s">
        <v>1367</v>
      </c>
      <c r="J283" s="157">
        <v>7893866297072</v>
      </c>
      <c r="K283" s="159">
        <v>5</v>
      </c>
      <c r="L283" s="161">
        <v>3</v>
      </c>
      <c r="M283" s="164"/>
      <c r="N283" s="153">
        <f>Tabela1798197[[#This Row],[Qtde.]]*Tabela1798197[[#This Row],[VALOR]]</f>
        <v>0</v>
      </c>
    </row>
    <row r="284" spans="2:14" x14ac:dyDescent="0.3">
      <c r="B284" s="151" t="s">
        <v>461</v>
      </c>
      <c r="C284" s="152">
        <v>4</v>
      </c>
      <c r="D2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84" s="232" t="s">
        <v>461</v>
      </c>
      <c r="F284" s="168" t="s">
        <v>89</v>
      </c>
      <c r="G284" s="225" t="s">
        <v>1080</v>
      </c>
      <c r="H284" s="179" t="s">
        <v>1369</v>
      </c>
      <c r="I284" s="192" t="s">
        <v>1462</v>
      </c>
      <c r="J284" s="156">
        <v>7893866297096</v>
      </c>
      <c r="K284" s="159">
        <v>4</v>
      </c>
      <c r="L284" s="161">
        <v>3</v>
      </c>
      <c r="M284" s="164"/>
      <c r="N284" s="153">
        <f>Tabela1798197[[#This Row],[Qtde.]]*Tabela1798197[[#This Row],[VALOR]]</f>
        <v>0</v>
      </c>
    </row>
    <row r="285" spans="2:14" ht="28.5" x14ac:dyDescent="0.3">
      <c r="B285" s="151" t="s">
        <v>461</v>
      </c>
      <c r="C285" s="152">
        <v>4</v>
      </c>
      <c r="D2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85" s="232" t="s">
        <v>461</v>
      </c>
      <c r="F285" s="168" t="s">
        <v>89</v>
      </c>
      <c r="G285" s="225" t="s">
        <v>1080</v>
      </c>
      <c r="H285" s="179" t="s">
        <v>1369</v>
      </c>
      <c r="I285" s="192" t="s">
        <v>1086</v>
      </c>
      <c r="J285" s="157">
        <v>7893866776270</v>
      </c>
      <c r="K285" s="159">
        <v>3</v>
      </c>
      <c r="L285" s="161">
        <v>3</v>
      </c>
      <c r="M285" s="164"/>
      <c r="N285" s="153">
        <f>Tabela1798197[[#This Row],[Qtde.]]*Tabela1798197[[#This Row],[VALOR]]</f>
        <v>0</v>
      </c>
    </row>
    <row r="286" spans="2:14" ht="28.5" x14ac:dyDescent="0.3">
      <c r="B286" s="151" t="s">
        <v>461</v>
      </c>
      <c r="C286" s="152">
        <v>4</v>
      </c>
      <c r="D2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286" s="232" t="s">
        <v>461</v>
      </c>
      <c r="F286" s="168" t="s">
        <v>89</v>
      </c>
      <c r="G286" s="225" t="s">
        <v>1080</v>
      </c>
      <c r="H286" s="179" t="s">
        <v>1369</v>
      </c>
      <c r="I286" s="192" t="s">
        <v>1087</v>
      </c>
      <c r="J286" s="157">
        <v>7893866297300</v>
      </c>
      <c r="K286" s="159">
        <v>1</v>
      </c>
      <c r="L286" s="161">
        <v>3</v>
      </c>
      <c r="M286" s="164"/>
      <c r="N286" s="153">
        <f>Tabela1798197[[#This Row],[Qtde.]]*Tabela1798197[[#This Row],[VALOR]]</f>
        <v>0</v>
      </c>
    </row>
    <row r="287" spans="2:14" x14ac:dyDescent="0.3">
      <c r="B287" s="151" t="s">
        <v>461</v>
      </c>
      <c r="C287" s="152">
        <v>4</v>
      </c>
      <c r="D2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87" s="232" t="s">
        <v>461</v>
      </c>
      <c r="F287" s="168" t="s">
        <v>89</v>
      </c>
      <c r="G287" s="225" t="s">
        <v>1080</v>
      </c>
      <c r="H287" s="179" t="s">
        <v>1369</v>
      </c>
      <c r="I287" s="192" t="s">
        <v>111</v>
      </c>
      <c r="J287" s="157">
        <v>7893866952193</v>
      </c>
      <c r="K287" s="159">
        <v>4</v>
      </c>
      <c r="L287" s="161">
        <v>3</v>
      </c>
      <c r="M287" s="164"/>
      <c r="N287" s="153">
        <f>Tabela1798197[[#This Row],[Qtde.]]*Tabela1798197[[#This Row],[VALOR]]</f>
        <v>0</v>
      </c>
    </row>
    <row r="288" spans="2:14" x14ac:dyDescent="0.3">
      <c r="B288" s="151" t="s">
        <v>461</v>
      </c>
      <c r="C288" s="152">
        <v>4</v>
      </c>
      <c r="D2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288" s="232" t="s">
        <v>461</v>
      </c>
      <c r="F288" s="168" t="s">
        <v>89</v>
      </c>
      <c r="G288" s="225" t="s">
        <v>1080</v>
      </c>
      <c r="H288" s="179" t="s">
        <v>1369</v>
      </c>
      <c r="I288" s="192" t="s">
        <v>1088</v>
      </c>
      <c r="J288" s="157">
        <v>7893866297089</v>
      </c>
      <c r="K288" s="159">
        <v>2</v>
      </c>
      <c r="L288" s="161">
        <v>3</v>
      </c>
      <c r="M288" s="164"/>
      <c r="N288" s="153">
        <f>Tabela1798197[[#This Row],[Qtde.]]*Tabela1798197[[#This Row],[VALOR]]</f>
        <v>0</v>
      </c>
    </row>
    <row r="289" spans="2:14" x14ac:dyDescent="0.3">
      <c r="B289" s="151" t="s">
        <v>461</v>
      </c>
      <c r="C289" s="152">
        <v>4</v>
      </c>
      <c r="D2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289" s="232" t="s">
        <v>461</v>
      </c>
      <c r="F289" s="168" t="s">
        <v>9</v>
      </c>
      <c r="G289" s="225"/>
      <c r="H289" s="179" t="s">
        <v>1368</v>
      </c>
      <c r="I289" s="192"/>
      <c r="J289" s="157">
        <v>7893866922875</v>
      </c>
      <c r="K289" s="159">
        <v>0</v>
      </c>
      <c r="L289" s="161">
        <v>6</v>
      </c>
      <c r="M289" s="164"/>
      <c r="N289" s="153">
        <f>Tabela1798197[[#This Row],[Qtde.]]*Tabela1798197[[#This Row],[VALOR]]</f>
        <v>0</v>
      </c>
    </row>
    <row r="290" spans="2:14" x14ac:dyDescent="0.3">
      <c r="B290" s="151" t="s">
        <v>461</v>
      </c>
      <c r="C290" s="152">
        <v>1</v>
      </c>
      <c r="D2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90" s="232" t="s">
        <v>461</v>
      </c>
      <c r="F290" s="168" t="s">
        <v>1510</v>
      </c>
      <c r="G290" s="225"/>
      <c r="H290" s="179" t="s">
        <v>1361</v>
      </c>
      <c r="I290" s="192"/>
      <c r="J290" s="157">
        <v>7893866026931</v>
      </c>
      <c r="K290" s="159">
        <v>3</v>
      </c>
      <c r="L290" s="161">
        <v>2</v>
      </c>
      <c r="M290" s="164"/>
      <c r="N290" s="153">
        <f>Tabela1798197[[#This Row],[Qtde.]]*Tabela1798197[[#This Row],[VALOR]]</f>
        <v>0</v>
      </c>
    </row>
    <row r="291" spans="2:14" ht="28.5" x14ac:dyDescent="0.3">
      <c r="B291" s="151" t="s">
        <v>461</v>
      </c>
      <c r="C291" s="152">
        <v>1</v>
      </c>
      <c r="D2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291" s="232" t="s">
        <v>461</v>
      </c>
      <c r="F291" s="168" t="s">
        <v>1511</v>
      </c>
      <c r="G291" s="225"/>
      <c r="H291" s="179" t="s">
        <v>1361</v>
      </c>
      <c r="I291" s="192"/>
      <c r="J291" s="157">
        <v>7893866736489</v>
      </c>
      <c r="K291" s="159">
        <v>1</v>
      </c>
      <c r="L291" s="161">
        <v>2</v>
      </c>
      <c r="M291" s="164"/>
      <c r="N291" s="153">
        <f>Tabela1798197[[#This Row],[Qtde.]]*Tabela1798197[[#This Row],[VALOR]]</f>
        <v>0</v>
      </c>
    </row>
    <row r="292" spans="2:14" x14ac:dyDescent="0.3">
      <c r="B292" s="109" t="s">
        <v>81</v>
      </c>
      <c r="C292" s="115">
        <v>24</v>
      </c>
      <c r="D2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292" s="231" t="s">
        <v>81</v>
      </c>
      <c r="F292" s="166" t="s">
        <v>1548</v>
      </c>
      <c r="G292" s="224"/>
      <c r="H292" s="174" t="s">
        <v>1167</v>
      </c>
      <c r="I292" s="191"/>
      <c r="J292" s="156">
        <v>7898003890413</v>
      </c>
      <c r="K292" s="117">
        <v>5</v>
      </c>
      <c r="L292" s="113">
        <v>20</v>
      </c>
      <c r="M292" s="124"/>
      <c r="N292" s="125">
        <f>Tabela1798197[[#This Row],[Qtde.]]*Tabela1798197[[#This Row],[VALOR]]</f>
        <v>0</v>
      </c>
    </row>
    <row r="293" spans="2:14" x14ac:dyDescent="0.3">
      <c r="B293" s="109" t="s">
        <v>81</v>
      </c>
      <c r="C293" s="115">
        <v>12</v>
      </c>
      <c r="D2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93" s="231" t="s">
        <v>81</v>
      </c>
      <c r="F293" s="166" t="s">
        <v>1286</v>
      </c>
      <c r="G293" s="224"/>
      <c r="H293" s="174" t="s">
        <v>1356</v>
      </c>
      <c r="I293" s="191"/>
      <c r="J293" s="156">
        <v>1836</v>
      </c>
      <c r="K293" s="117"/>
      <c r="L293" s="113"/>
      <c r="M293" s="124"/>
      <c r="N293" s="125">
        <f>Tabela1798197[[#This Row],[Qtde.]]*Tabela1798197[[#This Row],[VALOR]]</f>
        <v>0</v>
      </c>
    </row>
    <row r="294" spans="2:14" ht="30" x14ac:dyDescent="0.3">
      <c r="B294" s="109" t="s">
        <v>81</v>
      </c>
      <c r="C294" s="115">
        <v>12</v>
      </c>
      <c r="D2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94" s="231" t="s">
        <v>81</v>
      </c>
      <c r="F294" s="166" t="s">
        <v>1287</v>
      </c>
      <c r="G294" s="224"/>
      <c r="H294" s="174" t="s">
        <v>1281</v>
      </c>
      <c r="I294" s="191"/>
      <c r="J294" s="156">
        <v>7898003890505</v>
      </c>
      <c r="K294" s="117">
        <v>3</v>
      </c>
      <c r="L294" s="113">
        <v>2</v>
      </c>
      <c r="M294" s="124">
        <v>16.32</v>
      </c>
      <c r="N294" s="125">
        <f>Tabela1798197[[#This Row],[Qtde.]]*Tabela1798197[[#This Row],[VALOR]]</f>
        <v>0</v>
      </c>
    </row>
    <row r="295" spans="2:14" x14ac:dyDescent="0.3">
      <c r="B295" s="109" t="s">
        <v>81</v>
      </c>
      <c r="C295" s="115">
        <v>6</v>
      </c>
      <c r="D2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295" s="231" t="s">
        <v>81</v>
      </c>
      <c r="F295" s="166" t="s">
        <v>1288</v>
      </c>
      <c r="G295" s="224"/>
      <c r="H295" s="174" t="s">
        <v>1180</v>
      </c>
      <c r="I295" s="191"/>
      <c r="J295" s="156">
        <v>7898003890789</v>
      </c>
      <c r="K295" s="117">
        <v>1</v>
      </c>
      <c r="L295" s="113">
        <v>7</v>
      </c>
      <c r="M295" s="124">
        <v>16.32</v>
      </c>
      <c r="N295" s="125">
        <f>Tabela1798197[[#This Row],[Qtde.]]*Tabela1798197[[#This Row],[VALOR]]</f>
        <v>97.92</v>
      </c>
    </row>
    <row r="296" spans="2:14" ht="30" x14ac:dyDescent="0.3">
      <c r="B296" s="109" t="s">
        <v>81</v>
      </c>
      <c r="C296" s="115">
        <v>6</v>
      </c>
      <c r="D2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296" s="231" t="s">
        <v>81</v>
      </c>
      <c r="F296" s="166" t="s">
        <v>1289</v>
      </c>
      <c r="G296" s="224"/>
      <c r="H296" s="174" t="s">
        <v>1282</v>
      </c>
      <c r="I296" s="191"/>
      <c r="J296" s="156">
        <v>7898003895289</v>
      </c>
      <c r="K296" s="117">
        <v>3</v>
      </c>
      <c r="L296" s="113">
        <v>4</v>
      </c>
      <c r="M296" s="124"/>
      <c r="N296" s="125">
        <f>Tabela1798197[[#This Row],[Qtde.]]*Tabela1798197[[#This Row],[VALOR]]</f>
        <v>0</v>
      </c>
    </row>
    <row r="297" spans="2:14" ht="30" x14ac:dyDescent="0.3">
      <c r="B297" s="109" t="s">
        <v>81</v>
      </c>
      <c r="C297" s="115">
        <v>10</v>
      </c>
      <c r="D2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297" s="231" t="s">
        <v>81</v>
      </c>
      <c r="F297" s="166" t="s">
        <v>1290</v>
      </c>
      <c r="G297" s="224"/>
      <c r="H297" s="174" t="s">
        <v>1283</v>
      </c>
      <c r="I297" s="191"/>
      <c r="J297" s="156">
        <v>7898003893254</v>
      </c>
      <c r="K297" s="117">
        <v>14</v>
      </c>
      <c r="L297" s="113">
        <v>25</v>
      </c>
      <c r="M297" s="124">
        <v>16.760000000000002</v>
      </c>
      <c r="N297" s="125">
        <f>Tabela1798197[[#This Row],[Qtde.]]*Tabela1798197[[#This Row],[VALOR]]</f>
        <v>335.20000000000005</v>
      </c>
    </row>
    <row r="298" spans="2:14" ht="28.5" x14ac:dyDescent="0.3">
      <c r="B298" s="109" t="s">
        <v>81</v>
      </c>
      <c r="C298" s="115">
        <v>12</v>
      </c>
      <c r="D2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298" s="231" t="s">
        <v>81</v>
      </c>
      <c r="F298" s="166" t="s">
        <v>1291</v>
      </c>
      <c r="G298" s="224"/>
      <c r="H298" s="174" t="s">
        <v>1284</v>
      </c>
      <c r="I298" s="191"/>
      <c r="J298" s="156">
        <v>7898003893230</v>
      </c>
      <c r="K298" s="117">
        <v>7</v>
      </c>
      <c r="L298" s="113">
        <v>16</v>
      </c>
      <c r="M298" s="124"/>
      <c r="N298" s="125">
        <f>Tabela1798197[[#This Row],[Qtde.]]*Tabela1798197[[#This Row],[VALOR]]</f>
        <v>0</v>
      </c>
    </row>
    <row r="299" spans="2:14" ht="30" x14ac:dyDescent="0.3">
      <c r="B299" s="109" t="s">
        <v>81</v>
      </c>
      <c r="C299" s="115">
        <v>10</v>
      </c>
      <c r="D2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299" s="231" t="s">
        <v>81</v>
      </c>
      <c r="F299" s="166" t="s">
        <v>1292</v>
      </c>
      <c r="G299" s="224"/>
      <c r="H299" s="174" t="s">
        <v>1285</v>
      </c>
      <c r="I299" s="191"/>
      <c r="J299" s="156">
        <v>7898003894220</v>
      </c>
      <c r="K299" s="117">
        <v>21</v>
      </c>
      <c r="L299" s="113">
        <v>12</v>
      </c>
      <c r="M299" s="124"/>
      <c r="N299" s="125">
        <f>Tabela1798197[[#This Row],[Qtde.]]*Tabela1798197[[#This Row],[VALOR]]</f>
        <v>0</v>
      </c>
    </row>
    <row r="300" spans="2:14" ht="28.5" x14ac:dyDescent="0.3">
      <c r="B300" s="109" t="s">
        <v>81</v>
      </c>
      <c r="C300" s="115">
        <v>6</v>
      </c>
      <c r="D3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18</v>
      </c>
      <c r="E300" s="231" t="s">
        <v>81</v>
      </c>
      <c r="F300" s="166" t="s">
        <v>1293</v>
      </c>
      <c r="G300" s="224"/>
      <c r="H300" s="174" t="s">
        <v>1168</v>
      </c>
      <c r="I300" s="191"/>
      <c r="J300" s="156">
        <v>7898003898051</v>
      </c>
      <c r="K300" s="117">
        <v>6</v>
      </c>
      <c r="L300" s="113">
        <v>24</v>
      </c>
      <c r="M300" s="124">
        <v>13.68</v>
      </c>
      <c r="N300" s="125">
        <f>Tabela1798197[[#This Row],[Qtde.]]*Tabela1798197[[#This Row],[VALOR]]</f>
        <v>246.24</v>
      </c>
    </row>
    <row r="301" spans="2:14" ht="28.5" x14ac:dyDescent="0.3">
      <c r="B301" s="109" t="s">
        <v>81</v>
      </c>
      <c r="C301" s="115">
        <v>6</v>
      </c>
      <c r="D3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01" s="231" t="s">
        <v>81</v>
      </c>
      <c r="F301" s="166" t="s">
        <v>1296</v>
      </c>
      <c r="G301" s="224"/>
      <c r="H301" s="174" t="s">
        <v>1294</v>
      </c>
      <c r="I301" s="191"/>
      <c r="J301" s="156">
        <v>1916</v>
      </c>
      <c r="K301" s="117">
        <v>0</v>
      </c>
      <c r="L301" s="113">
        <v>0</v>
      </c>
      <c r="M301" s="124"/>
      <c r="N301" s="125">
        <f>Tabela1798197[[#This Row],[Qtde.]]*Tabela1798197[[#This Row],[VALOR]]</f>
        <v>0</v>
      </c>
    </row>
    <row r="302" spans="2:14" ht="28.5" x14ac:dyDescent="0.3">
      <c r="B302" s="109" t="s">
        <v>81</v>
      </c>
      <c r="C302" s="115">
        <v>12</v>
      </c>
      <c r="D3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02" s="231" t="s">
        <v>81</v>
      </c>
      <c r="F302" s="166" t="s">
        <v>1297</v>
      </c>
      <c r="G302" s="224"/>
      <c r="H302" s="174" t="s">
        <v>1294</v>
      </c>
      <c r="I302" s="191"/>
      <c r="J302" s="156">
        <v>7898003893216</v>
      </c>
      <c r="K302" s="117">
        <v>10</v>
      </c>
      <c r="L302" s="113">
        <v>8</v>
      </c>
      <c r="M302" s="124"/>
      <c r="N302" s="125">
        <f>Tabela1798197[[#This Row],[Qtde.]]*Tabela1798197[[#This Row],[VALOR]]</f>
        <v>0</v>
      </c>
    </row>
    <row r="303" spans="2:14" ht="28.5" x14ac:dyDescent="0.3">
      <c r="B303" s="109" t="s">
        <v>81</v>
      </c>
      <c r="C303" s="115">
        <v>12</v>
      </c>
      <c r="D3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303" s="231" t="s">
        <v>81</v>
      </c>
      <c r="F303" s="166" t="s">
        <v>1298</v>
      </c>
      <c r="G303" s="224"/>
      <c r="H303" s="174" t="s">
        <v>1167</v>
      </c>
      <c r="I303" s="191"/>
      <c r="J303" s="156">
        <v>7898003894381</v>
      </c>
      <c r="K303" s="117">
        <v>1</v>
      </c>
      <c r="L303" s="113">
        <v>13</v>
      </c>
      <c r="M303" s="124">
        <v>5.66</v>
      </c>
      <c r="N303" s="125">
        <f>Tabela1798197[[#This Row],[Qtde.]]*Tabela1798197[[#This Row],[VALOR]]</f>
        <v>67.92</v>
      </c>
    </row>
    <row r="304" spans="2:14" ht="28.5" x14ac:dyDescent="0.3">
      <c r="B304" s="109" t="s">
        <v>81</v>
      </c>
      <c r="C304" s="115">
        <v>12</v>
      </c>
      <c r="D3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304" s="231" t="s">
        <v>81</v>
      </c>
      <c r="F304" s="166" t="s">
        <v>1299</v>
      </c>
      <c r="G304" s="224"/>
      <c r="H304" s="174" t="s">
        <v>1167</v>
      </c>
      <c r="I304" s="191"/>
      <c r="J304" s="156">
        <v>1638</v>
      </c>
      <c r="K304" s="117">
        <v>0</v>
      </c>
      <c r="L304" s="113">
        <v>12</v>
      </c>
      <c r="M304" s="126">
        <v>5.59</v>
      </c>
      <c r="N304" s="127">
        <f>Tabela1798197[[#This Row],[Qtde.]]*Tabela1798197[[#This Row],[VALOR]]</f>
        <v>67.08</v>
      </c>
    </row>
    <row r="305" spans="2:14" ht="28.5" x14ac:dyDescent="0.3">
      <c r="B305" s="109" t="s">
        <v>81</v>
      </c>
      <c r="C305" s="115">
        <v>12</v>
      </c>
      <c r="D3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305" s="231" t="s">
        <v>81</v>
      </c>
      <c r="F305" s="166" t="s">
        <v>1300</v>
      </c>
      <c r="G305" s="224"/>
      <c r="H305" s="174" t="s">
        <v>1167</v>
      </c>
      <c r="I305" s="191"/>
      <c r="J305" s="156">
        <v>2130</v>
      </c>
      <c r="K305" s="117">
        <v>3</v>
      </c>
      <c r="L305" s="113">
        <v>20</v>
      </c>
      <c r="M305" s="126">
        <v>5.59</v>
      </c>
      <c r="N305" s="127">
        <f>Tabela1798197[[#This Row],[Qtde.]]*Tabela1798197[[#This Row],[VALOR]]</f>
        <v>134.16</v>
      </c>
    </row>
    <row r="306" spans="2:14" ht="28.5" x14ac:dyDescent="0.3">
      <c r="B306" s="109" t="s">
        <v>179</v>
      </c>
      <c r="C306" s="115">
        <v>1</v>
      </c>
      <c r="D3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306" s="231" t="s">
        <v>1326</v>
      </c>
      <c r="F306" s="166" t="s">
        <v>180</v>
      </c>
      <c r="G306" s="224"/>
      <c r="H306" s="174" t="s">
        <v>1295</v>
      </c>
      <c r="I306" s="191"/>
      <c r="J306" s="156">
        <v>7898031545149</v>
      </c>
      <c r="K306" s="117">
        <v>1</v>
      </c>
      <c r="L306" s="113">
        <v>2</v>
      </c>
      <c r="M306" s="124"/>
      <c r="N306" s="125">
        <f>Tabela1798197[[#This Row],[Qtde.]]*Tabela1798197[[#This Row],[VALOR]]</f>
        <v>0</v>
      </c>
    </row>
    <row r="307" spans="2:14" x14ac:dyDescent="0.3">
      <c r="B307" s="109" t="s">
        <v>179</v>
      </c>
      <c r="C307" s="115">
        <v>1</v>
      </c>
      <c r="D3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307" s="231" t="s">
        <v>186</v>
      </c>
      <c r="F307" s="166" t="s">
        <v>187</v>
      </c>
      <c r="G307" s="224"/>
      <c r="H307" s="174" t="s">
        <v>1275</v>
      </c>
      <c r="I307" s="191" t="s">
        <v>24</v>
      </c>
      <c r="J307" s="156">
        <v>7898031540441</v>
      </c>
      <c r="K307" s="117">
        <v>3</v>
      </c>
      <c r="L307" s="113">
        <v>6</v>
      </c>
      <c r="M307" s="124"/>
      <c r="N307" s="125">
        <f>Tabela1798197[[#This Row],[Qtde.]]*Tabela1798197[[#This Row],[VALOR]]</f>
        <v>0</v>
      </c>
    </row>
    <row r="308" spans="2:14" x14ac:dyDescent="0.3">
      <c r="B308" s="109" t="s">
        <v>179</v>
      </c>
      <c r="C308" s="115">
        <v>1</v>
      </c>
      <c r="D3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08" s="231" t="s">
        <v>1326</v>
      </c>
      <c r="F308" s="166" t="s">
        <v>187</v>
      </c>
      <c r="G308" s="224"/>
      <c r="H308" s="174" t="s">
        <v>1279</v>
      </c>
      <c r="I308" s="191" t="s">
        <v>5</v>
      </c>
      <c r="J308" s="156"/>
      <c r="K308" s="117">
        <v>0</v>
      </c>
      <c r="L308" s="113">
        <v>0</v>
      </c>
      <c r="M308" s="124"/>
      <c r="N308" s="125">
        <f>Tabela1798197[[#This Row],[Qtde.]]*Tabela1798197[[#This Row],[VALOR]]</f>
        <v>0</v>
      </c>
    </row>
    <row r="309" spans="2:14" x14ac:dyDescent="0.3">
      <c r="B309" s="109" t="s">
        <v>179</v>
      </c>
      <c r="C309" s="115">
        <v>1</v>
      </c>
      <c r="D3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09" s="231" t="s">
        <v>1326</v>
      </c>
      <c r="F309" s="166" t="s">
        <v>187</v>
      </c>
      <c r="G309" s="224"/>
      <c r="H309" s="174" t="s">
        <v>1279</v>
      </c>
      <c r="I309" s="191" t="s">
        <v>24</v>
      </c>
      <c r="J309" s="156">
        <v>7898031545378</v>
      </c>
      <c r="K309" s="117">
        <v>1</v>
      </c>
      <c r="L309" s="113">
        <v>1</v>
      </c>
      <c r="M309" s="124"/>
      <c r="N309" s="125">
        <f>Tabela1798197[[#This Row],[Qtde.]]*Tabela1798197[[#This Row],[VALOR]]</f>
        <v>0</v>
      </c>
    </row>
    <row r="310" spans="2:14" ht="28.5" x14ac:dyDescent="0.3">
      <c r="B310" s="109" t="s">
        <v>179</v>
      </c>
      <c r="C310" s="115">
        <v>1</v>
      </c>
      <c r="D3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310" s="231" t="s">
        <v>186</v>
      </c>
      <c r="F310" s="166" t="s">
        <v>188</v>
      </c>
      <c r="G310" s="224"/>
      <c r="H310" s="174"/>
      <c r="I310" s="191"/>
      <c r="J310" s="156">
        <v>7898031544050</v>
      </c>
      <c r="K310" s="117">
        <v>3</v>
      </c>
      <c r="L310" s="113">
        <v>6</v>
      </c>
      <c r="M310" s="124">
        <v>10.039999999999999</v>
      </c>
      <c r="N310" s="125">
        <f>Tabela1798197[[#This Row],[Qtde.]]*Tabela1798197[[#This Row],[VALOR]]</f>
        <v>30.119999999999997</v>
      </c>
    </row>
    <row r="311" spans="2:14" x14ac:dyDescent="0.3">
      <c r="B311" s="109" t="s">
        <v>179</v>
      </c>
      <c r="C311" s="115">
        <v>1</v>
      </c>
      <c r="D3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311" s="231" t="s">
        <v>189</v>
      </c>
      <c r="F311" s="166" t="s">
        <v>190</v>
      </c>
      <c r="G311" s="224"/>
      <c r="H311" s="174" t="s">
        <v>1275</v>
      </c>
      <c r="I311" s="191" t="s">
        <v>15</v>
      </c>
      <c r="J311" s="156">
        <v>7899228205044</v>
      </c>
      <c r="K311" s="117">
        <v>2</v>
      </c>
      <c r="L311" s="113">
        <v>4</v>
      </c>
      <c r="M311" s="124">
        <v>34.5</v>
      </c>
      <c r="N311" s="125">
        <f>Tabela1798197[[#This Row],[Qtde.]]*Tabela1798197[[#This Row],[VALOR]]</f>
        <v>69</v>
      </c>
    </row>
    <row r="312" spans="2:14" x14ac:dyDescent="0.3">
      <c r="B312" s="109" t="s">
        <v>179</v>
      </c>
      <c r="C312" s="115">
        <v>1</v>
      </c>
      <c r="D3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312" s="231"/>
      <c r="F312" s="166" t="s">
        <v>33</v>
      </c>
      <c r="G312" s="224"/>
      <c r="H312" s="174"/>
      <c r="I312" s="191"/>
      <c r="J312" s="156">
        <v>1426</v>
      </c>
      <c r="K312" s="117">
        <v>8</v>
      </c>
      <c r="L312" s="113">
        <v>10</v>
      </c>
      <c r="M312" s="124"/>
      <c r="N312" s="125">
        <f>Tabela1798197[[#This Row],[Qtde.]]*Tabela1798197[[#This Row],[VALOR]]</f>
        <v>0</v>
      </c>
    </row>
    <row r="313" spans="2:14" x14ac:dyDescent="0.3">
      <c r="B313" s="109" t="s">
        <v>179</v>
      </c>
      <c r="C313" s="115">
        <v>1</v>
      </c>
      <c r="D3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13" s="231" t="s">
        <v>1320</v>
      </c>
      <c r="F313" s="166" t="s">
        <v>17</v>
      </c>
      <c r="G313" s="224"/>
      <c r="H313" s="174" t="s">
        <v>1301</v>
      </c>
      <c r="I313" s="191"/>
      <c r="J313" s="156">
        <v>7898652120305</v>
      </c>
      <c r="K313" s="117">
        <v>2</v>
      </c>
      <c r="L313" s="113">
        <v>2</v>
      </c>
      <c r="M313" s="124">
        <v>15.33</v>
      </c>
      <c r="N313" s="125">
        <f>Tabela1798197[[#This Row],[Qtde.]]*Tabela1798197[[#This Row],[VALOR]]</f>
        <v>0</v>
      </c>
    </row>
    <row r="314" spans="2:14" x14ac:dyDescent="0.3">
      <c r="B314" s="109" t="s">
        <v>179</v>
      </c>
      <c r="C314" s="115">
        <v>1</v>
      </c>
      <c r="D3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314" s="231" t="s">
        <v>1320</v>
      </c>
      <c r="F314" s="166" t="s">
        <v>17</v>
      </c>
      <c r="G314" s="224"/>
      <c r="H314" s="174" t="s">
        <v>1302</v>
      </c>
      <c r="I314" s="191"/>
      <c r="J314" s="156">
        <v>7898652120299</v>
      </c>
      <c r="K314" s="117">
        <v>1</v>
      </c>
      <c r="L314" s="113">
        <v>2</v>
      </c>
      <c r="M314" s="124"/>
      <c r="N314" s="125">
        <f>Tabela1798197[[#This Row],[Qtde.]]*Tabela1798197[[#This Row],[VALOR]]</f>
        <v>0</v>
      </c>
    </row>
    <row r="315" spans="2:14" ht="28.5" x14ac:dyDescent="0.3">
      <c r="B315" s="109" t="s">
        <v>179</v>
      </c>
      <c r="C315" s="115">
        <v>1</v>
      </c>
      <c r="D3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315" s="231" t="s">
        <v>1459</v>
      </c>
      <c r="F315" s="166" t="s">
        <v>218</v>
      </c>
      <c r="G315" s="224"/>
      <c r="H315" s="174" t="s">
        <v>1303</v>
      </c>
      <c r="I315" s="191"/>
      <c r="J315" s="156">
        <v>7896748705023</v>
      </c>
      <c r="K315" s="117">
        <v>2</v>
      </c>
      <c r="L315" s="113">
        <v>6</v>
      </c>
      <c r="M315" s="124"/>
      <c r="N315" s="125">
        <f>Tabela1798197[[#This Row],[Qtde.]]*Tabela1798197[[#This Row],[VALOR]]</f>
        <v>0</v>
      </c>
    </row>
    <row r="316" spans="2:14" ht="28.5" x14ac:dyDescent="0.3">
      <c r="B316" s="109" t="s">
        <v>179</v>
      </c>
      <c r="C316" s="115">
        <v>1</v>
      </c>
      <c r="D3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16" s="231" t="s">
        <v>1459</v>
      </c>
      <c r="F316" s="166" t="s">
        <v>218</v>
      </c>
      <c r="G316" s="224"/>
      <c r="H316" s="174" t="s">
        <v>1305</v>
      </c>
      <c r="I316" s="191"/>
      <c r="J316" s="156">
        <v>7896748705009</v>
      </c>
      <c r="K316" s="117">
        <v>2</v>
      </c>
      <c r="L316" s="113">
        <v>2</v>
      </c>
      <c r="M316" s="124"/>
      <c r="N316" s="125">
        <f>Tabela1798197[[#This Row],[Qtde.]]*Tabela1798197[[#This Row],[VALOR]]</f>
        <v>0</v>
      </c>
    </row>
    <row r="317" spans="2:14" x14ac:dyDescent="0.3">
      <c r="B317" s="109" t="s">
        <v>179</v>
      </c>
      <c r="C317" s="115">
        <v>12</v>
      </c>
      <c r="D3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17" s="231" t="s">
        <v>467</v>
      </c>
      <c r="F317" s="166" t="s">
        <v>1321</v>
      </c>
      <c r="G317" s="224"/>
      <c r="H317" s="174" t="s">
        <v>1304</v>
      </c>
      <c r="I317" s="191" t="s">
        <v>19</v>
      </c>
      <c r="J317" s="156">
        <v>7897901801743</v>
      </c>
      <c r="K317" s="117">
        <v>28</v>
      </c>
      <c r="L317" s="113">
        <v>24</v>
      </c>
      <c r="M317" s="124"/>
      <c r="N317" s="125">
        <f>Tabela1798197[[#This Row],[Qtde.]]*Tabela1798197[[#This Row],[VALOR]]</f>
        <v>0</v>
      </c>
    </row>
    <row r="318" spans="2:14" x14ac:dyDescent="0.3">
      <c r="B318" s="109" t="s">
        <v>179</v>
      </c>
      <c r="C318" s="115">
        <v>12</v>
      </c>
      <c r="D3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18" s="231" t="s">
        <v>467</v>
      </c>
      <c r="F318" s="166" t="s">
        <v>1321</v>
      </c>
      <c r="G318" s="224"/>
      <c r="H318" s="174" t="s">
        <v>1304</v>
      </c>
      <c r="I318" s="191" t="s">
        <v>20</v>
      </c>
      <c r="J318" s="156">
        <v>7897901801750</v>
      </c>
      <c r="K318" s="117">
        <v>29</v>
      </c>
      <c r="L318" s="113">
        <v>24</v>
      </c>
      <c r="M318" s="124"/>
      <c r="N318" s="125">
        <f>Tabela1798197[[#This Row],[Qtde.]]*Tabela1798197[[#This Row],[VALOR]]</f>
        <v>0</v>
      </c>
    </row>
    <row r="319" spans="2:14" x14ac:dyDescent="0.3">
      <c r="B319" s="109" t="s">
        <v>179</v>
      </c>
      <c r="C319" s="115">
        <v>12</v>
      </c>
      <c r="D3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19" s="231" t="s">
        <v>467</v>
      </c>
      <c r="F319" s="166" t="s">
        <v>1321</v>
      </c>
      <c r="G319" s="224"/>
      <c r="H319" s="174" t="s">
        <v>1304</v>
      </c>
      <c r="I319" s="191" t="s">
        <v>21</v>
      </c>
      <c r="J319" s="156">
        <v>7897901801767</v>
      </c>
      <c r="K319" s="117">
        <v>25</v>
      </c>
      <c r="L319" s="113">
        <v>24</v>
      </c>
      <c r="M319" s="124"/>
      <c r="N319" s="125">
        <f>Tabela1798197[[#This Row],[Qtde.]]*Tabela1798197[[#This Row],[VALOR]]</f>
        <v>0</v>
      </c>
    </row>
    <row r="320" spans="2:14" x14ac:dyDescent="0.3">
      <c r="B320" s="109" t="s">
        <v>179</v>
      </c>
      <c r="C320" s="115">
        <v>12</v>
      </c>
      <c r="D3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20" s="231" t="s">
        <v>467</v>
      </c>
      <c r="F320" s="166" t="s">
        <v>1321</v>
      </c>
      <c r="G320" s="224"/>
      <c r="H320" s="174" t="s">
        <v>1304</v>
      </c>
      <c r="I320" s="191" t="s">
        <v>22</v>
      </c>
      <c r="J320" s="156">
        <v>7897901801774</v>
      </c>
      <c r="K320" s="117">
        <v>27</v>
      </c>
      <c r="L320" s="113">
        <v>24</v>
      </c>
      <c r="M320" s="124"/>
      <c r="N320" s="125">
        <f>Tabela1798197[[#This Row],[Qtde.]]*Tabela1798197[[#This Row],[VALOR]]</f>
        <v>0</v>
      </c>
    </row>
    <row r="321" spans="2:14" x14ac:dyDescent="0.3">
      <c r="B321" s="109" t="s">
        <v>179</v>
      </c>
      <c r="C321" s="115">
        <v>12</v>
      </c>
      <c r="D3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21" s="231" t="s">
        <v>467</v>
      </c>
      <c r="F321" s="166" t="s">
        <v>1321</v>
      </c>
      <c r="G321" s="224"/>
      <c r="H321" s="174" t="s">
        <v>1304</v>
      </c>
      <c r="I321" s="191" t="s">
        <v>23</v>
      </c>
      <c r="J321" s="156">
        <v>7897901801798</v>
      </c>
      <c r="K321" s="117">
        <v>27</v>
      </c>
      <c r="L321" s="113">
        <v>24</v>
      </c>
      <c r="M321" s="124"/>
      <c r="N321" s="125">
        <f>Tabela1798197[[#This Row],[Qtde.]]*Tabela1798197[[#This Row],[VALOR]]</f>
        <v>0</v>
      </c>
    </row>
    <row r="322" spans="2:14" x14ac:dyDescent="0.3">
      <c r="B322" s="109" t="s">
        <v>179</v>
      </c>
      <c r="C322" s="115">
        <v>12</v>
      </c>
      <c r="D3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22" s="231" t="s">
        <v>467</v>
      </c>
      <c r="F322" s="166" t="s">
        <v>1321</v>
      </c>
      <c r="G322" s="224"/>
      <c r="H322" s="174" t="s">
        <v>1304</v>
      </c>
      <c r="I322" s="191" t="s">
        <v>24</v>
      </c>
      <c r="J322" s="156">
        <v>7897901801804</v>
      </c>
      <c r="K322" s="117">
        <v>26</v>
      </c>
      <c r="L322" s="113">
        <v>24</v>
      </c>
      <c r="M322" s="124"/>
      <c r="N322" s="125">
        <f>Tabela1798197[[#This Row],[Qtde.]]*Tabela1798197[[#This Row],[VALOR]]</f>
        <v>0</v>
      </c>
    </row>
    <row r="323" spans="2:14" x14ac:dyDescent="0.3">
      <c r="B323" s="109" t="s">
        <v>179</v>
      </c>
      <c r="C323" s="115">
        <v>12</v>
      </c>
      <c r="D3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23" s="231" t="s">
        <v>467</v>
      </c>
      <c r="F323" s="166" t="s">
        <v>1321</v>
      </c>
      <c r="G323" s="224"/>
      <c r="H323" s="174" t="s">
        <v>1304</v>
      </c>
      <c r="I323" s="191" t="s">
        <v>25</v>
      </c>
      <c r="J323" s="156">
        <v>7897901801811</v>
      </c>
      <c r="K323" s="117">
        <v>31</v>
      </c>
      <c r="L323" s="113">
        <v>24</v>
      </c>
      <c r="M323" s="124"/>
      <c r="N323" s="125">
        <f>Tabela1798197[[#This Row],[Qtde.]]*Tabela1798197[[#This Row],[VALOR]]</f>
        <v>0</v>
      </c>
    </row>
    <row r="324" spans="2:14" x14ac:dyDescent="0.3">
      <c r="B324" s="109" t="s">
        <v>179</v>
      </c>
      <c r="C324" s="115">
        <v>12</v>
      </c>
      <c r="D3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324" s="231" t="s">
        <v>467</v>
      </c>
      <c r="F324" s="166" t="s">
        <v>1321</v>
      </c>
      <c r="G324" s="224"/>
      <c r="H324" s="174" t="s">
        <v>1304</v>
      </c>
      <c r="I324" s="191" t="s">
        <v>26</v>
      </c>
      <c r="J324" s="156">
        <v>7897901801828</v>
      </c>
      <c r="K324" s="117">
        <v>23</v>
      </c>
      <c r="L324" s="113">
        <v>24</v>
      </c>
      <c r="M324" s="124"/>
      <c r="N324" s="125">
        <f>Tabela1798197[[#This Row],[Qtde.]]*Tabela1798197[[#This Row],[VALOR]]</f>
        <v>0</v>
      </c>
    </row>
    <row r="325" spans="2:14" x14ac:dyDescent="0.3">
      <c r="B325" s="109" t="s">
        <v>179</v>
      </c>
      <c r="C325" s="115">
        <v>12</v>
      </c>
      <c r="D3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25" s="231" t="s">
        <v>467</v>
      </c>
      <c r="F325" s="166" t="s">
        <v>1321</v>
      </c>
      <c r="G325" s="224"/>
      <c r="H325" s="174" t="s">
        <v>1304</v>
      </c>
      <c r="I325" s="191" t="s">
        <v>27</v>
      </c>
      <c r="J325" s="156">
        <v>7897901801835</v>
      </c>
      <c r="K325" s="117">
        <v>19</v>
      </c>
      <c r="L325" s="113">
        <v>15</v>
      </c>
      <c r="M325" s="124"/>
      <c r="N325" s="125">
        <f>Tabela1798197[[#This Row],[Qtde.]]*Tabela1798197[[#This Row],[VALOR]]</f>
        <v>0</v>
      </c>
    </row>
    <row r="326" spans="2:14" x14ac:dyDescent="0.3">
      <c r="B326" s="111" t="s">
        <v>166</v>
      </c>
      <c r="C326" s="115">
        <v>12</v>
      </c>
      <c r="D3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326" s="231" t="s">
        <v>1348</v>
      </c>
      <c r="F326" s="166" t="s">
        <v>1321</v>
      </c>
      <c r="G326" s="224"/>
      <c r="H326" s="174" t="s">
        <v>1304</v>
      </c>
      <c r="I326" s="191" t="s">
        <v>26</v>
      </c>
      <c r="J326" s="156">
        <v>2370</v>
      </c>
      <c r="K326" s="117">
        <v>6</v>
      </c>
      <c r="L326" s="113">
        <v>24</v>
      </c>
      <c r="M326" s="124"/>
      <c r="N326" s="125">
        <f>Tabela1798197[[#This Row],[Qtde.]]*Tabela1798197[[#This Row],[VALOR]]</f>
        <v>0</v>
      </c>
    </row>
    <row r="327" spans="2:14" x14ac:dyDescent="0.3">
      <c r="B327" s="109" t="s">
        <v>179</v>
      </c>
      <c r="C327" s="115">
        <v>12</v>
      </c>
      <c r="D3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27" s="231" t="s">
        <v>221</v>
      </c>
      <c r="F327" s="166" t="s">
        <v>18</v>
      </c>
      <c r="G327" s="224"/>
      <c r="H327" s="174" t="s">
        <v>1304</v>
      </c>
      <c r="I327" s="191" t="s">
        <v>19</v>
      </c>
      <c r="J327" s="206">
        <v>7891323075195</v>
      </c>
      <c r="K327" s="160">
        <v>0</v>
      </c>
      <c r="L327" s="113">
        <v>0</v>
      </c>
      <c r="M327" s="124">
        <v>2.93</v>
      </c>
      <c r="N327" s="125">
        <f>Tabela1798197[[#This Row],[Qtde.]]*Tabela1798197[[#This Row],[VALOR]]</f>
        <v>0</v>
      </c>
    </row>
    <row r="328" spans="2:14" x14ac:dyDescent="0.3">
      <c r="B328" s="109" t="s">
        <v>179</v>
      </c>
      <c r="C328" s="115">
        <v>12</v>
      </c>
      <c r="D3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28" s="231" t="s">
        <v>221</v>
      </c>
      <c r="F328" s="166" t="s">
        <v>18</v>
      </c>
      <c r="G328" s="224"/>
      <c r="H328" s="174" t="s">
        <v>1304</v>
      </c>
      <c r="I328" s="191" t="s">
        <v>20</v>
      </c>
      <c r="J328" s="207">
        <v>7891323075201</v>
      </c>
      <c r="K328" s="160">
        <v>0</v>
      </c>
      <c r="L328" s="113">
        <v>0</v>
      </c>
      <c r="M328" s="124">
        <v>2.93</v>
      </c>
      <c r="N328" s="125">
        <f>Tabela1798197[[#This Row],[Qtde.]]*Tabela1798197[[#This Row],[VALOR]]</f>
        <v>0</v>
      </c>
    </row>
    <row r="329" spans="2:14" x14ac:dyDescent="0.3">
      <c r="B329" s="109" t="s">
        <v>179</v>
      </c>
      <c r="C329" s="115">
        <v>12</v>
      </c>
      <c r="D3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29" s="231" t="s">
        <v>221</v>
      </c>
      <c r="F329" s="166" t="s">
        <v>18</v>
      </c>
      <c r="G329" s="224"/>
      <c r="H329" s="174" t="s">
        <v>1304</v>
      </c>
      <c r="I329" s="191" t="s">
        <v>21</v>
      </c>
      <c r="J329" s="207">
        <v>7891323075225</v>
      </c>
      <c r="K329" s="160">
        <v>0</v>
      </c>
      <c r="L329" s="113">
        <v>0</v>
      </c>
      <c r="M329" s="124">
        <v>2.93</v>
      </c>
      <c r="N329" s="125">
        <f>Tabela1798197[[#This Row],[Qtde.]]*Tabela1798197[[#This Row],[VALOR]]</f>
        <v>0</v>
      </c>
    </row>
    <row r="330" spans="2:14" x14ac:dyDescent="0.3">
      <c r="B330" s="109" t="s">
        <v>179</v>
      </c>
      <c r="C330" s="115">
        <v>12</v>
      </c>
      <c r="D3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30" s="231" t="s">
        <v>221</v>
      </c>
      <c r="F330" s="166" t="s">
        <v>18</v>
      </c>
      <c r="G330" s="224"/>
      <c r="H330" s="174" t="s">
        <v>1304</v>
      </c>
      <c r="I330" s="191" t="s">
        <v>22</v>
      </c>
      <c r="J330" s="207">
        <v>7891323075249</v>
      </c>
      <c r="K330" s="160">
        <v>1</v>
      </c>
      <c r="L330" s="113">
        <v>0</v>
      </c>
      <c r="M330" s="124">
        <v>2.93</v>
      </c>
      <c r="N330" s="125">
        <f>Tabela1798197[[#This Row],[Qtde.]]*Tabela1798197[[#This Row],[VALOR]]</f>
        <v>0</v>
      </c>
    </row>
    <row r="331" spans="2:14" x14ac:dyDescent="0.3">
      <c r="B331" s="109" t="s">
        <v>179</v>
      </c>
      <c r="C331" s="115">
        <v>12</v>
      </c>
      <c r="D3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31" s="231" t="s">
        <v>221</v>
      </c>
      <c r="F331" s="166" t="s">
        <v>18</v>
      </c>
      <c r="G331" s="224"/>
      <c r="H331" s="174" t="s">
        <v>1304</v>
      </c>
      <c r="I331" s="191" t="s">
        <v>23</v>
      </c>
      <c r="J331" s="207">
        <v>7891323075232</v>
      </c>
      <c r="K331" s="160">
        <v>0</v>
      </c>
      <c r="L331" s="113">
        <v>0</v>
      </c>
      <c r="M331" s="124">
        <v>2.93</v>
      </c>
      <c r="N331" s="125">
        <f>Tabela1798197[[#This Row],[Qtde.]]*Tabela1798197[[#This Row],[VALOR]]</f>
        <v>0</v>
      </c>
    </row>
    <row r="332" spans="2:14" x14ac:dyDescent="0.3">
      <c r="B332" s="109" t="s">
        <v>179</v>
      </c>
      <c r="C332" s="115">
        <v>12</v>
      </c>
      <c r="D3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32" s="231" t="s">
        <v>221</v>
      </c>
      <c r="F332" s="166" t="s">
        <v>18</v>
      </c>
      <c r="G332" s="224"/>
      <c r="H332" s="174" t="s">
        <v>1304</v>
      </c>
      <c r="I332" s="191" t="s">
        <v>24</v>
      </c>
      <c r="J332" s="207">
        <v>7891323075256</v>
      </c>
      <c r="K332" s="160">
        <v>0</v>
      </c>
      <c r="L332" s="113">
        <v>0</v>
      </c>
      <c r="M332" s="124">
        <v>2.93</v>
      </c>
      <c r="N332" s="125">
        <f>Tabela1798197[[#This Row],[Qtde.]]*Tabela1798197[[#This Row],[VALOR]]</f>
        <v>0</v>
      </c>
    </row>
    <row r="333" spans="2:14" x14ac:dyDescent="0.3">
      <c r="B333" s="109" t="s">
        <v>179</v>
      </c>
      <c r="C333" s="115">
        <v>12</v>
      </c>
      <c r="D3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33" s="231" t="s">
        <v>221</v>
      </c>
      <c r="F333" s="166" t="s">
        <v>18</v>
      </c>
      <c r="G333" s="224"/>
      <c r="H333" s="174" t="s">
        <v>1304</v>
      </c>
      <c r="I333" s="191" t="s">
        <v>25</v>
      </c>
      <c r="J333" s="207">
        <v>1004</v>
      </c>
      <c r="K333" s="160">
        <v>0</v>
      </c>
      <c r="L333" s="113">
        <v>0</v>
      </c>
      <c r="M333" s="124">
        <v>2.93</v>
      </c>
      <c r="N333" s="125">
        <f>Tabela1798197[[#This Row],[Qtde.]]*Tabela1798197[[#This Row],[VALOR]]</f>
        <v>0</v>
      </c>
    </row>
    <row r="334" spans="2:14" x14ac:dyDescent="0.3">
      <c r="B334" s="109" t="s">
        <v>179</v>
      </c>
      <c r="C334" s="115">
        <v>12</v>
      </c>
      <c r="D3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34" s="231" t="s">
        <v>221</v>
      </c>
      <c r="F334" s="166" t="s">
        <v>18</v>
      </c>
      <c r="G334" s="224"/>
      <c r="H334" s="174" t="s">
        <v>1304</v>
      </c>
      <c r="I334" s="191" t="s">
        <v>26</v>
      </c>
      <c r="J334" s="207">
        <v>7891323075287</v>
      </c>
      <c r="K334" s="160">
        <v>0</v>
      </c>
      <c r="L334" s="113">
        <v>0</v>
      </c>
      <c r="M334" s="124">
        <v>2.93</v>
      </c>
      <c r="N334" s="125">
        <f>Tabela1798197[[#This Row],[Qtde.]]*Tabela1798197[[#This Row],[VALOR]]</f>
        <v>0</v>
      </c>
    </row>
    <row r="335" spans="2:14" x14ac:dyDescent="0.3">
      <c r="B335" s="109" t="s">
        <v>179</v>
      </c>
      <c r="C335" s="115">
        <v>1</v>
      </c>
      <c r="D3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335" s="231" t="s">
        <v>1524</v>
      </c>
      <c r="F335" s="166" t="s">
        <v>223</v>
      </c>
      <c r="G335" s="224"/>
      <c r="H335" s="174" t="s">
        <v>1525</v>
      </c>
      <c r="I335" s="191"/>
      <c r="J335" s="207">
        <v>7899674009753</v>
      </c>
      <c r="K335" s="160">
        <v>1</v>
      </c>
      <c r="L335" s="113">
        <v>3</v>
      </c>
      <c r="M335" s="124"/>
      <c r="N335" s="125">
        <f>Tabela1798197[[#This Row],[Qtde.]]*Tabela1798197[[#This Row],[VALOR]]</f>
        <v>0</v>
      </c>
    </row>
    <row r="336" spans="2:14" x14ac:dyDescent="0.3">
      <c r="B336" s="109" t="s">
        <v>179</v>
      </c>
      <c r="C336" s="115">
        <v>1</v>
      </c>
      <c r="D3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36" s="231" t="s">
        <v>182</v>
      </c>
      <c r="F336" s="166" t="s">
        <v>1075</v>
      </c>
      <c r="G336" s="224"/>
      <c r="H336" s="174" t="s">
        <v>1275</v>
      </c>
      <c r="I336" s="191"/>
      <c r="J336" s="207">
        <v>7898941765026</v>
      </c>
      <c r="K336" s="160">
        <v>2</v>
      </c>
      <c r="L336" s="113">
        <v>2</v>
      </c>
      <c r="M336" s="124"/>
      <c r="N336" s="125">
        <f>Tabela1798197[[#This Row],[Qtde.]]*Tabela1798197[[#This Row],[VALOR]]</f>
        <v>0</v>
      </c>
    </row>
    <row r="337" spans="2:14" x14ac:dyDescent="0.3">
      <c r="B337" s="109" t="s">
        <v>179</v>
      </c>
      <c r="C337" s="115">
        <v>12</v>
      </c>
      <c r="D3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37" s="231" t="s">
        <v>182</v>
      </c>
      <c r="F337" s="166" t="s">
        <v>1458</v>
      </c>
      <c r="G337" s="224"/>
      <c r="H337" s="174" t="s">
        <v>1275</v>
      </c>
      <c r="I337" s="191"/>
      <c r="J337" s="207">
        <v>557</v>
      </c>
      <c r="K337" s="160">
        <v>0</v>
      </c>
      <c r="L337" s="113">
        <v>0</v>
      </c>
      <c r="M337" s="124"/>
      <c r="N337" s="125">
        <f>Tabela1798197[[#This Row],[Qtde.]]*Tabela1798197[[#This Row],[VALOR]]</f>
        <v>0</v>
      </c>
    </row>
    <row r="338" spans="2:14" x14ac:dyDescent="0.3">
      <c r="B338" s="109" t="s">
        <v>179</v>
      </c>
      <c r="C338" s="115">
        <v>12</v>
      </c>
      <c r="D3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38" s="231" t="s">
        <v>254</v>
      </c>
      <c r="F338" s="166" t="s">
        <v>1458</v>
      </c>
      <c r="G338" s="224"/>
      <c r="H338" s="174" t="s">
        <v>1275</v>
      </c>
      <c r="I338" s="191"/>
      <c r="J338" s="207">
        <v>7908482311245</v>
      </c>
      <c r="K338" s="160">
        <v>3</v>
      </c>
      <c r="L338" s="113">
        <v>3</v>
      </c>
      <c r="M338" s="124"/>
      <c r="N338" s="125">
        <f>Tabela1798197[[#This Row],[Qtde.]]*Tabela1798197[[#This Row],[VALOR]]</f>
        <v>0</v>
      </c>
    </row>
    <row r="339" spans="2:14" ht="28.5" x14ac:dyDescent="0.3">
      <c r="B339" s="109" t="s">
        <v>179</v>
      </c>
      <c r="C339" s="115">
        <v>1</v>
      </c>
      <c r="D3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339" s="231" t="s">
        <v>1536</v>
      </c>
      <c r="F339" s="166" t="s">
        <v>1034</v>
      </c>
      <c r="G339" s="224"/>
      <c r="H339" s="174" t="s">
        <v>1305</v>
      </c>
      <c r="I339" s="191"/>
      <c r="J339" s="207">
        <v>751320484673</v>
      </c>
      <c r="K339" s="160">
        <v>0</v>
      </c>
      <c r="L339" s="113">
        <v>4</v>
      </c>
      <c r="M339" s="124"/>
      <c r="N339" s="125">
        <f>Tabela1798197[[#This Row],[Qtde.]]*Tabela1798197[[#This Row],[VALOR]]</f>
        <v>0</v>
      </c>
    </row>
    <row r="340" spans="2:14" ht="28.5" x14ac:dyDescent="0.3">
      <c r="B340" s="109" t="s">
        <v>179</v>
      </c>
      <c r="C340" s="115">
        <v>1</v>
      </c>
      <c r="D3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40" s="231" t="s">
        <v>1535</v>
      </c>
      <c r="F340" s="166" t="s">
        <v>1534</v>
      </c>
      <c r="G340" s="224"/>
      <c r="H340" s="174" t="s">
        <v>1305</v>
      </c>
      <c r="I340" s="191"/>
      <c r="J340" s="207">
        <v>7892089140677</v>
      </c>
      <c r="K340" s="160">
        <v>6</v>
      </c>
      <c r="L340" s="113">
        <v>4</v>
      </c>
      <c r="M340" s="124"/>
      <c r="N340" s="125">
        <f>Tabela1798197[[#This Row],[Qtde.]]*Tabela1798197[[#This Row],[VALOR]]</f>
        <v>0</v>
      </c>
    </row>
    <row r="341" spans="2:14" x14ac:dyDescent="0.3">
      <c r="B341" s="109" t="s">
        <v>179</v>
      </c>
      <c r="C341" s="115">
        <v>1</v>
      </c>
      <c r="D3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41" s="231"/>
      <c r="F341" s="166" t="s">
        <v>245</v>
      </c>
      <c r="G341" s="224"/>
      <c r="H341" s="174" t="s">
        <v>1306</v>
      </c>
      <c r="I341" s="191"/>
      <c r="J341" s="207">
        <v>7898906118027</v>
      </c>
      <c r="K341" s="160">
        <v>17</v>
      </c>
      <c r="L341" s="113">
        <v>8</v>
      </c>
      <c r="M341" s="124"/>
      <c r="N341" s="125">
        <f>Tabela1798197[[#This Row],[Qtde.]]*Tabela1798197[[#This Row],[VALOR]]</f>
        <v>0</v>
      </c>
    </row>
    <row r="342" spans="2:14" x14ac:dyDescent="0.3">
      <c r="B342" s="109" t="s">
        <v>179</v>
      </c>
      <c r="C342" s="115">
        <v>1</v>
      </c>
      <c r="D3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342" s="231" t="s">
        <v>285</v>
      </c>
      <c r="F342" s="166" t="s">
        <v>468</v>
      </c>
      <c r="G342" s="224"/>
      <c r="H342" s="174" t="s">
        <v>1275</v>
      </c>
      <c r="I342" s="191"/>
      <c r="J342" s="207">
        <v>7899228204689</v>
      </c>
      <c r="K342" s="160">
        <v>2</v>
      </c>
      <c r="L342" s="113">
        <v>3</v>
      </c>
      <c r="M342" s="124"/>
      <c r="N342" s="125">
        <f>Tabela1798197[[#This Row],[Qtde.]]*Tabela1798197[[#This Row],[VALOR]]</f>
        <v>0</v>
      </c>
    </row>
    <row r="343" spans="2:14" x14ac:dyDescent="0.3">
      <c r="B343" s="109" t="s">
        <v>179</v>
      </c>
      <c r="C343" s="115">
        <v>1</v>
      </c>
      <c r="D3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43" s="231" t="s">
        <v>285</v>
      </c>
      <c r="F343" s="166" t="s">
        <v>468</v>
      </c>
      <c r="G343" s="224"/>
      <c r="H343" s="174" t="s">
        <v>1495</v>
      </c>
      <c r="I343" s="191"/>
      <c r="J343" s="207">
        <v>2316</v>
      </c>
      <c r="K343" s="160">
        <v>1</v>
      </c>
      <c r="L343" s="113">
        <v>1</v>
      </c>
      <c r="M343" s="124"/>
      <c r="N343" s="125">
        <f>Tabela1798197[[#This Row],[Qtde.]]*Tabela1798197[[#This Row],[VALOR]]</f>
        <v>0</v>
      </c>
    </row>
    <row r="344" spans="2:14" ht="28.5" x14ac:dyDescent="0.3">
      <c r="B344" s="109" t="s">
        <v>179</v>
      </c>
      <c r="C344" s="115">
        <v>1</v>
      </c>
      <c r="D3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344" s="231"/>
      <c r="F344" s="166" t="s">
        <v>248</v>
      </c>
      <c r="G344" s="224"/>
      <c r="H344" s="174"/>
      <c r="I344" s="191"/>
      <c r="J344" s="207">
        <v>1930</v>
      </c>
      <c r="K344" s="160">
        <v>0</v>
      </c>
      <c r="L344" s="113">
        <v>6</v>
      </c>
      <c r="M344" s="124"/>
      <c r="N344" s="125">
        <f>Tabela1798197[[#This Row],[Qtde.]]*Tabela1798197[[#This Row],[VALOR]]</f>
        <v>0</v>
      </c>
    </row>
    <row r="345" spans="2:14" ht="28.5" x14ac:dyDescent="0.3">
      <c r="B345" s="109" t="s">
        <v>179</v>
      </c>
      <c r="C345" s="115">
        <v>1</v>
      </c>
      <c r="D3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345" s="231"/>
      <c r="F345" s="166" t="s">
        <v>1485</v>
      </c>
      <c r="G345" s="224"/>
      <c r="H345" s="174"/>
      <c r="I345" s="191"/>
      <c r="J345" s="207">
        <v>7896193241688</v>
      </c>
      <c r="K345" s="160">
        <v>2</v>
      </c>
      <c r="L345" s="113">
        <v>6</v>
      </c>
      <c r="M345" s="124"/>
      <c r="N345" s="125">
        <f>Tabela1798197[[#This Row],[Qtde.]]*Tabela1798197[[#This Row],[VALOR]]</f>
        <v>0</v>
      </c>
    </row>
    <row r="346" spans="2:14" x14ac:dyDescent="0.3">
      <c r="B346" s="109" t="s">
        <v>179</v>
      </c>
      <c r="C346" s="115">
        <v>6</v>
      </c>
      <c r="D3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346" s="231"/>
      <c r="F346" s="166" t="s">
        <v>28</v>
      </c>
      <c r="G346" s="224"/>
      <c r="H346" s="174"/>
      <c r="I346" s="191"/>
      <c r="J346" s="207">
        <v>2104</v>
      </c>
      <c r="K346" s="160">
        <v>8</v>
      </c>
      <c r="L346" s="113">
        <v>12</v>
      </c>
      <c r="M346" s="124"/>
      <c r="N346" s="125">
        <f>Tabela1798197[[#This Row],[Qtde.]]*Tabela1798197[[#This Row],[VALOR]]</f>
        <v>0</v>
      </c>
    </row>
    <row r="347" spans="2:14" x14ac:dyDescent="0.3">
      <c r="B347" s="109" t="s">
        <v>179</v>
      </c>
      <c r="C347" s="115">
        <v>40</v>
      </c>
      <c r="D3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47" s="231"/>
      <c r="F347" s="166" t="s">
        <v>29</v>
      </c>
      <c r="G347" s="224"/>
      <c r="H347" s="174"/>
      <c r="I347" s="191"/>
      <c r="J347" s="207">
        <v>2102</v>
      </c>
      <c r="K347" s="160">
        <v>54</v>
      </c>
      <c r="L347" s="113">
        <v>40</v>
      </c>
      <c r="M347" s="124">
        <v>2.9</v>
      </c>
      <c r="N347" s="125">
        <f>Tabela1798197[[#This Row],[Qtde.]]*Tabela1798197[[#This Row],[VALOR]]</f>
        <v>0</v>
      </c>
    </row>
    <row r="348" spans="2:14" x14ac:dyDescent="0.3">
      <c r="B348" s="109" t="s">
        <v>179</v>
      </c>
      <c r="C348" s="115">
        <v>32</v>
      </c>
      <c r="D3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48" s="231"/>
      <c r="F348" s="166" t="s">
        <v>30</v>
      </c>
      <c r="G348" s="224"/>
      <c r="H348" s="174"/>
      <c r="I348" s="191"/>
      <c r="J348" s="207">
        <v>2103</v>
      </c>
      <c r="K348" s="160">
        <v>55</v>
      </c>
      <c r="L348" s="113">
        <v>33</v>
      </c>
      <c r="M348" s="124">
        <v>5.69</v>
      </c>
      <c r="N348" s="125">
        <f>Tabela1798197[[#This Row],[Qtde.]]*Tabela1798197[[#This Row],[VALOR]]</f>
        <v>0</v>
      </c>
    </row>
    <row r="349" spans="2:14" ht="28.5" x14ac:dyDescent="0.3">
      <c r="B349" s="109" t="s">
        <v>179</v>
      </c>
      <c r="C349" s="115">
        <v>40</v>
      </c>
      <c r="D3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49" s="231"/>
      <c r="F349" s="166" t="s">
        <v>1110</v>
      </c>
      <c r="G349" s="224"/>
      <c r="H349" s="174"/>
      <c r="I349" s="191"/>
      <c r="J349" s="207">
        <v>7896603804243</v>
      </c>
      <c r="K349" s="160">
        <v>18</v>
      </c>
      <c r="L349" s="113"/>
      <c r="M349" s="124"/>
      <c r="N349" s="125">
        <f>Tabela1798197[[#This Row],[Qtde.]]*Tabela1798197[[#This Row],[VALOR]]</f>
        <v>0</v>
      </c>
    </row>
    <row r="350" spans="2:14" ht="28.5" x14ac:dyDescent="0.3">
      <c r="B350" s="109" t="s">
        <v>179</v>
      </c>
      <c r="C350" s="115">
        <v>32</v>
      </c>
      <c r="D3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32</v>
      </c>
      <c r="E350" s="231"/>
      <c r="F350" s="166" t="s">
        <v>1111</v>
      </c>
      <c r="G350" s="224"/>
      <c r="H350" s="174"/>
      <c r="I350" s="191"/>
      <c r="J350" s="207">
        <v>1974</v>
      </c>
      <c r="K350" s="160">
        <v>7</v>
      </c>
      <c r="L350" s="113">
        <v>10</v>
      </c>
      <c r="M350" s="124"/>
      <c r="N350" s="125">
        <f>Tabela1798197[[#This Row],[Qtde.]]*Tabela1798197[[#This Row],[VALOR]]</f>
        <v>0</v>
      </c>
    </row>
    <row r="351" spans="2:14" ht="28.5" x14ac:dyDescent="0.3">
      <c r="B351" s="109" t="s">
        <v>179</v>
      </c>
      <c r="C351" s="115">
        <v>4</v>
      </c>
      <c r="D3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351" s="231" t="s">
        <v>1472</v>
      </c>
      <c r="F351" s="166" t="s">
        <v>1454</v>
      </c>
      <c r="G351" s="224"/>
      <c r="H351" s="174"/>
      <c r="I351" s="191"/>
      <c r="J351" s="207">
        <v>7896193239395</v>
      </c>
      <c r="K351" s="160">
        <v>5</v>
      </c>
      <c r="L351" s="113">
        <v>6</v>
      </c>
      <c r="M351" s="124"/>
      <c r="N351" s="125">
        <f>Tabela1798197[[#This Row],[Qtde.]]*Tabela1798197[[#This Row],[VALOR]]</f>
        <v>0</v>
      </c>
    </row>
    <row r="352" spans="2:14" x14ac:dyDescent="0.3">
      <c r="B352" s="109" t="s">
        <v>179</v>
      </c>
      <c r="C352" s="115">
        <v>1</v>
      </c>
      <c r="D3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7</v>
      </c>
      <c r="E352" s="231" t="s">
        <v>1089</v>
      </c>
      <c r="F352" s="166" t="s">
        <v>31</v>
      </c>
      <c r="G352" s="224"/>
      <c r="H352" s="174" t="s">
        <v>1308</v>
      </c>
      <c r="I352" s="191"/>
      <c r="J352" s="207">
        <v>7896603847165</v>
      </c>
      <c r="K352" s="160">
        <v>3</v>
      </c>
      <c r="L352" s="113">
        <v>10</v>
      </c>
      <c r="M352" s="124"/>
      <c r="N352" s="125">
        <f>Tabela1798197[[#This Row],[Qtde.]]*Tabela1798197[[#This Row],[VALOR]]</f>
        <v>0</v>
      </c>
    </row>
    <row r="353" spans="2:14" x14ac:dyDescent="0.3">
      <c r="B353" s="109" t="s">
        <v>179</v>
      </c>
      <c r="C353" s="115">
        <v>1</v>
      </c>
      <c r="D3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353" s="231"/>
      <c r="F353" s="166" t="s">
        <v>32</v>
      </c>
      <c r="G353" s="224"/>
      <c r="H353" s="174"/>
      <c r="I353" s="191"/>
      <c r="J353" s="207">
        <v>7896603803628</v>
      </c>
      <c r="K353" s="160">
        <v>2</v>
      </c>
      <c r="L353" s="113">
        <v>4</v>
      </c>
      <c r="M353" s="124"/>
      <c r="N353" s="125">
        <f>Tabela1798197[[#This Row],[Qtde.]]*Tabela1798197[[#This Row],[VALOR]]</f>
        <v>0</v>
      </c>
    </row>
    <row r="354" spans="2:14" x14ac:dyDescent="0.3">
      <c r="B354" s="109" t="s">
        <v>179</v>
      </c>
      <c r="C354" s="115">
        <v>1</v>
      </c>
      <c r="D3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354" s="231"/>
      <c r="F354" s="166" t="s">
        <v>250</v>
      </c>
      <c r="G354" s="224"/>
      <c r="H354" s="174" t="s">
        <v>1220</v>
      </c>
      <c r="I354" s="191"/>
      <c r="J354" s="207">
        <v>1928</v>
      </c>
      <c r="K354" s="160">
        <v>5</v>
      </c>
      <c r="L354" s="113">
        <v>6</v>
      </c>
      <c r="M354" s="124"/>
      <c r="N354" s="125">
        <f>Tabela1798197[[#This Row],[Qtde.]]*Tabela1798197[[#This Row],[VALOR]]</f>
        <v>0</v>
      </c>
    </row>
    <row r="355" spans="2:14" x14ac:dyDescent="0.3">
      <c r="B355" s="109" t="s">
        <v>179</v>
      </c>
      <c r="C355" s="115">
        <v>20</v>
      </c>
      <c r="D3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355" s="231" t="s">
        <v>467</v>
      </c>
      <c r="F355" s="166" t="s">
        <v>41</v>
      </c>
      <c r="G355" s="224"/>
      <c r="H355" s="174" t="s">
        <v>1301</v>
      </c>
      <c r="I355" s="191"/>
      <c r="J355" s="207">
        <v>1865</v>
      </c>
      <c r="K355" s="160">
        <v>5</v>
      </c>
      <c r="L355" s="113">
        <v>15</v>
      </c>
      <c r="M355" s="124"/>
      <c r="N355" s="125">
        <f>Tabela1798197[[#This Row],[Qtde.]]*Tabela1798197[[#This Row],[VALOR]]</f>
        <v>0</v>
      </c>
    </row>
    <row r="356" spans="2:14" ht="28.5" x14ac:dyDescent="0.3">
      <c r="B356" s="109" t="s">
        <v>179</v>
      </c>
      <c r="C356" s="115">
        <v>1</v>
      </c>
      <c r="D3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56" s="231" t="s">
        <v>186</v>
      </c>
      <c r="F356" s="166" t="s">
        <v>1456</v>
      </c>
      <c r="G356" s="224"/>
      <c r="H356" s="174"/>
      <c r="I356" s="191"/>
      <c r="J356" s="207">
        <v>2000000002712</v>
      </c>
      <c r="K356" s="160">
        <v>1</v>
      </c>
      <c r="L356" s="113">
        <v>0</v>
      </c>
      <c r="M356" s="124"/>
      <c r="N356" s="125">
        <f>Tabela1798197[[#This Row],[Qtde.]]*Tabela1798197[[#This Row],[VALOR]]</f>
        <v>0</v>
      </c>
    </row>
    <row r="357" spans="2:14" ht="28.5" x14ac:dyDescent="0.3">
      <c r="B357" s="109" t="s">
        <v>179</v>
      </c>
      <c r="C357" s="115">
        <v>1</v>
      </c>
      <c r="D3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357" s="231" t="s">
        <v>1326</v>
      </c>
      <c r="F357" s="166" t="s">
        <v>1455</v>
      </c>
      <c r="G357" s="224"/>
      <c r="H357" s="174"/>
      <c r="I357" s="191"/>
      <c r="J357" s="207">
        <v>7898031548799</v>
      </c>
      <c r="K357" s="160">
        <v>1</v>
      </c>
      <c r="L357" s="113">
        <v>2</v>
      </c>
      <c r="M357" s="124"/>
      <c r="N357" s="125">
        <f>Tabela1798197[[#This Row],[Qtde.]]*Tabela1798197[[#This Row],[VALOR]]</f>
        <v>0</v>
      </c>
    </row>
    <row r="358" spans="2:14" x14ac:dyDescent="0.3">
      <c r="B358" s="109" t="s">
        <v>179</v>
      </c>
      <c r="C358" s="115">
        <v>50</v>
      </c>
      <c r="D3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58" s="231" t="s">
        <v>257</v>
      </c>
      <c r="F358" s="166" t="s">
        <v>39</v>
      </c>
      <c r="G358" s="224"/>
      <c r="H358" s="174">
        <v>80</v>
      </c>
      <c r="I358" s="191"/>
      <c r="J358" s="207">
        <v>2000000006345</v>
      </c>
      <c r="K358" s="160">
        <v>70</v>
      </c>
      <c r="L358" s="113">
        <v>60</v>
      </c>
      <c r="M358" s="124"/>
      <c r="N358" s="125">
        <f>Tabela1798197[[#This Row],[Qtde.]]*Tabela1798197[[#This Row],[VALOR]]</f>
        <v>0</v>
      </c>
    </row>
    <row r="359" spans="2:14" x14ac:dyDescent="0.3">
      <c r="B359" s="109" t="s">
        <v>179</v>
      </c>
      <c r="C359" s="115">
        <v>50</v>
      </c>
      <c r="D3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59" s="231" t="s">
        <v>257</v>
      </c>
      <c r="F359" s="166" t="s">
        <v>39</v>
      </c>
      <c r="G359" s="224"/>
      <c r="H359" s="174">
        <v>100</v>
      </c>
      <c r="I359" s="191"/>
      <c r="J359" s="207">
        <v>2000000006338</v>
      </c>
      <c r="K359" s="160">
        <v>76</v>
      </c>
      <c r="L359" s="113">
        <v>60</v>
      </c>
      <c r="M359" s="124"/>
      <c r="N359" s="125">
        <f>Tabela1798197[[#This Row],[Qtde.]]*Tabela1798197[[#This Row],[VALOR]]</f>
        <v>0</v>
      </c>
    </row>
    <row r="360" spans="2:14" x14ac:dyDescent="0.3">
      <c r="B360" s="109" t="s">
        <v>179</v>
      </c>
      <c r="C360" s="115">
        <v>50</v>
      </c>
      <c r="D3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0" s="231" t="s">
        <v>257</v>
      </c>
      <c r="F360" s="166" t="s">
        <v>39</v>
      </c>
      <c r="G360" s="224"/>
      <c r="H360" s="174">
        <v>120</v>
      </c>
      <c r="I360" s="191"/>
      <c r="J360" s="207">
        <v>2000000006321</v>
      </c>
      <c r="K360" s="160"/>
      <c r="L360" s="113"/>
      <c r="M360" s="124"/>
      <c r="N360" s="125">
        <f>Tabela1798197[[#This Row],[Qtde.]]*Tabela1798197[[#This Row],[VALOR]]</f>
        <v>0</v>
      </c>
    </row>
    <row r="361" spans="2:14" x14ac:dyDescent="0.3">
      <c r="B361" s="109" t="s">
        <v>179</v>
      </c>
      <c r="C361" s="115">
        <v>50</v>
      </c>
      <c r="D3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1" s="231" t="s">
        <v>257</v>
      </c>
      <c r="F361" s="166" t="s">
        <v>39</v>
      </c>
      <c r="G361" s="224"/>
      <c r="H361" s="174">
        <v>150</v>
      </c>
      <c r="I361" s="191"/>
      <c r="J361" s="207">
        <v>2000000006314</v>
      </c>
      <c r="K361" s="160"/>
      <c r="L361" s="113"/>
      <c r="M361" s="124"/>
      <c r="N361" s="125">
        <f>Tabela1798197[[#This Row],[Qtde.]]*Tabela1798197[[#This Row],[VALOR]]</f>
        <v>0</v>
      </c>
    </row>
    <row r="362" spans="2:14" x14ac:dyDescent="0.3">
      <c r="B362" s="109" t="s">
        <v>179</v>
      </c>
      <c r="C362" s="115">
        <v>50</v>
      </c>
      <c r="D3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2" s="231" t="s">
        <v>257</v>
      </c>
      <c r="F362" s="166" t="s">
        <v>39</v>
      </c>
      <c r="G362" s="224"/>
      <c r="H362" s="174">
        <v>180</v>
      </c>
      <c r="I362" s="191"/>
      <c r="J362" s="207">
        <v>2000000006307</v>
      </c>
      <c r="K362" s="160"/>
      <c r="L362" s="113"/>
      <c r="M362" s="124"/>
      <c r="N362" s="125">
        <f>Tabela1798197[[#This Row],[Qtde.]]*Tabela1798197[[#This Row],[VALOR]]</f>
        <v>0</v>
      </c>
    </row>
    <row r="363" spans="2:14" x14ac:dyDescent="0.3">
      <c r="B363" s="109" t="s">
        <v>179</v>
      </c>
      <c r="C363" s="115">
        <v>50</v>
      </c>
      <c r="D3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3" s="231" t="s">
        <v>257</v>
      </c>
      <c r="F363" s="166" t="s">
        <v>39</v>
      </c>
      <c r="G363" s="224"/>
      <c r="H363" s="174">
        <v>220</v>
      </c>
      <c r="I363" s="191"/>
      <c r="J363" s="207">
        <v>2000000006765</v>
      </c>
      <c r="K363" s="160"/>
      <c r="L363" s="113"/>
      <c r="M363" s="124"/>
      <c r="N363" s="125">
        <f>Tabela1798197[[#This Row],[Qtde.]]*Tabela1798197[[#This Row],[VALOR]]</f>
        <v>0</v>
      </c>
    </row>
    <row r="364" spans="2:14" x14ac:dyDescent="0.3">
      <c r="B364" s="109" t="s">
        <v>179</v>
      </c>
      <c r="C364" s="115">
        <v>50</v>
      </c>
      <c r="D3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4" s="231" t="s">
        <v>257</v>
      </c>
      <c r="F364" s="166" t="s">
        <v>39</v>
      </c>
      <c r="G364" s="224"/>
      <c r="H364" s="174">
        <v>280</v>
      </c>
      <c r="I364" s="191"/>
      <c r="J364" s="207">
        <v>2000000006260</v>
      </c>
      <c r="K364" s="160">
        <v>102</v>
      </c>
      <c r="L364" s="113">
        <v>60</v>
      </c>
      <c r="M364" s="124"/>
      <c r="N364" s="125">
        <f>Tabela1798197[[#This Row],[Qtde.]]*Tabela1798197[[#This Row],[VALOR]]</f>
        <v>0</v>
      </c>
    </row>
    <row r="365" spans="2:14" x14ac:dyDescent="0.3">
      <c r="B365" s="109" t="s">
        <v>179</v>
      </c>
      <c r="C365" s="115">
        <v>50</v>
      </c>
      <c r="D3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5" s="231" t="s">
        <v>257</v>
      </c>
      <c r="F365" s="166" t="s">
        <v>39</v>
      </c>
      <c r="G365" s="224"/>
      <c r="H365" s="174">
        <v>320</v>
      </c>
      <c r="I365" s="191"/>
      <c r="J365" s="207">
        <v>2000000006277</v>
      </c>
      <c r="K365" s="160">
        <v>88</v>
      </c>
      <c r="L365" s="113">
        <v>60</v>
      </c>
      <c r="M365" s="124"/>
      <c r="N365" s="125">
        <f>Tabela1798197[[#This Row],[Qtde.]]*Tabela1798197[[#This Row],[VALOR]]</f>
        <v>0</v>
      </c>
    </row>
    <row r="366" spans="2:14" x14ac:dyDescent="0.3">
      <c r="B366" s="109" t="s">
        <v>179</v>
      </c>
      <c r="C366" s="115">
        <v>50</v>
      </c>
      <c r="D3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6" s="231" t="s">
        <v>257</v>
      </c>
      <c r="F366" s="166" t="s">
        <v>39</v>
      </c>
      <c r="G366" s="224"/>
      <c r="H366" s="174">
        <v>380</v>
      </c>
      <c r="I366" s="191"/>
      <c r="J366" s="207">
        <v>2000000006284</v>
      </c>
      <c r="K366" s="160"/>
      <c r="L366" s="113"/>
      <c r="M366" s="124"/>
      <c r="N366" s="125">
        <f>Tabela1798197[[#This Row],[Qtde.]]*Tabela1798197[[#This Row],[VALOR]]</f>
        <v>0</v>
      </c>
    </row>
    <row r="367" spans="2:14" x14ac:dyDescent="0.3">
      <c r="B367" s="109" t="s">
        <v>179</v>
      </c>
      <c r="C367" s="115">
        <v>50</v>
      </c>
      <c r="D3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7" s="231" t="s">
        <v>257</v>
      </c>
      <c r="F367" s="166" t="s">
        <v>39</v>
      </c>
      <c r="G367" s="224"/>
      <c r="H367" s="174">
        <v>400</v>
      </c>
      <c r="I367" s="191"/>
      <c r="J367" s="207">
        <v>2000000006291</v>
      </c>
      <c r="K367" s="160">
        <v>76</v>
      </c>
      <c r="L367" s="113">
        <v>60</v>
      </c>
      <c r="M367" s="124"/>
      <c r="N367" s="125">
        <f>Tabela1798197[[#This Row],[Qtde.]]*Tabela1798197[[#This Row],[VALOR]]</f>
        <v>0</v>
      </c>
    </row>
    <row r="368" spans="2:14" x14ac:dyDescent="0.3">
      <c r="B368" s="109" t="s">
        <v>179</v>
      </c>
      <c r="C368" s="115">
        <v>50</v>
      </c>
      <c r="D3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368" s="231" t="s">
        <v>257</v>
      </c>
      <c r="F368" s="166" t="s">
        <v>39</v>
      </c>
      <c r="G368" s="224"/>
      <c r="H368" s="174">
        <v>600</v>
      </c>
      <c r="I368" s="191"/>
      <c r="J368" s="207">
        <v>511</v>
      </c>
      <c r="K368" s="160">
        <v>48</v>
      </c>
      <c r="L368" s="113">
        <v>60</v>
      </c>
      <c r="M368" s="124"/>
      <c r="N368" s="125">
        <f>Tabela1798197[[#This Row],[Qtde.]]*Tabela1798197[[#This Row],[VALOR]]</f>
        <v>0</v>
      </c>
    </row>
    <row r="369" spans="2:14" x14ac:dyDescent="0.3">
      <c r="B369" s="109" t="s">
        <v>179</v>
      </c>
      <c r="C369" s="115">
        <v>50</v>
      </c>
      <c r="D3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69" s="231" t="s">
        <v>257</v>
      </c>
      <c r="F369" s="166" t="s">
        <v>39</v>
      </c>
      <c r="G369" s="224"/>
      <c r="H369" s="174">
        <v>800</v>
      </c>
      <c r="I369" s="191"/>
      <c r="J369" s="207">
        <v>888</v>
      </c>
      <c r="K369" s="160"/>
      <c r="L369" s="113"/>
      <c r="M369" s="124"/>
      <c r="N369" s="125">
        <f>Tabela1798197[[#This Row],[Qtde.]]*Tabela1798197[[#This Row],[VALOR]]</f>
        <v>0</v>
      </c>
    </row>
    <row r="370" spans="2:14" x14ac:dyDescent="0.3">
      <c r="B370" s="109" t="s">
        <v>179</v>
      </c>
      <c r="C370" s="115">
        <v>50</v>
      </c>
      <c r="D3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370" s="231" t="s">
        <v>257</v>
      </c>
      <c r="F370" s="166" t="s">
        <v>39</v>
      </c>
      <c r="G370" s="224"/>
      <c r="H370" s="174">
        <v>1200</v>
      </c>
      <c r="I370" s="191"/>
      <c r="J370" s="207">
        <v>2000000000466</v>
      </c>
      <c r="K370" s="160">
        <v>17</v>
      </c>
      <c r="L370" s="113">
        <v>40</v>
      </c>
      <c r="M370" s="124"/>
      <c r="N370" s="125">
        <f>Tabela1798197[[#This Row],[Qtde.]]*Tabela1798197[[#This Row],[VALOR]]</f>
        <v>0</v>
      </c>
    </row>
    <row r="371" spans="2:14" x14ac:dyDescent="0.3">
      <c r="B371" s="109" t="s">
        <v>179</v>
      </c>
      <c r="C371" s="115">
        <v>50</v>
      </c>
      <c r="D3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71" s="231" t="s">
        <v>257</v>
      </c>
      <c r="F371" s="166" t="s">
        <v>39</v>
      </c>
      <c r="G371" s="224"/>
      <c r="H371" s="174">
        <v>1500</v>
      </c>
      <c r="I371" s="191"/>
      <c r="J371" s="207">
        <v>1262</v>
      </c>
      <c r="K371" s="160"/>
      <c r="L371" s="113"/>
      <c r="M371" s="124"/>
      <c r="N371" s="125">
        <f>Tabela1798197[[#This Row],[Qtde.]]*Tabela1798197[[#This Row],[VALOR]]</f>
        <v>0</v>
      </c>
    </row>
    <row r="372" spans="2:14" x14ac:dyDescent="0.3">
      <c r="B372" s="109" t="s">
        <v>179</v>
      </c>
      <c r="C372" s="115">
        <v>50</v>
      </c>
      <c r="D3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72" s="231" t="s">
        <v>257</v>
      </c>
      <c r="F372" s="166" t="s">
        <v>39</v>
      </c>
      <c r="G372" s="224"/>
      <c r="H372" s="174">
        <v>2000</v>
      </c>
      <c r="I372" s="191"/>
      <c r="J372" s="207">
        <v>986</v>
      </c>
      <c r="K372" s="160"/>
      <c r="L372" s="113"/>
      <c r="M372" s="124"/>
      <c r="N372" s="125">
        <f>Tabela1798197[[#This Row],[Qtde.]]*Tabela1798197[[#This Row],[VALOR]]</f>
        <v>0</v>
      </c>
    </row>
    <row r="373" spans="2:14" x14ac:dyDescent="0.3">
      <c r="B373" s="109" t="s">
        <v>179</v>
      </c>
      <c r="C373" s="115">
        <v>25</v>
      </c>
      <c r="D3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373" s="231" t="s">
        <v>257</v>
      </c>
      <c r="F373" s="166" t="s">
        <v>38</v>
      </c>
      <c r="G373" s="224"/>
      <c r="H373" s="174">
        <v>36</v>
      </c>
      <c r="I373" s="191"/>
      <c r="J373" s="207">
        <v>2000000003238</v>
      </c>
      <c r="K373" s="160">
        <v>12</v>
      </c>
      <c r="L373" s="113">
        <v>25</v>
      </c>
      <c r="M373" s="124">
        <v>2.23</v>
      </c>
      <c r="N373" s="125">
        <f>Tabela1798197[[#This Row],[Qtde.]]*Tabela1798197[[#This Row],[VALOR]]</f>
        <v>55.75</v>
      </c>
    </row>
    <row r="374" spans="2:14" x14ac:dyDescent="0.3">
      <c r="B374" s="109" t="s">
        <v>179</v>
      </c>
      <c r="C374" s="115">
        <v>25</v>
      </c>
      <c r="D3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74" s="231" t="s">
        <v>257</v>
      </c>
      <c r="F374" s="166" t="s">
        <v>38</v>
      </c>
      <c r="G374" s="224"/>
      <c r="H374" s="174">
        <v>40</v>
      </c>
      <c r="I374" s="191"/>
      <c r="J374" s="207">
        <v>2000000006352</v>
      </c>
      <c r="K374" s="160">
        <v>5</v>
      </c>
      <c r="L374" s="113"/>
      <c r="M374" s="124">
        <v>2.23</v>
      </c>
      <c r="N374" s="125">
        <f>Tabela1798197[[#This Row],[Qtde.]]*Tabela1798197[[#This Row],[VALOR]]</f>
        <v>0</v>
      </c>
    </row>
    <row r="375" spans="2:14" x14ac:dyDescent="0.3">
      <c r="B375" s="109" t="s">
        <v>179</v>
      </c>
      <c r="C375" s="115">
        <v>25</v>
      </c>
      <c r="D3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75" s="231" t="s">
        <v>257</v>
      </c>
      <c r="F375" s="166" t="s">
        <v>38</v>
      </c>
      <c r="G375" s="224"/>
      <c r="H375" s="174">
        <v>50</v>
      </c>
      <c r="I375" s="191"/>
      <c r="J375" s="207">
        <v>2000000003245</v>
      </c>
      <c r="K375" s="160"/>
      <c r="L375" s="113"/>
      <c r="M375" s="124">
        <v>2.23</v>
      </c>
      <c r="N375" s="125">
        <f>Tabela1798197[[#This Row],[Qtde.]]*Tabela1798197[[#This Row],[VALOR]]</f>
        <v>0</v>
      </c>
    </row>
    <row r="376" spans="2:14" x14ac:dyDescent="0.3">
      <c r="B376" s="109" t="s">
        <v>179</v>
      </c>
      <c r="C376" s="115">
        <v>25</v>
      </c>
      <c r="D3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76" s="231" t="s">
        <v>257</v>
      </c>
      <c r="F376" s="166" t="s">
        <v>38</v>
      </c>
      <c r="G376" s="224"/>
      <c r="H376" s="174">
        <v>60</v>
      </c>
      <c r="I376" s="191"/>
      <c r="J376" s="207">
        <v>2000000003252</v>
      </c>
      <c r="K376" s="160">
        <v>57</v>
      </c>
      <c r="L376" s="113">
        <v>50</v>
      </c>
      <c r="M376" s="124">
        <v>2.23</v>
      </c>
      <c r="N376" s="125">
        <f>Tabela1798197[[#This Row],[Qtde.]]*Tabela1798197[[#This Row],[VALOR]]</f>
        <v>0</v>
      </c>
    </row>
    <row r="377" spans="2:14" x14ac:dyDescent="0.3">
      <c r="B377" s="109" t="s">
        <v>179</v>
      </c>
      <c r="C377" s="115">
        <v>25</v>
      </c>
      <c r="D3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77" s="231" t="s">
        <v>257</v>
      </c>
      <c r="F377" s="166" t="s">
        <v>38</v>
      </c>
      <c r="G377" s="224"/>
      <c r="H377" s="174">
        <v>80</v>
      </c>
      <c r="I377" s="191"/>
      <c r="J377" s="207">
        <v>2000000006369</v>
      </c>
      <c r="K377" s="160">
        <v>123</v>
      </c>
      <c r="L377" s="113">
        <v>100</v>
      </c>
      <c r="M377" s="124">
        <v>2.23</v>
      </c>
      <c r="N377" s="125">
        <f>Tabela1798197[[#This Row],[Qtde.]]*Tabela1798197[[#This Row],[VALOR]]</f>
        <v>0</v>
      </c>
    </row>
    <row r="378" spans="2:14" x14ac:dyDescent="0.3">
      <c r="B378" s="109" t="s">
        <v>179</v>
      </c>
      <c r="C378" s="115">
        <v>50</v>
      </c>
      <c r="D3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378" s="231" t="s">
        <v>257</v>
      </c>
      <c r="F378" s="166" t="s">
        <v>38</v>
      </c>
      <c r="G378" s="224"/>
      <c r="H378" s="174">
        <v>100</v>
      </c>
      <c r="I378" s="191"/>
      <c r="J378" s="207">
        <v>2000000006376</v>
      </c>
      <c r="K378" s="160">
        <v>102</v>
      </c>
      <c r="L378" s="113">
        <v>125</v>
      </c>
      <c r="M378" s="124">
        <v>1.75</v>
      </c>
      <c r="N378" s="125">
        <f>Tabela1798197[[#This Row],[Qtde.]]*Tabela1798197[[#This Row],[VALOR]]</f>
        <v>87.5</v>
      </c>
    </row>
    <row r="379" spans="2:14" x14ac:dyDescent="0.3">
      <c r="B379" s="109" t="s">
        <v>179</v>
      </c>
      <c r="C379" s="115">
        <v>50</v>
      </c>
      <c r="D3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79" s="231" t="s">
        <v>257</v>
      </c>
      <c r="F379" s="166" t="s">
        <v>38</v>
      </c>
      <c r="G379" s="224"/>
      <c r="H379" s="174">
        <v>120</v>
      </c>
      <c r="I379" s="191"/>
      <c r="J379" s="207">
        <v>2000000006383</v>
      </c>
      <c r="K379" s="160">
        <v>144</v>
      </c>
      <c r="L379" s="113">
        <v>125</v>
      </c>
      <c r="M379" s="124">
        <v>1.75</v>
      </c>
      <c r="N379" s="125">
        <f>Tabela1798197[[#This Row],[Qtde.]]*Tabela1798197[[#This Row],[VALOR]]</f>
        <v>0</v>
      </c>
    </row>
    <row r="380" spans="2:14" x14ac:dyDescent="0.3">
      <c r="B380" s="109" t="s">
        <v>179</v>
      </c>
      <c r="C380" s="115">
        <v>50</v>
      </c>
      <c r="D3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380" s="231" t="s">
        <v>257</v>
      </c>
      <c r="F380" s="166" t="s">
        <v>38</v>
      </c>
      <c r="G380" s="224"/>
      <c r="H380" s="174">
        <v>150</v>
      </c>
      <c r="I380" s="191"/>
      <c r="J380" s="207">
        <v>2000000006390</v>
      </c>
      <c r="K380" s="160">
        <v>121</v>
      </c>
      <c r="L380" s="113">
        <v>125</v>
      </c>
      <c r="M380" s="124">
        <v>1.75</v>
      </c>
      <c r="N380" s="125">
        <f>Tabela1798197[[#This Row],[Qtde.]]*Tabela1798197[[#This Row],[VALOR]]</f>
        <v>87.5</v>
      </c>
    </row>
    <row r="381" spans="2:14" x14ac:dyDescent="0.3">
      <c r="B381" s="109" t="s">
        <v>179</v>
      </c>
      <c r="C381" s="115">
        <v>50</v>
      </c>
      <c r="D3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381" s="231" t="s">
        <v>257</v>
      </c>
      <c r="F381" s="166" t="s">
        <v>38</v>
      </c>
      <c r="G381" s="224"/>
      <c r="H381" s="174">
        <v>180</v>
      </c>
      <c r="I381" s="191"/>
      <c r="J381" s="207">
        <v>2000000009933</v>
      </c>
      <c r="K381" s="160">
        <v>124</v>
      </c>
      <c r="L381" s="113">
        <v>125</v>
      </c>
      <c r="M381" s="124">
        <v>1.75</v>
      </c>
      <c r="N381" s="125">
        <f>Tabela1798197[[#This Row],[Qtde.]]*Tabela1798197[[#This Row],[VALOR]]</f>
        <v>87.5</v>
      </c>
    </row>
    <row r="382" spans="2:14" x14ac:dyDescent="0.3">
      <c r="B382" s="109" t="s">
        <v>179</v>
      </c>
      <c r="C382" s="115">
        <v>50</v>
      </c>
      <c r="D3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382" s="231" t="s">
        <v>257</v>
      </c>
      <c r="F382" s="166" t="s">
        <v>38</v>
      </c>
      <c r="G382" s="224"/>
      <c r="H382" s="174">
        <v>220</v>
      </c>
      <c r="I382" s="191"/>
      <c r="J382" s="207">
        <v>2000000006406</v>
      </c>
      <c r="K382" s="160">
        <v>121</v>
      </c>
      <c r="L382" s="113">
        <v>125</v>
      </c>
      <c r="M382" s="124">
        <v>1.75</v>
      </c>
      <c r="N382" s="125">
        <f>Tabela1798197[[#This Row],[Qtde.]]*Tabela1798197[[#This Row],[VALOR]]</f>
        <v>87.5</v>
      </c>
    </row>
    <row r="383" spans="2:14" x14ac:dyDescent="0.3">
      <c r="B383" s="109" t="s">
        <v>179</v>
      </c>
      <c r="C383" s="115">
        <v>25</v>
      </c>
      <c r="D3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83" s="231" t="s">
        <v>257</v>
      </c>
      <c r="F383" s="166" t="s">
        <v>37</v>
      </c>
      <c r="G383" s="224"/>
      <c r="H383" s="174">
        <v>50</v>
      </c>
      <c r="I383" s="191"/>
      <c r="J383" s="207">
        <v>2000000006475</v>
      </c>
      <c r="K383" s="160">
        <v>55</v>
      </c>
      <c r="L383" s="113">
        <v>50</v>
      </c>
      <c r="M383" s="124">
        <v>0.79</v>
      </c>
      <c r="N383" s="125">
        <f>Tabela1798197[[#This Row],[Qtde.]]*Tabela1798197[[#This Row],[VALOR]]</f>
        <v>0</v>
      </c>
    </row>
    <row r="384" spans="2:14" x14ac:dyDescent="0.3">
      <c r="B384" s="109" t="s">
        <v>179</v>
      </c>
      <c r="C384" s="115">
        <v>25</v>
      </c>
      <c r="D3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384" s="231" t="s">
        <v>257</v>
      </c>
      <c r="F384" s="166" t="s">
        <v>37</v>
      </c>
      <c r="G384" s="224"/>
      <c r="H384" s="174">
        <v>60</v>
      </c>
      <c r="I384" s="191"/>
      <c r="J384" s="207">
        <v>2000000006482</v>
      </c>
      <c r="K384" s="160">
        <v>77</v>
      </c>
      <c r="L384" s="113">
        <v>100</v>
      </c>
      <c r="M384" s="124">
        <v>0.79</v>
      </c>
      <c r="N384" s="125">
        <f>Tabela1798197[[#This Row],[Qtde.]]*Tabela1798197[[#This Row],[VALOR]]</f>
        <v>19.75</v>
      </c>
    </row>
    <row r="385" spans="2:14" x14ac:dyDescent="0.3">
      <c r="B385" s="109" t="s">
        <v>179</v>
      </c>
      <c r="C385" s="115">
        <v>50</v>
      </c>
      <c r="D3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85" s="231" t="s">
        <v>257</v>
      </c>
      <c r="F385" s="166" t="s">
        <v>37</v>
      </c>
      <c r="G385" s="224"/>
      <c r="H385" s="174">
        <v>80</v>
      </c>
      <c r="I385" s="191"/>
      <c r="J385" s="207">
        <v>2000000006499</v>
      </c>
      <c r="K385" s="160">
        <v>173</v>
      </c>
      <c r="L385" s="113">
        <v>150</v>
      </c>
      <c r="M385" s="124">
        <v>0.79</v>
      </c>
      <c r="N385" s="125">
        <f>Tabela1798197[[#This Row],[Qtde.]]*Tabela1798197[[#This Row],[VALOR]]</f>
        <v>0</v>
      </c>
    </row>
    <row r="386" spans="2:14" x14ac:dyDescent="0.3">
      <c r="B386" s="109" t="s">
        <v>179</v>
      </c>
      <c r="C386" s="115">
        <v>50</v>
      </c>
      <c r="D3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86" s="231" t="s">
        <v>257</v>
      </c>
      <c r="F386" s="166" t="s">
        <v>37</v>
      </c>
      <c r="G386" s="224"/>
      <c r="H386" s="174">
        <v>100</v>
      </c>
      <c r="I386" s="191"/>
      <c r="J386" s="207">
        <v>2000000003283</v>
      </c>
      <c r="K386" s="160">
        <v>172</v>
      </c>
      <c r="L386" s="113">
        <v>150</v>
      </c>
      <c r="M386" s="124">
        <v>0.56999999999999995</v>
      </c>
      <c r="N386" s="125">
        <f>Tabela1798197[[#This Row],[Qtde.]]*Tabela1798197[[#This Row],[VALOR]]</f>
        <v>0</v>
      </c>
    </row>
    <row r="387" spans="2:14" x14ac:dyDescent="0.3">
      <c r="B387" s="109" t="s">
        <v>179</v>
      </c>
      <c r="C387" s="115">
        <v>50</v>
      </c>
      <c r="D3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87" s="231" t="s">
        <v>257</v>
      </c>
      <c r="F387" s="166" t="s">
        <v>37</v>
      </c>
      <c r="G387" s="224"/>
      <c r="H387" s="174">
        <v>120</v>
      </c>
      <c r="I387" s="191"/>
      <c r="J387" s="207">
        <v>2000000006505</v>
      </c>
      <c r="K387" s="160">
        <v>152</v>
      </c>
      <c r="L387" s="113">
        <v>150</v>
      </c>
      <c r="M387" s="124">
        <v>0.56999999999999995</v>
      </c>
      <c r="N387" s="125">
        <f>Tabela1798197[[#This Row],[Qtde.]]*Tabela1798197[[#This Row],[VALOR]]</f>
        <v>0</v>
      </c>
    </row>
    <row r="388" spans="2:14" x14ac:dyDescent="0.3">
      <c r="B388" s="109" t="s">
        <v>179</v>
      </c>
      <c r="C388" s="115">
        <v>50</v>
      </c>
      <c r="D3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100</v>
      </c>
      <c r="E388" s="231" t="s">
        <v>257</v>
      </c>
      <c r="F388" s="166" t="s">
        <v>37</v>
      </c>
      <c r="G388" s="224"/>
      <c r="H388" s="174">
        <v>150</v>
      </c>
      <c r="I388" s="191"/>
      <c r="J388" s="207">
        <v>2000000006512</v>
      </c>
      <c r="K388" s="160">
        <v>90</v>
      </c>
      <c r="L388" s="113">
        <v>150</v>
      </c>
      <c r="M388" s="124">
        <v>0.56999999999999995</v>
      </c>
      <c r="N388" s="125">
        <f>Tabela1798197[[#This Row],[Qtde.]]*Tabela1798197[[#This Row],[VALOR]]</f>
        <v>56.999999999999993</v>
      </c>
    </row>
    <row r="389" spans="2:14" x14ac:dyDescent="0.3">
      <c r="B389" s="109" t="s">
        <v>179</v>
      </c>
      <c r="C389" s="115">
        <v>50</v>
      </c>
      <c r="D3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389" s="231" t="s">
        <v>257</v>
      </c>
      <c r="F389" s="166" t="s">
        <v>37</v>
      </c>
      <c r="G389" s="224"/>
      <c r="H389" s="174">
        <v>180</v>
      </c>
      <c r="I389" s="191"/>
      <c r="J389" s="207">
        <v>2000000006529</v>
      </c>
      <c r="K389" s="160">
        <v>146</v>
      </c>
      <c r="L389" s="113">
        <v>150</v>
      </c>
      <c r="M389" s="124">
        <v>0.56999999999999995</v>
      </c>
      <c r="N389" s="125">
        <f>Tabela1798197[[#This Row],[Qtde.]]*Tabela1798197[[#This Row],[VALOR]]</f>
        <v>28.499999999999996</v>
      </c>
    </row>
    <row r="390" spans="2:14" x14ac:dyDescent="0.3">
      <c r="B390" s="109" t="s">
        <v>179</v>
      </c>
      <c r="C390" s="115">
        <v>50</v>
      </c>
      <c r="D3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0" s="231" t="s">
        <v>257</v>
      </c>
      <c r="F390" s="166" t="s">
        <v>37</v>
      </c>
      <c r="G390" s="224"/>
      <c r="H390" s="174">
        <v>220</v>
      </c>
      <c r="I390" s="191"/>
      <c r="J390" s="207">
        <v>2000000006536</v>
      </c>
      <c r="K390" s="160">
        <v>155</v>
      </c>
      <c r="L390" s="113">
        <v>150</v>
      </c>
      <c r="M390" s="124">
        <v>0.56999999999999995</v>
      </c>
      <c r="N390" s="125">
        <f>Tabela1798197[[#This Row],[Qtde.]]*Tabela1798197[[#This Row],[VALOR]]</f>
        <v>0</v>
      </c>
    </row>
    <row r="391" spans="2:14" x14ac:dyDescent="0.3">
      <c r="B391" s="109" t="s">
        <v>179</v>
      </c>
      <c r="C391" s="115">
        <v>50</v>
      </c>
      <c r="D3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1" s="231" t="s">
        <v>257</v>
      </c>
      <c r="F391" s="166" t="s">
        <v>1315</v>
      </c>
      <c r="G391" s="224"/>
      <c r="H391" s="174">
        <v>50</v>
      </c>
      <c r="I391" s="191"/>
      <c r="J391" s="207">
        <v>2281</v>
      </c>
      <c r="K391" s="160">
        <v>59</v>
      </c>
      <c r="L391" s="113">
        <v>25</v>
      </c>
      <c r="M391" s="124"/>
      <c r="N391" s="125">
        <f>Tabela1798197[[#This Row],[Qtde.]]*Tabela1798197[[#This Row],[VALOR]]</f>
        <v>0</v>
      </c>
    </row>
    <row r="392" spans="2:14" x14ac:dyDescent="0.3">
      <c r="B392" s="109" t="s">
        <v>179</v>
      </c>
      <c r="C392" s="115">
        <v>50</v>
      </c>
      <c r="D3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2" s="231" t="s">
        <v>257</v>
      </c>
      <c r="F392" s="166" t="s">
        <v>1315</v>
      </c>
      <c r="G392" s="224"/>
      <c r="H392" s="174">
        <v>60</v>
      </c>
      <c r="I392" s="191"/>
      <c r="J392" s="207">
        <v>2282</v>
      </c>
      <c r="K392" s="160">
        <v>46</v>
      </c>
      <c r="L392" s="113">
        <v>25</v>
      </c>
      <c r="M392" s="124"/>
      <c r="N392" s="125">
        <f>Tabela1798197[[#This Row],[Qtde.]]*Tabela1798197[[#This Row],[VALOR]]</f>
        <v>0</v>
      </c>
    </row>
    <row r="393" spans="2:14" x14ac:dyDescent="0.3">
      <c r="B393" s="109" t="s">
        <v>179</v>
      </c>
      <c r="C393" s="115">
        <v>50</v>
      </c>
      <c r="D3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3" s="231" t="s">
        <v>257</v>
      </c>
      <c r="F393" s="166" t="s">
        <v>1315</v>
      </c>
      <c r="G393" s="224"/>
      <c r="H393" s="174">
        <v>80</v>
      </c>
      <c r="I393" s="191"/>
      <c r="J393" s="207">
        <v>2283</v>
      </c>
      <c r="K393" s="160">
        <v>68</v>
      </c>
      <c r="L393" s="113">
        <v>40</v>
      </c>
      <c r="M393" s="124"/>
      <c r="N393" s="125">
        <f>Tabela1798197[[#This Row],[Qtde.]]*Tabela1798197[[#This Row],[VALOR]]</f>
        <v>0</v>
      </c>
    </row>
    <row r="394" spans="2:14" x14ac:dyDescent="0.3">
      <c r="B394" s="109" t="s">
        <v>179</v>
      </c>
      <c r="C394" s="115">
        <v>50</v>
      </c>
      <c r="D3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4" s="231" t="s">
        <v>257</v>
      </c>
      <c r="F394" s="166" t="s">
        <v>1315</v>
      </c>
      <c r="G394" s="224"/>
      <c r="H394" s="174">
        <v>100</v>
      </c>
      <c r="I394" s="191"/>
      <c r="J394" s="207">
        <v>2284</v>
      </c>
      <c r="K394" s="160">
        <v>127</v>
      </c>
      <c r="L394" s="113">
        <v>100</v>
      </c>
      <c r="M394" s="124"/>
      <c r="N394" s="125">
        <f>Tabela1798197[[#This Row],[Qtde.]]*Tabela1798197[[#This Row],[VALOR]]</f>
        <v>0</v>
      </c>
    </row>
    <row r="395" spans="2:14" x14ac:dyDescent="0.3">
      <c r="B395" s="109" t="s">
        <v>179</v>
      </c>
      <c r="C395" s="115">
        <v>50</v>
      </c>
      <c r="D3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5" s="231" t="s">
        <v>257</v>
      </c>
      <c r="F395" s="166" t="s">
        <v>1315</v>
      </c>
      <c r="G395" s="224"/>
      <c r="H395" s="174">
        <v>120</v>
      </c>
      <c r="I395" s="191"/>
      <c r="J395" s="207">
        <v>2291</v>
      </c>
      <c r="K395" s="160">
        <v>117</v>
      </c>
      <c r="L395" s="113">
        <v>100</v>
      </c>
      <c r="M395" s="124"/>
      <c r="N395" s="125">
        <f>Tabela1798197[[#This Row],[Qtde.]]*Tabela1798197[[#This Row],[VALOR]]</f>
        <v>0</v>
      </c>
    </row>
    <row r="396" spans="2:14" x14ac:dyDescent="0.3">
      <c r="B396" s="109" t="s">
        <v>179</v>
      </c>
      <c r="C396" s="115">
        <v>50</v>
      </c>
      <c r="D3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6" s="231" t="s">
        <v>257</v>
      </c>
      <c r="F396" s="166" t="s">
        <v>1315</v>
      </c>
      <c r="G396" s="224"/>
      <c r="H396" s="174">
        <v>150</v>
      </c>
      <c r="I396" s="191"/>
      <c r="J396" s="207">
        <v>2285</v>
      </c>
      <c r="K396" s="160">
        <v>125</v>
      </c>
      <c r="L396" s="113">
        <v>100</v>
      </c>
      <c r="M396" s="124"/>
      <c r="N396" s="125">
        <f>Tabela1798197[[#This Row],[Qtde.]]*Tabela1798197[[#This Row],[VALOR]]</f>
        <v>0</v>
      </c>
    </row>
    <row r="397" spans="2:14" x14ac:dyDescent="0.3">
      <c r="B397" s="109" t="s">
        <v>179</v>
      </c>
      <c r="C397" s="115">
        <v>50</v>
      </c>
      <c r="D3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7" s="231" t="s">
        <v>257</v>
      </c>
      <c r="F397" s="166" t="s">
        <v>1315</v>
      </c>
      <c r="G397" s="224"/>
      <c r="H397" s="174">
        <v>180</v>
      </c>
      <c r="I397" s="191"/>
      <c r="J397" s="207">
        <v>2286</v>
      </c>
      <c r="K397" s="160">
        <v>145</v>
      </c>
      <c r="L397" s="113">
        <v>100</v>
      </c>
      <c r="M397" s="124"/>
      <c r="N397" s="125">
        <f>Tabela1798197[[#This Row],[Qtde.]]*Tabela1798197[[#This Row],[VALOR]]</f>
        <v>0</v>
      </c>
    </row>
    <row r="398" spans="2:14" x14ac:dyDescent="0.3">
      <c r="B398" s="109" t="s">
        <v>179</v>
      </c>
      <c r="C398" s="115">
        <v>50</v>
      </c>
      <c r="D3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8" s="231" t="s">
        <v>257</v>
      </c>
      <c r="F398" s="166" t="s">
        <v>1315</v>
      </c>
      <c r="G398" s="224"/>
      <c r="H398" s="174">
        <v>220</v>
      </c>
      <c r="I398" s="191"/>
      <c r="J398" s="207">
        <v>2287</v>
      </c>
      <c r="K398" s="160">
        <v>132</v>
      </c>
      <c r="L398" s="113">
        <v>100</v>
      </c>
      <c r="M398" s="124"/>
      <c r="N398" s="125">
        <f>Tabela1798197[[#This Row],[Qtde.]]*Tabela1798197[[#This Row],[VALOR]]</f>
        <v>0</v>
      </c>
    </row>
    <row r="399" spans="2:14" x14ac:dyDescent="0.3">
      <c r="B399" s="109" t="s">
        <v>179</v>
      </c>
      <c r="C399" s="115">
        <v>1</v>
      </c>
      <c r="D3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399" s="231"/>
      <c r="F399" s="166" t="s">
        <v>40</v>
      </c>
      <c r="G399" s="224"/>
      <c r="H399" s="174" t="s">
        <v>1322</v>
      </c>
      <c r="I399" s="191"/>
      <c r="J399" s="207">
        <v>751</v>
      </c>
      <c r="K399" s="160">
        <v>2</v>
      </c>
      <c r="L399" s="113"/>
      <c r="M399" s="124"/>
      <c r="N399" s="125">
        <f>Tabela1798197[[#This Row],[Qtde.]]*Tabela1798197[[#This Row],[VALOR]]</f>
        <v>0</v>
      </c>
    </row>
    <row r="400" spans="2:14" x14ac:dyDescent="0.3">
      <c r="B400" s="109" t="s">
        <v>179</v>
      </c>
      <c r="C400" s="115">
        <v>1</v>
      </c>
      <c r="D4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00" s="231"/>
      <c r="F400" s="166" t="s">
        <v>40</v>
      </c>
      <c r="G400" s="224"/>
      <c r="H400" s="174" t="s">
        <v>1323</v>
      </c>
      <c r="I400" s="191"/>
      <c r="J400" s="207">
        <v>2135</v>
      </c>
      <c r="K400" s="160"/>
      <c r="L400" s="113"/>
      <c r="M400" s="124"/>
      <c r="N400" s="125">
        <f>Tabela1798197[[#This Row],[Qtde.]]*Tabela1798197[[#This Row],[VALOR]]</f>
        <v>0</v>
      </c>
    </row>
    <row r="401" spans="2:14" x14ac:dyDescent="0.3">
      <c r="B401" s="109" t="s">
        <v>179</v>
      </c>
      <c r="C401" s="115">
        <v>6</v>
      </c>
      <c r="D4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01" s="231" t="s">
        <v>1326</v>
      </c>
      <c r="F401" s="166" t="s">
        <v>1324</v>
      </c>
      <c r="G401" s="224"/>
      <c r="H401" s="174" t="s">
        <v>1307</v>
      </c>
      <c r="I401" s="191" t="s">
        <v>272</v>
      </c>
      <c r="J401" s="207">
        <v>2000000005300</v>
      </c>
      <c r="K401" s="160">
        <v>0</v>
      </c>
      <c r="L401" s="113">
        <v>5</v>
      </c>
      <c r="M401" s="124"/>
      <c r="N401" s="125">
        <f>Tabela1798197[[#This Row],[Qtde.]]*Tabela1798197[[#This Row],[VALOR]]</f>
        <v>0</v>
      </c>
    </row>
    <row r="402" spans="2:14" x14ac:dyDescent="0.3">
      <c r="B402" s="109" t="s">
        <v>179</v>
      </c>
      <c r="C402" s="115">
        <v>6</v>
      </c>
      <c r="D4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02" s="231" t="s">
        <v>1326</v>
      </c>
      <c r="F402" s="166" t="s">
        <v>1325</v>
      </c>
      <c r="G402" s="224"/>
      <c r="H402" s="174" t="s">
        <v>1307</v>
      </c>
      <c r="I402" s="191" t="s">
        <v>82</v>
      </c>
      <c r="J402" s="207">
        <v>2000000009070</v>
      </c>
      <c r="K402" s="160">
        <v>4</v>
      </c>
      <c r="L402" s="113">
        <v>5</v>
      </c>
      <c r="M402" s="124"/>
      <c r="N402" s="125">
        <f>Tabela1798197[[#This Row],[Qtde.]]*Tabela1798197[[#This Row],[VALOR]]</f>
        <v>0</v>
      </c>
    </row>
    <row r="403" spans="2:14" x14ac:dyDescent="0.3">
      <c r="B403" s="109" t="s">
        <v>179</v>
      </c>
      <c r="C403" s="115">
        <v>6</v>
      </c>
      <c r="D4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03" s="231" t="s">
        <v>1327</v>
      </c>
      <c r="F403" s="166" t="s">
        <v>1325</v>
      </c>
      <c r="G403" s="224"/>
      <c r="H403" s="174" t="s">
        <v>1307</v>
      </c>
      <c r="I403" s="191" t="s">
        <v>82</v>
      </c>
      <c r="J403" s="207">
        <v>7898290210017</v>
      </c>
      <c r="K403" s="160">
        <v>0</v>
      </c>
      <c r="L403" s="113">
        <v>0</v>
      </c>
      <c r="M403" s="124"/>
      <c r="N403" s="125">
        <f>Tabela1798197[[#This Row],[Qtde.]]*Tabela1798197[[#This Row],[VALOR]]</f>
        <v>0</v>
      </c>
    </row>
    <row r="404" spans="2:14" x14ac:dyDescent="0.3">
      <c r="B404" s="109" t="s">
        <v>179</v>
      </c>
      <c r="C404" s="115">
        <v>6</v>
      </c>
      <c r="D4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04" s="231" t="s">
        <v>1327</v>
      </c>
      <c r="F404" s="166" t="s">
        <v>1325</v>
      </c>
      <c r="G404" s="224"/>
      <c r="H404" s="174" t="s">
        <v>1307</v>
      </c>
      <c r="I404" s="191" t="s">
        <v>272</v>
      </c>
      <c r="J404" s="207">
        <v>7898290210031</v>
      </c>
      <c r="K404" s="160">
        <v>0</v>
      </c>
      <c r="L404" s="113">
        <v>0</v>
      </c>
      <c r="M404" s="124"/>
      <c r="N404" s="125">
        <f>Tabela1798197[[#This Row],[Qtde.]]*Tabela1798197[[#This Row],[VALOR]]</f>
        <v>0</v>
      </c>
    </row>
    <row r="405" spans="2:14" x14ac:dyDescent="0.3">
      <c r="B405" s="109" t="s">
        <v>179</v>
      </c>
      <c r="C405" s="115">
        <v>6</v>
      </c>
      <c r="D4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05" s="231" t="s">
        <v>1328</v>
      </c>
      <c r="F405" s="166" t="s">
        <v>1325</v>
      </c>
      <c r="G405" s="224"/>
      <c r="H405" s="174" t="s">
        <v>1307</v>
      </c>
      <c r="I405" s="191" t="s">
        <v>82</v>
      </c>
      <c r="J405" s="207">
        <v>1714</v>
      </c>
      <c r="K405" s="160">
        <v>0</v>
      </c>
      <c r="L405" s="113">
        <v>0</v>
      </c>
      <c r="M405" s="124"/>
      <c r="N405" s="125">
        <f>Tabela1798197[[#This Row],[Qtde.]]*Tabela1798197[[#This Row],[VALOR]]</f>
        <v>0</v>
      </c>
    </row>
    <row r="406" spans="2:14" ht="28.5" x14ac:dyDescent="0.3">
      <c r="B406" s="109" t="s">
        <v>179</v>
      </c>
      <c r="C406" s="115">
        <v>1</v>
      </c>
      <c r="D4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06" s="231" t="s">
        <v>1326</v>
      </c>
      <c r="F406" s="166" t="s">
        <v>34</v>
      </c>
      <c r="G406" s="224"/>
      <c r="H406" s="174" t="s">
        <v>1309</v>
      </c>
      <c r="I406" s="191" t="s">
        <v>82</v>
      </c>
      <c r="J406" s="207">
        <v>7898031540137</v>
      </c>
      <c r="K406" s="160">
        <v>0</v>
      </c>
      <c r="L406" s="113">
        <v>0</v>
      </c>
      <c r="M406" s="122"/>
      <c r="N406" s="123">
        <f>Tabela1798197[[#This Row],[Qtde.]]*Tabela1798197[[#This Row],[VALOR]]</f>
        <v>0</v>
      </c>
    </row>
    <row r="407" spans="2:14" x14ac:dyDescent="0.3">
      <c r="B407" s="109" t="s">
        <v>179</v>
      </c>
      <c r="C407" s="115">
        <v>1</v>
      </c>
      <c r="D4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07" s="231" t="s">
        <v>186</v>
      </c>
      <c r="F407" s="166" t="s">
        <v>273</v>
      </c>
      <c r="G407" s="224"/>
      <c r="H407" s="174" t="s">
        <v>1310</v>
      </c>
      <c r="I407" s="191"/>
      <c r="J407" s="207">
        <v>7898031541172</v>
      </c>
      <c r="K407" s="160"/>
      <c r="L407" s="113">
        <v>0</v>
      </c>
      <c r="M407" s="124"/>
      <c r="N407" s="125">
        <f>Tabela1798197[[#This Row],[Qtde.]]*Tabela1798197[[#This Row],[VALOR]]</f>
        <v>0</v>
      </c>
    </row>
    <row r="408" spans="2:14" x14ac:dyDescent="0.3">
      <c r="B408" s="109" t="s">
        <v>179</v>
      </c>
      <c r="C408" s="115">
        <v>1</v>
      </c>
      <c r="D4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08" s="231" t="s">
        <v>186</v>
      </c>
      <c r="F408" s="166" t="s">
        <v>274</v>
      </c>
      <c r="G408" s="224"/>
      <c r="H408" s="174" t="s">
        <v>1311</v>
      </c>
      <c r="I408" s="191"/>
      <c r="J408" s="207">
        <v>7898031541189</v>
      </c>
      <c r="K408" s="160"/>
      <c r="L408" s="113">
        <v>0</v>
      </c>
      <c r="M408" s="124"/>
      <c r="N408" s="125">
        <f>Tabela1798197[[#This Row],[Qtde.]]*Tabela1798197[[#This Row],[VALOR]]</f>
        <v>0</v>
      </c>
    </row>
    <row r="409" spans="2:14" x14ac:dyDescent="0.3">
      <c r="B409" s="109" t="s">
        <v>179</v>
      </c>
      <c r="C409" s="115">
        <v>1</v>
      </c>
      <c r="D4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409" s="231"/>
      <c r="F409" s="166" t="s">
        <v>35</v>
      </c>
      <c r="G409" s="224"/>
      <c r="H409" s="174" t="s">
        <v>1295</v>
      </c>
      <c r="I409" s="191"/>
      <c r="J409" s="207">
        <v>1673</v>
      </c>
      <c r="K409" s="160">
        <v>1</v>
      </c>
      <c r="L409" s="113">
        <v>3</v>
      </c>
      <c r="M409" s="124"/>
      <c r="N409" s="125">
        <f>Tabela1798197[[#This Row],[Qtde.]]*Tabela1798197[[#This Row],[VALOR]]</f>
        <v>0</v>
      </c>
    </row>
    <row r="410" spans="2:14" x14ac:dyDescent="0.3">
      <c r="B410" s="109" t="s">
        <v>179</v>
      </c>
      <c r="C410" s="115">
        <v>12</v>
      </c>
      <c r="D4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0" s="231" t="s">
        <v>182</v>
      </c>
      <c r="F410" s="166" t="s">
        <v>1546</v>
      </c>
      <c r="G410" s="224"/>
      <c r="H410" s="174" t="s">
        <v>1545</v>
      </c>
      <c r="I410" s="191"/>
      <c r="J410" s="207">
        <v>582</v>
      </c>
      <c r="K410" s="160">
        <v>14</v>
      </c>
      <c r="L410" s="113">
        <v>10</v>
      </c>
      <c r="M410" s="124"/>
      <c r="N410" s="125">
        <f>Tabela1798197[[#This Row],[Qtde.]]*Tabela1798197[[#This Row],[VALOR]]</f>
        <v>0</v>
      </c>
    </row>
    <row r="411" spans="2:14" x14ac:dyDescent="0.3">
      <c r="B411" s="109" t="s">
        <v>179</v>
      </c>
      <c r="C411" s="115">
        <v>12</v>
      </c>
      <c r="D4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1" s="231" t="s">
        <v>182</v>
      </c>
      <c r="F411" s="166" t="s">
        <v>1547</v>
      </c>
      <c r="G411" s="224"/>
      <c r="H411" s="174" t="s">
        <v>1545</v>
      </c>
      <c r="I411" s="191"/>
      <c r="J411" s="207">
        <v>2000000006031</v>
      </c>
      <c r="K411" s="160">
        <v>16</v>
      </c>
      <c r="L411" s="113">
        <v>12</v>
      </c>
      <c r="M411" s="124"/>
      <c r="N411" s="125">
        <f>Tabela1798197[[#This Row],[Qtde.]]*Tabela1798197[[#This Row],[VALOR]]</f>
        <v>0</v>
      </c>
    </row>
    <row r="412" spans="2:14" x14ac:dyDescent="0.3">
      <c r="B412" s="109" t="s">
        <v>179</v>
      </c>
      <c r="C412" s="115">
        <v>12</v>
      </c>
      <c r="D4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2" s="231" t="s">
        <v>182</v>
      </c>
      <c r="F412" s="166" t="s">
        <v>1557</v>
      </c>
      <c r="G412" s="224"/>
      <c r="H412" s="174" t="s">
        <v>1558</v>
      </c>
      <c r="I412" s="191"/>
      <c r="J412" s="207">
        <v>2000000006017</v>
      </c>
      <c r="K412" s="160">
        <v>36</v>
      </c>
      <c r="L412" s="113">
        <v>12</v>
      </c>
      <c r="M412" s="124"/>
      <c r="N412" s="125">
        <f>Tabela1798197[[#This Row],[Qtde.]]*Tabela1798197[[#This Row],[VALOR]]</f>
        <v>0</v>
      </c>
    </row>
    <row r="413" spans="2:14" x14ac:dyDescent="0.3">
      <c r="B413" s="109" t="s">
        <v>179</v>
      </c>
      <c r="C413" s="115">
        <v>4</v>
      </c>
      <c r="D4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3" s="231" t="s">
        <v>182</v>
      </c>
      <c r="F413" s="166" t="s">
        <v>1557</v>
      </c>
      <c r="G413" s="224"/>
      <c r="H413" s="174" t="s">
        <v>1280</v>
      </c>
      <c r="I413" s="191"/>
      <c r="J413" s="207">
        <v>2000000006024</v>
      </c>
      <c r="K413" s="160">
        <v>8</v>
      </c>
      <c r="L413" s="113">
        <v>4</v>
      </c>
      <c r="M413" s="124"/>
      <c r="N413" s="125">
        <f>Tabela1798197[[#This Row],[Qtde.]]*Tabela1798197[[#This Row],[VALOR]]</f>
        <v>0</v>
      </c>
    </row>
    <row r="414" spans="2:14" x14ac:dyDescent="0.3">
      <c r="B414" s="109" t="s">
        <v>179</v>
      </c>
      <c r="C414" s="115">
        <v>1</v>
      </c>
      <c r="D4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4" s="231"/>
      <c r="F414" s="166" t="s">
        <v>35</v>
      </c>
      <c r="G414" s="224"/>
      <c r="H414" s="174" t="s">
        <v>1312</v>
      </c>
      <c r="I414" s="191"/>
      <c r="J414" s="207">
        <v>1536</v>
      </c>
      <c r="K414" s="160"/>
      <c r="L414" s="113"/>
      <c r="M414" s="124"/>
      <c r="N414" s="125">
        <f>Tabela1798197[[#This Row],[Qtde.]]*Tabela1798197[[#This Row],[VALOR]]</f>
        <v>0</v>
      </c>
    </row>
    <row r="415" spans="2:14" x14ac:dyDescent="0.3">
      <c r="B415" s="109" t="s">
        <v>179</v>
      </c>
      <c r="C415" s="115">
        <v>1</v>
      </c>
      <c r="D4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5" s="231" t="s">
        <v>254</v>
      </c>
      <c r="F415" s="166" t="s">
        <v>1532</v>
      </c>
      <c r="G415" s="224"/>
      <c r="H415" s="174" t="s">
        <v>1362</v>
      </c>
      <c r="I415" s="191"/>
      <c r="J415" s="207">
        <v>7908482305633</v>
      </c>
      <c r="K415" s="160">
        <v>5</v>
      </c>
      <c r="L415" s="113">
        <v>4</v>
      </c>
      <c r="M415" s="124"/>
      <c r="N415" s="125">
        <f>Tabela1798197[[#This Row],[Qtde.]]*Tabela1798197[[#This Row],[VALOR]]</f>
        <v>0</v>
      </c>
    </row>
    <row r="416" spans="2:14" x14ac:dyDescent="0.3">
      <c r="B416" s="109" t="s">
        <v>179</v>
      </c>
      <c r="C416" s="115">
        <v>1</v>
      </c>
      <c r="D4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6" s="231" t="s">
        <v>254</v>
      </c>
      <c r="F416" s="166" t="s">
        <v>1532</v>
      </c>
      <c r="G416" s="224"/>
      <c r="H416" s="174" t="s">
        <v>1275</v>
      </c>
      <c r="I416" s="191"/>
      <c r="J416" s="207">
        <v>7908482305619</v>
      </c>
      <c r="K416" s="160">
        <v>0</v>
      </c>
      <c r="L416" s="113"/>
      <c r="M416" s="124"/>
      <c r="N416" s="125">
        <f>Tabela1798197[[#This Row],[Qtde.]]*Tabela1798197[[#This Row],[VALOR]]</f>
        <v>0</v>
      </c>
    </row>
    <row r="417" spans="2:14" x14ac:dyDescent="0.3">
      <c r="B417" s="109" t="s">
        <v>179</v>
      </c>
      <c r="C417" s="115">
        <v>4</v>
      </c>
      <c r="D4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17" s="231" t="s">
        <v>254</v>
      </c>
      <c r="F417" s="166" t="s">
        <v>9</v>
      </c>
      <c r="G417" s="224"/>
      <c r="H417" s="174" t="s">
        <v>1543</v>
      </c>
      <c r="I417" s="191"/>
      <c r="J417" s="207">
        <v>7908482307583</v>
      </c>
      <c r="K417" s="160">
        <v>2</v>
      </c>
      <c r="L417" s="113">
        <v>5</v>
      </c>
      <c r="M417" s="124"/>
      <c r="N417" s="125">
        <f>Tabela1798197[[#This Row],[Qtde.]]*Tabela1798197[[#This Row],[VALOR]]</f>
        <v>0</v>
      </c>
    </row>
    <row r="418" spans="2:14" x14ac:dyDescent="0.3">
      <c r="B418" s="109" t="s">
        <v>179</v>
      </c>
      <c r="C418" s="115">
        <v>4</v>
      </c>
      <c r="D4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8" s="231" t="s">
        <v>254</v>
      </c>
      <c r="F418" s="166" t="s">
        <v>259</v>
      </c>
      <c r="G418" s="224"/>
      <c r="H418" s="174" t="s">
        <v>1543</v>
      </c>
      <c r="I418" s="191"/>
      <c r="J418" s="207">
        <v>7908482307408</v>
      </c>
      <c r="K418" s="160">
        <v>5</v>
      </c>
      <c r="L418" s="113">
        <v>5</v>
      </c>
      <c r="M418" s="124"/>
      <c r="N418" s="125">
        <f>Tabela1798197[[#This Row],[Qtde.]]*Tabela1798197[[#This Row],[VALOR]]</f>
        <v>0</v>
      </c>
    </row>
    <row r="419" spans="2:14" x14ac:dyDescent="0.3">
      <c r="B419" s="109" t="s">
        <v>179</v>
      </c>
      <c r="C419" s="115">
        <v>1</v>
      </c>
      <c r="D4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19" s="231" t="s">
        <v>285</v>
      </c>
      <c r="F419" s="166" t="s">
        <v>286</v>
      </c>
      <c r="G419" s="224"/>
      <c r="H419" s="174" t="s">
        <v>1275</v>
      </c>
      <c r="I419" s="191"/>
      <c r="J419" s="207">
        <v>1653</v>
      </c>
      <c r="K419" s="160">
        <v>4</v>
      </c>
      <c r="L419" s="113">
        <v>3</v>
      </c>
      <c r="M419" s="124">
        <v>25.14</v>
      </c>
      <c r="N419" s="125">
        <f>Tabela1798197[[#This Row],[Qtde.]]*Tabela1798197[[#This Row],[VALOR]]</f>
        <v>0</v>
      </c>
    </row>
    <row r="420" spans="2:14" x14ac:dyDescent="0.3">
      <c r="B420" s="109" t="s">
        <v>179</v>
      </c>
      <c r="C420" s="115">
        <v>1</v>
      </c>
      <c r="D4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20" s="231" t="s">
        <v>285</v>
      </c>
      <c r="F420" s="166" t="s">
        <v>286</v>
      </c>
      <c r="G420" s="224"/>
      <c r="H420" s="174" t="s">
        <v>1280</v>
      </c>
      <c r="I420" s="191"/>
      <c r="J420" s="207">
        <v>1799</v>
      </c>
      <c r="K420" s="160">
        <v>1</v>
      </c>
      <c r="L420" s="113">
        <v>1</v>
      </c>
      <c r="M420" s="124"/>
      <c r="N420" s="125">
        <f>Tabela1798197[[#This Row],[Qtde.]]*Tabela1798197[[#This Row],[VALOR]]</f>
        <v>0</v>
      </c>
    </row>
    <row r="421" spans="2:14" x14ac:dyDescent="0.3">
      <c r="B421" s="109" t="s">
        <v>179</v>
      </c>
      <c r="C421" s="115">
        <v>1</v>
      </c>
      <c r="D4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21" s="231" t="s">
        <v>304</v>
      </c>
      <c r="F421" s="166" t="s">
        <v>16</v>
      </c>
      <c r="G421" s="224"/>
      <c r="H421" s="174"/>
      <c r="I421" s="191"/>
      <c r="J421" s="207">
        <v>1147</v>
      </c>
      <c r="K421" s="160">
        <v>5</v>
      </c>
      <c r="L421" s="113">
        <v>3</v>
      </c>
      <c r="M421" s="124"/>
      <c r="N421" s="125">
        <f>Tabela1798197[[#This Row],[Qtde.]]*Tabela1798197[[#This Row],[VALOR]]</f>
        <v>0</v>
      </c>
    </row>
    <row r="422" spans="2:14" x14ac:dyDescent="0.3">
      <c r="B422" s="109" t="s">
        <v>179</v>
      </c>
      <c r="C422" s="115">
        <v>1</v>
      </c>
      <c r="D4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422" s="231" t="s">
        <v>306</v>
      </c>
      <c r="F422" s="166" t="s">
        <v>307</v>
      </c>
      <c r="G422" s="224" t="s">
        <v>47</v>
      </c>
      <c r="H422" s="174" t="s">
        <v>1279</v>
      </c>
      <c r="I422" s="191" t="s">
        <v>13</v>
      </c>
      <c r="J422" s="207">
        <v>2000000005829</v>
      </c>
      <c r="K422" s="160">
        <v>2</v>
      </c>
      <c r="L422" s="113">
        <v>4</v>
      </c>
      <c r="M422" s="124">
        <v>108.27</v>
      </c>
      <c r="N422" s="125">
        <f>Tabela1798197[[#This Row],[Qtde.]]*Tabela1798197[[#This Row],[VALOR]]</f>
        <v>216.54</v>
      </c>
    </row>
    <row r="423" spans="2:14" x14ac:dyDescent="0.3">
      <c r="B423" s="109" t="s">
        <v>179</v>
      </c>
      <c r="C423" s="115">
        <v>1</v>
      </c>
      <c r="D4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423" s="231" t="s">
        <v>306</v>
      </c>
      <c r="F423" s="166" t="s">
        <v>307</v>
      </c>
      <c r="G423" s="224" t="s">
        <v>47</v>
      </c>
      <c r="H423" s="174" t="s">
        <v>1279</v>
      </c>
      <c r="I423" s="191" t="s">
        <v>11</v>
      </c>
      <c r="J423" s="207">
        <v>2000000005843</v>
      </c>
      <c r="K423" s="160">
        <v>2</v>
      </c>
      <c r="L423" s="113">
        <v>3</v>
      </c>
      <c r="M423" s="124">
        <v>156.80000000000001</v>
      </c>
      <c r="N423" s="125">
        <f>Tabela1798197[[#This Row],[Qtde.]]*Tabela1798197[[#This Row],[VALOR]]</f>
        <v>156.80000000000001</v>
      </c>
    </row>
    <row r="424" spans="2:14" ht="28.5" x14ac:dyDescent="0.3">
      <c r="B424" s="109" t="s">
        <v>179</v>
      </c>
      <c r="C424" s="115">
        <v>1</v>
      </c>
      <c r="D4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424" s="231" t="s">
        <v>306</v>
      </c>
      <c r="F424" s="166" t="s">
        <v>307</v>
      </c>
      <c r="G424" s="224" t="s">
        <v>47</v>
      </c>
      <c r="H424" s="174" t="s">
        <v>1279</v>
      </c>
      <c r="I424" s="191" t="s">
        <v>14</v>
      </c>
      <c r="J424" s="207">
        <v>2000000005867</v>
      </c>
      <c r="K424" s="160">
        <v>2</v>
      </c>
      <c r="L424" s="113">
        <v>3</v>
      </c>
      <c r="M424" s="124">
        <v>156.80000000000001</v>
      </c>
      <c r="N424" s="125">
        <f>Tabela1798197[[#This Row],[Qtde.]]*Tabela1798197[[#This Row],[VALOR]]</f>
        <v>156.80000000000001</v>
      </c>
    </row>
    <row r="425" spans="2:14" x14ac:dyDescent="0.3">
      <c r="B425" s="109" t="s">
        <v>179</v>
      </c>
      <c r="C425" s="115">
        <v>1</v>
      </c>
      <c r="D4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25" s="231" t="s">
        <v>306</v>
      </c>
      <c r="F425" s="166" t="s">
        <v>307</v>
      </c>
      <c r="G425" s="224" t="s">
        <v>47</v>
      </c>
      <c r="H425" s="174" t="s">
        <v>1275</v>
      </c>
      <c r="I425" s="191" t="s">
        <v>13</v>
      </c>
      <c r="J425" s="207">
        <v>2000000005836</v>
      </c>
      <c r="K425" s="160">
        <v>2</v>
      </c>
      <c r="L425" s="113">
        <v>8</v>
      </c>
      <c r="M425" s="124"/>
      <c r="N425" s="125">
        <f>Tabela1798197[[#This Row],[Qtde.]]*Tabela1798197[[#This Row],[VALOR]]</f>
        <v>0</v>
      </c>
    </row>
    <row r="426" spans="2:14" x14ac:dyDescent="0.3">
      <c r="B426" s="109" t="s">
        <v>179</v>
      </c>
      <c r="C426" s="115">
        <v>1</v>
      </c>
      <c r="D4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26" s="231" t="s">
        <v>306</v>
      </c>
      <c r="F426" s="166" t="s">
        <v>307</v>
      </c>
      <c r="G426" s="224" t="s">
        <v>47</v>
      </c>
      <c r="H426" s="174" t="s">
        <v>1275</v>
      </c>
      <c r="I426" s="191" t="s">
        <v>11</v>
      </c>
      <c r="J426" s="207">
        <v>2000000005850</v>
      </c>
      <c r="K426" s="160">
        <v>2</v>
      </c>
      <c r="L426" s="113">
        <v>2</v>
      </c>
      <c r="M426" s="124"/>
      <c r="N426" s="125">
        <f>Tabela1798197[[#This Row],[Qtde.]]*Tabela1798197[[#This Row],[VALOR]]</f>
        <v>0</v>
      </c>
    </row>
    <row r="427" spans="2:14" ht="28.5" x14ac:dyDescent="0.3">
      <c r="B427" s="109" t="s">
        <v>179</v>
      </c>
      <c r="C427" s="115">
        <v>1</v>
      </c>
      <c r="D4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27" s="231" t="s">
        <v>306</v>
      </c>
      <c r="F427" s="166" t="s">
        <v>307</v>
      </c>
      <c r="G427" s="224" t="s">
        <v>47</v>
      </c>
      <c r="H427" s="174" t="s">
        <v>1275</v>
      </c>
      <c r="I427" s="191" t="s">
        <v>14</v>
      </c>
      <c r="J427" s="207">
        <v>2000000005874</v>
      </c>
      <c r="K427" s="160">
        <v>2</v>
      </c>
      <c r="L427" s="113">
        <v>2</v>
      </c>
      <c r="M427" s="124"/>
      <c r="N427" s="125">
        <f>Tabela1798197[[#This Row],[Qtde.]]*Tabela1798197[[#This Row],[VALOR]]</f>
        <v>0</v>
      </c>
    </row>
    <row r="428" spans="2:14" x14ac:dyDescent="0.3">
      <c r="B428" s="109" t="s">
        <v>179</v>
      </c>
      <c r="C428" s="115">
        <v>1</v>
      </c>
      <c r="D4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28" s="231" t="s">
        <v>306</v>
      </c>
      <c r="F428" s="166" t="s">
        <v>308</v>
      </c>
      <c r="G428" s="224" t="s">
        <v>42</v>
      </c>
      <c r="H428" s="174" t="s">
        <v>1313</v>
      </c>
      <c r="I428" s="191" t="s">
        <v>15</v>
      </c>
      <c r="J428" s="207">
        <v>2000000008837</v>
      </c>
      <c r="K428" s="160">
        <v>4</v>
      </c>
      <c r="L428" s="113">
        <v>8</v>
      </c>
      <c r="M428" s="124"/>
      <c r="N428" s="125">
        <f>Tabela1798197[[#This Row],[Qtde.]]*Tabela1798197[[#This Row],[VALOR]]</f>
        <v>0</v>
      </c>
    </row>
    <row r="429" spans="2:14" x14ac:dyDescent="0.3">
      <c r="B429" s="109" t="s">
        <v>179</v>
      </c>
      <c r="C429" s="115">
        <v>1</v>
      </c>
      <c r="D4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29" s="231" t="s">
        <v>1326</v>
      </c>
      <c r="F429" s="166" t="s">
        <v>313</v>
      </c>
      <c r="G429" s="224"/>
      <c r="H429" s="174" t="s">
        <v>1275</v>
      </c>
      <c r="I429" s="191"/>
      <c r="J429" s="207">
        <v>7898031545262</v>
      </c>
      <c r="K429" s="160">
        <v>2</v>
      </c>
      <c r="L429" s="113">
        <v>2</v>
      </c>
      <c r="M429" s="124"/>
      <c r="N429" s="125">
        <f>Tabela1798197[[#This Row],[Qtde.]]*Tabela1798197[[#This Row],[VALOR]]</f>
        <v>0</v>
      </c>
    </row>
    <row r="430" spans="2:14" x14ac:dyDescent="0.3">
      <c r="B430" s="109" t="s">
        <v>179</v>
      </c>
      <c r="C430" s="115">
        <v>1</v>
      </c>
      <c r="D4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30" s="231" t="s">
        <v>186</v>
      </c>
      <c r="F430" s="166" t="s">
        <v>313</v>
      </c>
      <c r="G430" s="224"/>
      <c r="H430" s="174" t="s">
        <v>1275</v>
      </c>
      <c r="I430" s="191"/>
      <c r="J430" s="207">
        <v>1502</v>
      </c>
      <c r="K430" s="160">
        <v>0</v>
      </c>
      <c r="L430" s="113">
        <v>0</v>
      </c>
      <c r="M430" s="124"/>
      <c r="N430" s="125">
        <f>Tabela1798197[[#This Row],[Qtde.]]*Tabela1798197[[#This Row],[VALOR]]</f>
        <v>0</v>
      </c>
    </row>
    <row r="431" spans="2:14" x14ac:dyDescent="0.3">
      <c r="B431" s="109" t="s">
        <v>179</v>
      </c>
      <c r="C431" s="115">
        <v>1</v>
      </c>
      <c r="D4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431" s="231" t="s">
        <v>186</v>
      </c>
      <c r="F431" s="166" t="s">
        <v>315</v>
      </c>
      <c r="G431" s="224"/>
      <c r="H431" s="174" t="s">
        <v>1301</v>
      </c>
      <c r="I431" s="191"/>
      <c r="J431" s="207">
        <v>7898031541196</v>
      </c>
      <c r="K431" s="160">
        <v>2</v>
      </c>
      <c r="L431" s="113">
        <v>5</v>
      </c>
      <c r="M431" s="124"/>
      <c r="N431" s="125">
        <f>Tabela1798197[[#This Row],[Qtde.]]*Tabela1798197[[#This Row],[VALOR]]</f>
        <v>0</v>
      </c>
    </row>
    <row r="432" spans="2:14" x14ac:dyDescent="0.3">
      <c r="B432" s="109" t="s">
        <v>179</v>
      </c>
      <c r="C432" s="115">
        <v>1</v>
      </c>
      <c r="D4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432" s="231" t="s">
        <v>186</v>
      </c>
      <c r="F432" s="166" t="s">
        <v>315</v>
      </c>
      <c r="G432" s="224"/>
      <c r="H432" s="174" t="s">
        <v>1314</v>
      </c>
      <c r="I432" s="191"/>
      <c r="J432" s="207">
        <v>2000000010595</v>
      </c>
      <c r="K432" s="160">
        <v>0</v>
      </c>
      <c r="L432" s="113">
        <v>1</v>
      </c>
      <c r="M432" s="124"/>
      <c r="N432" s="125">
        <f>Tabela1798197[[#This Row],[Qtde.]]*Tabela1798197[[#This Row],[VALOR]]</f>
        <v>0</v>
      </c>
    </row>
    <row r="433" spans="2:14" x14ac:dyDescent="0.3">
      <c r="B433" s="109" t="s">
        <v>179</v>
      </c>
      <c r="C433" s="115">
        <v>1</v>
      </c>
      <c r="D4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433" s="231" t="s">
        <v>254</v>
      </c>
      <c r="F433" s="166" t="s">
        <v>323</v>
      </c>
      <c r="G433" s="224"/>
      <c r="H433" s="174" t="s">
        <v>1329</v>
      </c>
      <c r="I433" s="191" t="s">
        <v>5</v>
      </c>
      <c r="J433" s="207">
        <v>2317</v>
      </c>
      <c r="K433" s="160">
        <v>2</v>
      </c>
      <c r="L433" s="113">
        <v>5</v>
      </c>
      <c r="M433" s="124">
        <v>16.14</v>
      </c>
      <c r="N433" s="125">
        <f>Tabela1798197[[#This Row],[Qtde.]]*Tabela1798197[[#This Row],[VALOR]]</f>
        <v>48.42</v>
      </c>
    </row>
    <row r="434" spans="2:14" x14ac:dyDescent="0.3">
      <c r="B434" s="109" t="s">
        <v>179</v>
      </c>
      <c r="C434" s="115">
        <v>1</v>
      </c>
      <c r="D4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34" s="231" t="s">
        <v>254</v>
      </c>
      <c r="F434" s="166" t="s">
        <v>323</v>
      </c>
      <c r="G434" s="224"/>
      <c r="H434" s="174" t="s">
        <v>1329</v>
      </c>
      <c r="I434" s="191" t="s">
        <v>82</v>
      </c>
      <c r="J434" s="207">
        <v>40141578501</v>
      </c>
      <c r="K434" s="160">
        <v>6</v>
      </c>
      <c r="L434" s="113">
        <v>5</v>
      </c>
      <c r="M434" s="124">
        <v>16.14</v>
      </c>
      <c r="N434" s="125">
        <f>Tabela1798197[[#This Row],[Qtde.]]*Tabela1798197[[#This Row],[VALOR]]</f>
        <v>0</v>
      </c>
    </row>
    <row r="435" spans="2:14" x14ac:dyDescent="0.3">
      <c r="B435" s="109" t="s">
        <v>179</v>
      </c>
      <c r="C435" s="115">
        <v>1</v>
      </c>
      <c r="D4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435" s="231" t="s">
        <v>1065</v>
      </c>
      <c r="F435" s="166" t="s">
        <v>323</v>
      </c>
      <c r="G435" s="224"/>
      <c r="H435" s="174" t="s">
        <v>1329</v>
      </c>
      <c r="I435" s="191" t="s">
        <v>82</v>
      </c>
      <c r="J435" s="207">
        <v>736532334671</v>
      </c>
      <c r="K435" s="160">
        <v>0</v>
      </c>
      <c r="L435" s="113">
        <v>5</v>
      </c>
      <c r="M435" s="124">
        <v>16.14</v>
      </c>
      <c r="N435" s="125">
        <f>Tabela1798197[[#This Row],[Qtde.]]*Tabela1798197[[#This Row],[VALOR]]</f>
        <v>80.7</v>
      </c>
    </row>
    <row r="436" spans="2:14" ht="28.5" x14ac:dyDescent="0.3">
      <c r="B436" s="109" t="s">
        <v>179</v>
      </c>
      <c r="C436" s="115">
        <v>1</v>
      </c>
      <c r="D4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436" s="231" t="s">
        <v>1320</v>
      </c>
      <c r="F436" s="166" t="s">
        <v>36</v>
      </c>
      <c r="G436" s="224"/>
      <c r="H436" s="174" t="s">
        <v>1329</v>
      </c>
      <c r="I436" s="191" t="s">
        <v>13</v>
      </c>
      <c r="J436" s="207">
        <v>1623</v>
      </c>
      <c r="K436" s="160">
        <v>5</v>
      </c>
      <c r="L436" s="113">
        <v>6</v>
      </c>
      <c r="M436" s="124"/>
      <c r="N436" s="125">
        <f>Tabela1798197[[#This Row],[Qtde.]]*Tabela1798197[[#This Row],[VALOR]]</f>
        <v>0</v>
      </c>
    </row>
    <row r="437" spans="2:14" ht="28.5" x14ac:dyDescent="0.3">
      <c r="B437" s="109" t="s">
        <v>179</v>
      </c>
      <c r="C437" s="115">
        <v>1</v>
      </c>
      <c r="D4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37" s="231"/>
      <c r="F437" s="166" t="s">
        <v>36</v>
      </c>
      <c r="G437" s="224"/>
      <c r="H437" s="174" t="s">
        <v>1304</v>
      </c>
      <c r="I437" s="191"/>
      <c r="J437" s="207">
        <v>17898652120487</v>
      </c>
      <c r="K437" s="160"/>
      <c r="L437" s="113"/>
      <c r="M437" s="124"/>
      <c r="N437" s="125">
        <f>Tabela1798197[[#This Row],[Qtde.]]*Tabela1798197[[#This Row],[VALOR]]</f>
        <v>0</v>
      </c>
    </row>
    <row r="438" spans="2:14" x14ac:dyDescent="0.3">
      <c r="B438" s="109" t="s">
        <v>179</v>
      </c>
      <c r="C438" s="115">
        <v>1</v>
      </c>
      <c r="D4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438" s="231"/>
      <c r="F438" s="167" t="s">
        <v>585</v>
      </c>
      <c r="G438" s="224"/>
      <c r="H438" s="174"/>
      <c r="I438" s="191"/>
      <c r="J438" s="207">
        <v>7897321130409</v>
      </c>
      <c r="K438" s="160">
        <v>0</v>
      </c>
      <c r="L438" s="113">
        <v>2</v>
      </c>
      <c r="M438" s="124"/>
      <c r="N438" s="125">
        <f>Tabela1798197[[#This Row],[Qtde.]]*Tabela1798197[[#This Row],[VALOR]]</f>
        <v>0</v>
      </c>
    </row>
    <row r="439" spans="2:14" ht="31.5" x14ac:dyDescent="0.3">
      <c r="B439" s="109" t="s">
        <v>179</v>
      </c>
      <c r="C439" s="115">
        <v>25</v>
      </c>
      <c r="D4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39" s="231"/>
      <c r="F439" s="167" t="s">
        <v>586</v>
      </c>
      <c r="G439" s="224"/>
      <c r="H439" s="174"/>
      <c r="I439" s="191"/>
      <c r="J439" s="207">
        <v>7896380108121</v>
      </c>
      <c r="K439" s="160">
        <v>50</v>
      </c>
      <c r="L439" s="113">
        <v>15</v>
      </c>
      <c r="M439" s="124"/>
      <c r="N439" s="125">
        <f>Tabela1798197[[#This Row],[Qtde.]]*Tabela1798197[[#This Row],[VALOR]]</f>
        <v>0</v>
      </c>
    </row>
    <row r="440" spans="2:14" ht="31.5" x14ac:dyDescent="0.3">
      <c r="B440" s="109" t="s">
        <v>179</v>
      </c>
      <c r="C440" s="115">
        <v>25</v>
      </c>
      <c r="D4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0" s="231"/>
      <c r="F440" s="167" t="s">
        <v>587</v>
      </c>
      <c r="G440" s="224"/>
      <c r="H440" s="174"/>
      <c r="I440" s="191"/>
      <c r="J440" s="207">
        <v>7896380108138</v>
      </c>
      <c r="K440" s="160">
        <v>25</v>
      </c>
      <c r="L440" s="113">
        <v>15</v>
      </c>
      <c r="M440" s="124"/>
      <c r="N440" s="125">
        <f>Tabela1798197[[#This Row],[Qtde.]]*Tabela1798197[[#This Row],[VALOR]]</f>
        <v>0</v>
      </c>
    </row>
    <row r="441" spans="2:14" ht="31.5" x14ac:dyDescent="0.3">
      <c r="B441" s="109" t="s">
        <v>179</v>
      </c>
      <c r="C441" s="115">
        <v>25</v>
      </c>
      <c r="D4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1" s="231"/>
      <c r="F441" s="167" t="s">
        <v>588</v>
      </c>
      <c r="G441" s="224"/>
      <c r="H441" s="174"/>
      <c r="I441" s="191"/>
      <c r="J441" s="207">
        <v>7896380108145</v>
      </c>
      <c r="K441" s="160">
        <v>29</v>
      </c>
      <c r="L441" s="113">
        <v>15</v>
      </c>
      <c r="M441" s="124"/>
      <c r="N441" s="125">
        <f>Tabela1798197[[#This Row],[Qtde.]]*Tabela1798197[[#This Row],[VALOR]]</f>
        <v>0</v>
      </c>
    </row>
    <row r="442" spans="2:14" ht="31.5" x14ac:dyDescent="0.3">
      <c r="B442" s="109" t="s">
        <v>179</v>
      </c>
      <c r="C442" s="115">
        <v>25</v>
      </c>
      <c r="D4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2" s="231"/>
      <c r="F442" s="167" t="s">
        <v>589</v>
      </c>
      <c r="G442" s="224"/>
      <c r="H442" s="174"/>
      <c r="I442" s="191"/>
      <c r="J442" s="207">
        <v>7896380108152</v>
      </c>
      <c r="K442" s="160">
        <v>33</v>
      </c>
      <c r="L442" s="113">
        <v>15</v>
      </c>
      <c r="M442" s="124"/>
      <c r="N442" s="125">
        <f>Tabela1798197[[#This Row],[Qtde.]]*Tabela1798197[[#This Row],[VALOR]]</f>
        <v>0</v>
      </c>
    </row>
    <row r="443" spans="2:14" ht="31.5" x14ac:dyDescent="0.3">
      <c r="B443" s="109" t="s">
        <v>179</v>
      </c>
      <c r="C443" s="115">
        <v>25</v>
      </c>
      <c r="D4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3" s="231"/>
      <c r="F443" s="167" t="s">
        <v>590</v>
      </c>
      <c r="G443" s="224"/>
      <c r="H443" s="174"/>
      <c r="I443" s="191"/>
      <c r="J443" s="207">
        <v>7896380108169</v>
      </c>
      <c r="K443" s="160">
        <v>23</v>
      </c>
      <c r="L443" s="113">
        <v>15</v>
      </c>
      <c r="M443" s="124"/>
      <c r="N443" s="125">
        <f>Tabela1798197[[#This Row],[Qtde.]]*Tabela1798197[[#This Row],[VALOR]]</f>
        <v>0</v>
      </c>
    </row>
    <row r="444" spans="2:14" ht="31.5" x14ac:dyDescent="0.3">
      <c r="B444" s="109" t="s">
        <v>179</v>
      </c>
      <c r="C444" s="115">
        <v>25</v>
      </c>
      <c r="D4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4" s="231"/>
      <c r="F444" s="167" t="s">
        <v>591</v>
      </c>
      <c r="G444" s="224"/>
      <c r="H444" s="174"/>
      <c r="I444" s="191"/>
      <c r="J444" s="207">
        <v>7896380108176</v>
      </c>
      <c r="K444" s="160">
        <v>22</v>
      </c>
      <c r="L444" s="113">
        <v>15</v>
      </c>
      <c r="M444" s="124"/>
      <c r="N444" s="125">
        <f>Tabela1798197[[#This Row],[Qtde.]]*Tabela1798197[[#This Row],[VALOR]]</f>
        <v>0</v>
      </c>
    </row>
    <row r="445" spans="2:14" ht="31.5" x14ac:dyDescent="0.3">
      <c r="B445" s="109" t="s">
        <v>179</v>
      </c>
      <c r="C445" s="115">
        <v>10</v>
      </c>
      <c r="D4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5" s="231"/>
      <c r="F445" s="167" t="s">
        <v>592</v>
      </c>
      <c r="G445" s="224"/>
      <c r="H445" s="174"/>
      <c r="I445" s="191"/>
      <c r="J445" s="207">
        <v>7895788140368</v>
      </c>
      <c r="K445" s="160">
        <v>21</v>
      </c>
      <c r="L445" s="113">
        <v>10</v>
      </c>
      <c r="M445" s="124"/>
      <c r="N445" s="125">
        <f>Tabela1798197[[#This Row],[Qtde.]]*Tabela1798197[[#This Row],[VALOR]]</f>
        <v>0</v>
      </c>
    </row>
    <row r="446" spans="2:14" ht="31.5" x14ac:dyDescent="0.3">
      <c r="B446" s="109" t="s">
        <v>179</v>
      </c>
      <c r="C446" s="115">
        <v>10</v>
      </c>
      <c r="D4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6" s="231"/>
      <c r="F446" s="167" t="s">
        <v>593</v>
      </c>
      <c r="G446" s="224"/>
      <c r="H446" s="174"/>
      <c r="I446" s="191"/>
      <c r="J446" s="207">
        <v>7895788140351</v>
      </c>
      <c r="K446" s="160">
        <v>18</v>
      </c>
      <c r="L446" s="113">
        <v>10</v>
      </c>
      <c r="M446" s="124"/>
      <c r="N446" s="125">
        <f>Tabela1798197[[#This Row],[Qtde.]]*Tabela1798197[[#This Row],[VALOR]]</f>
        <v>0</v>
      </c>
    </row>
    <row r="447" spans="2:14" ht="31.5" x14ac:dyDescent="0.3">
      <c r="B447" s="109" t="s">
        <v>179</v>
      </c>
      <c r="C447" s="115">
        <v>10</v>
      </c>
      <c r="D4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7" s="231"/>
      <c r="F447" s="167" t="s">
        <v>594</v>
      </c>
      <c r="G447" s="224"/>
      <c r="H447" s="174"/>
      <c r="I447" s="191"/>
      <c r="J447" s="207">
        <v>7895788140344</v>
      </c>
      <c r="K447" s="160">
        <v>14</v>
      </c>
      <c r="L447" s="113">
        <v>10</v>
      </c>
      <c r="M447" s="124"/>
      <c r="N447" s="125">
        <f>Tabela1798197[[#This Row],[Qtde.]]*Tabela1798197[[#This Row],[VALOR]]</f>
        <v>0</v>
      </c>
    </row>
    <row r="448" spans="2:14" ht="31.5" x14ac:dyDescent="0.3">
      <c r="B448" s="109" t="s">
        <v>179</v>
      </c>
      <c r="C448" s="115">
        <v>10</v>
      </c>
      <c r="D4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8" s="231"/>
      <c r="F448" s="167" t="s">
        <v>596</v>
      </c>
      <c r="G448" s="224"/>
      <c r="H448" s="174"/>
      <c r="I448" s="191"/>
      <c r="J448" s="207">
        <v>7895788140337</v>
      </c>
      <c r="K448" s="160">
        <v>10</v>
      </c>
      <c r="L448" s="113">
        <v>10</v>
      </c>
      <c r="M448" s="124"/>
      <c r="N448" s="125">
        <f>Tabela1798197[[#This Row],[Qtde.]]*Tabela1798197[[#This Row],[VALOR]]</f>
        <v>0</v>
      </c>
    </row>
    <row r="449" spans="2:14" ht="31.5" x14ac:dyDescent="0.3">
      <c r="B449" s="109" t="s">
        <v>179</v>
      </c>
      <c r="C449" s="115">
        <v>10</v>
      </c>
      <c r="D4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49" s="231"/>
      <c r="F449" s="167" t="s">
        <v>597</v>
      </c>
      <c r="G449" s="224"/>
      <c r="H449" s="174"/>
      <c r="I449" s="191"/>
      <c r="J449" s="207">
        <v>1001026032395</v>
      </c>
      <c r="K449" s="160">
        <v>17</v>
      </c>
      <c r="L449" s="113">
        <v>10</v>
      </c>
      <c r="M449" s="124"/>
      <c r="N449" s="125">
        <f>Tabela1798197[[#This Row],[Qtde.]]*Tabela1798197[[#This Row],[VALOR]]</f>
        <v>0</v>
      </c>
    </row>
    <row r="450" spans="2:14" ht="31.5" x14ac:dyDescent="0.3">
      <c r="B450" s="109" t="s">
        <v>179</v>
      </c>
      <c r="C450" s="115">
        <v>10</v>
      </c>
      <c r="D4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50" s="231"/>
      <c r="F450" s="167" t="s">
        <v>595</v>
      </c>
      <c r="G450" s="224"/>
      <c r="H450" s="174"/>
      <c r="I450" s="191"/>
      <c r="J450" s="207">
        <v>1001026032401</v>
      </c>
      <c r="K450" s="160">
        <v>25</v>
      </c>
      <c r="L450" s="113">
        <v>10</v>
      </c>
      <c r="M450" s="124"/>
      <c r="N450" s="125">
        <f>Tabela1798197[[#This Row],[Qtde.]]*Tabela1798197[[#This Row],[VALOR]]</f>
        <v>0</v>
      </c>
    </row>
    <row r="451" spans="2:14" x14ac:dyDescent="0.3">
      <c r="B451" s="109" t="s">
        <v>179</v>
      </c>
      <c r="C451" s="115">
        <v>1</v>
      </c>
      <c r="D4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451" s="231"/>
      <c r="F451" s="167" t="s">
        <v>1540</v>
      </c>
      <c r="G451" s="224"/>
      <c r="H451" s="174"/>
      <c r="I451" s="191"/>
      <c r="J451" s="207"/>
      <c r="K451" s="160"/>
      <c r="L451" s="113">
        <v>1</v>
      </c>
      <c r="M451" s="124"/>
      <c r="N451" s="125">
        <f>Tabela1798197[[#This Row],[Qtde.]]*Tabela1798197[[#This Row],[VALOR]]</f>
        <v>0</v>
      </c>
    </row>
    <row r="452" spans="2:14" ht="31.5" x14ac:dyDescent="0.3">
      <c r="B452" s="109" t="s">
        <v>1112</v>
      </c>
      <c r="C452" s="115">
        <v>6</v>
      </c>
      <c r="D4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52" s="231" t="s">
        <v>1112</v>
      </c>
      <c r="F452" s="167" t="s">
        <v>1113</v>
      </c>
      <c r="G452" s="224"/>
      <c r="H452" s="174" t="s">
        <v>1356</v>
      </c>
      <c r="I452" s="191"/>
      <c r="J452" s="207">
        <v>7898942316876</v>
      </c>
      <c r="K452" s="160">
        <v>5</v>
      </c>
      <c r="L452" s="113">
        <v>3</v>
      </c>
      <c r="M452" s="124"/>
      <c r="N452" s="125">
        <f>Tabela1798197[[#This Row],[Qtde.]]*Tabela1798197[[#This Row],[VALOR]]</f>
        <v>0</v>
      </c>
    </row>
    <row r="453" spans="2:14" x14ac:dyDescent="0.3">
      <c r="B453" s="109" t="s">
        <v>1112</v>
      </c>
      <c r="C453" s="115">
        <v>6</v>
      </c>
      <c r="D4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53" s="231" t="s">
        <v>1112</v>
      </c>
      <c r="F453" s="167" t="s">
        <v>1114</v>
      </c>
      <c r="G453" s="224"/>
      <c r="H453" s="174" t="s">
        <v>1356</v>
      </c>
      <c r="I453" s="191"/>
      <c r="J453" s="207">
        <v>7898942317002</v>
      </c>
      <c r="K453" s="160">
        <v>0</v>
      </c>
      <c r="L453" s="113">
        <v>3</v>
      </c>
      <c r="M453" s="124"/>
      <c r="N453" s="125">
        <f>Tabela1798197[[#This Row],[Qtde.]]*Tabela1798197[[#This Row],[VALOR]]</f>
        <v>0</v>
      </c>
    </row>
    <row r="454" spans="2:14" x14ac:dyDescent="0.3">
      <c r="B454" s="109" t="s">
        <v>1112</v>
      </c>
      <c r="C454" s="115">
        <v>6</v>
      </c>
      <c r="D4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54" s="231" t="s">
        <v>1112</v>
      </c>
      <c r="F454" s="167" t="s">
        <v>1115</v>
      </c>
      <c r="G454" s="224"/>
      <c r="H454" s="174" t="s">
        <v>1356</v>
      </c>
      <c r="I454" s="191"/>
      <c r="J454" s="207">
        <v>7898942317095</v>
      </c>
      <c r="K454" s="160">
        <v>0</v>
      </c>
      <c r="L454" s="113">
        <v>3</v>
      </c>
      <c r="M454" s="124"/>
      <c r="N454" s="125">
        <f>Tabela1798197[[#This Row],[Qtde.]]*Tabela1798197[[#This Row],[VALOR]]</f>
        <v>0</v>
      </c>
    </row>
    <row r="455" spans="2:14" x14ac:dyDescent="0.3">
      <c r="B455" s="109" t="s">
        <v>1112</v>
      </c>
      <c r="C455" s="115">
        <v>6</v>
      </c>
      <c r="D4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55" s="231" t="s">
        <v>1112</v>
      </c>
      <c r="F455" s="167" t="s">
        <v>1116</v>
      </c>
      <c r="G455" s="224"/>
      <c r="H455" s="174" t="s">
        <v>1356</v>
      </c>
      <c r="I455" s="191"/>
      <c r="J455" s="207">
        <v>7898942316180</v>
      </c>
      <c r="K455" s="160">
        <v>1</v>
      </c>
      <c r="L455" s="113">
        <v>3</v>
      </c>
      <c r="M455" s="124"/>
      <c r="N455" s="125">
        <f>Tabela1798197[[#This Row],[Qtde.]]*Tabela1798197[[#This Row],[VALOR]]</f>
        <v>0</v>
      </c>
    </row>
    <row r="456" spans="2:14" x14ac:dyDescent="0.3">
      <c r="B456" s="109" t="s">
        <v>288</v>
      </c>
      <c r="C456" s="115">
        <v>1</v>
      </c>
      <c r="D4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456" s="231"/>
      <c r="F456" s="166" t="s">
        <v>289</v>
      </c>
      <c r="G456" s="224"/>
      <c r="H456" s="174" t="s">
        <v>1358</v>
      </c>
      <c r="I456" s="191"/>
      <c r="J456" s="207">
        <v>2136</v>
      </c>
      <c r="K456" s="160">
        <v>1</v>
      </c>
      <c r="L456" s="113">
        <v>4</v>
      </c>
      <c r="M456" s="124">
        <v>16.899999999999999</v>
      </c>
      <c r="N456" s="125">
        <f>Tabela1798197[[#This Row],[Qtde.]]*Tabela1798197[[#This Row],[VALOR]]</f>
        <v>50.699999999999996</v>
      </c>
    </row>
    <row r="457" spans="2:14" ht="28.5" x14ac:dyDescent="0.3">
      <c r="B457" s="109" t="s">
        <v>288</v>
      </c>
      <c r="C457" s="115">
        <v>1</v>
      </c>
      <c r="D4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57" s="231"/>
      <c r="F457" s="166" t="s">
        <v>290</v>
      </c>
      <c r="G457" s="224"/>
      <c r="H457" s="174" t="s">
        <v>1308</v>
      </c>
      <c r="I457" s="191"/>
      <c r="J457" s="207">
        <v>1532</v>
      </c>
      <c r="K457" s="160">
        <v>10</v>
      </c>
      <c r="L457" s="113">
        <v>8</v>
      </c>
      <c r="M457" s="124">
        <v>29</v>
      </c>
      <c r="N457" s="125">
        <f>Tabela1798197[[#This Row],[Qtde.]]*Tabela1798197[[#This Row],[VALOR]]</f>
        <v>0</v>
      </c>
    </row>
    <row r="458" spans="2:14" ht="28.5" x14ac:dyDescent="0.3">
      <c r="B458" s="109" t="s">
        <v>288</v>
      </c>
      <c r="C458" s="115">
        <v>1</v>
      </c>
      <c r="D4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58" s="231"/>
      <c r="F458" s="166" t="s">
        <v>290</v>
      </c>
      <c r="G458" s="224"/>
      <c r="H458" s="174" t="s">
        <v>1357</v>
      </c>
      <c r="I458" s="191"/>
      <c r="J458" s="207">
        <v>687</v>
      </c>
      <c r="K458" s="160">
        <v>8</v>
      </c>
      <c r="L458" s="113">
        <v>8</v>
      </c>
      <c r="M458" s="124">
        <v>74.900000000000006</v>
      </c>
      <c r="N458" s="125">
        <f>Tabela1798197[[#This Row],[Qtde.]]*Tabela1798197[[#This Row],[VALOR]]</f>
        <v>0</v>
      </c>
    </row>
    <row r="459" spans="2:14" ht="28.5" x14ac:dyDescent="0.3">
      <c r="B459" s="109" t="s">
        <v>288</v>
      </c>
      <c r="C459" s="115">
        <v>1</v>
      </c>
      <c r="D4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7</v>
      </c>
      <c r="E459" s="231"/>
      <c r="F459" s="166" t="s">
        <v>290</v>
      </c>
      <c r="G459" s="224"/>
      <c r="H459" s="174" t="s">
        <v>1359</v>
      </c>
      <c r="I459" s="191"/>
      <c r="J459" s="207">
        <v>2105</v>
      </c>
      <c r="K459" s="160">
        <v>1</v>
      </c>
      <c r="L459" s="113">
        <v>8</v>
      </c>
      <c r="M459" s="122">
        <v>124.9</v>
      </c>
      <c r="N459" s="123">
        <f>Tabela1798197[[#This Row],[Qtde.]]*Tabela1798197[[#This Row],[VALOR]]</f>
        <v>874.30000000000007</v>
      </c>
    </row>
    <row r="460" spans="2:14" ht="28.5" x14ac:dyDescent="0.3">
      <c r="B460" s="109" t="s">
        <v>288</v>
      </c>
      <c r="C460" s="115">
        <v>1</v>
      </c>
      <c r="D4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460" s="231"/>
      <c r="F460" s="166" t="s">
        <v>305</v>
      </c>
      <c r="G460" s="224"/>
      <c r="H460" s="174" t="s">
        <v>1360</v>
      </c>
      <c r="I460" s="191"/>
      <c r="J460" s="207">
        <v>2106</v>
      </c>
      <c r="K460" s="160">
        <v>0</v>
      </c>
      <c r="L460" s="113">
        <v>10</v>
      </c>
      <c r="M460" s="122">
        <v>55.9</v>
      </c>
      <c r="N460" s="123">
        <f>Tabela1798197[[#This Row],[Qtde.]]*Tabela1798197[[#This Row],[VALOR]]</f>
        <v>559</v>
      </c>
    </row>
    <row r="461" spans="2:14" ht="42.75" x14ac:dyDescent="0.3">
      <c r="B461" s="109" t="s">
        <v>169</v>
      </c>
      <c r="C461" s="115">
        <v>1</v>
      </c>
      <c r="D4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61" s="231" t="s">
        <v>169</v>
      </c>
      <c r="F461" s="166" t="s">
        <v>170</v>
      </c>
      <c r="G461" s="224"/>
      <c r="H461" s="174" t="s">
        <v>1361</v>
      </c>
      <c r="I461" s="191" t="s">
        <v>80</v>
      </c>
      <c r="J461" s="207">
        <v>2146</v>
      </c>
      <c r="K461" s="160">
        <v>0</v>
      </c>
      <c r="L461" s="113">
        <v>4</v>
      </c>
      <c r="M461" s="124"/>
      <c r="N461" s="125">
        <f>Tabela1798197[[#This Row],[Qtde.]]*Tabela1798197[[#This Row],[VALOR]]</f>
        <v>0</v>
      </c>
    </row>
    <row r="462" spans="2:14" x14ac:dyDescent="0.3">
      <c r="B462" s="109" t="s">
        <v>169</v>
      </c>
      <c r="C462" s="115">
        <v>1</v>
      </c>
      <c r="D4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62" s="231" t="s">
        <v>169</v>
      </c>
      <c r="F462" s="166" t="s">
        <v>170</v>
      </c>
      <c r="G462" s="224"/>
      <c r="H462" s="174" t="s">
        <v>1361</v>
      </c>
      <c r="I462" s="191" t="s">
        <v>20</v>
      </c>
      <c r="J462" s="207">
        <v>2148</v>
      </c>
      <c r="K462" s="160">
        <v>0</v>
      </c>
      <c r="L462" s="113">
        <v>4</v>
      </c>
      <c r="M462" s="124"/>
      <c r="N462" s="125">
        <f>Tabela1798197[[#This Row],[Qtde.]]*Tabela1798197[[#This Row],[VALOR]]</f>
        <v>0</v>
      </c>
    </row>
    <row r="463" spans="2:14" x14ac:dyDescent="0.3">
      <c r="B463" s="109" t="s">
        <v>169</v>
      </c>
      <c r="C463" s="115">
        <v>1</v>
      </c>
      <c r="D4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63" s="231" t="s">
        <v>169</v>
      </c>
      <c r="F463" s="166" t="s">
        <v>170</v>
      </c>
      <c r="G463" s="224"/>
      <c r="H463" s="174" t="s">
        <v>1361</v>
      </c>
      <c r="I463" s="191" t="s">
        <v>5</v>
      </c>
      <c r="J463" s="207">
        <v>2123</v>
      </c>
      <c r="K463" s="160">
        <v>0</v>
      </c>
      <c r="L463" s="113">
        <v>4</v>
      </c>
      <c r="M463" s="124"/>
      <c r="N463" s="125">
        <f>Tabela1798197[[#This Row],[Qtde.]]*Tabela1798197[[#This Row],[VALOR]]</f>
        <v>0</v>
      </c>
    </row>
    <row r="464" spans="2:14" x14ac:dyDescent="0.3">
      <c r="B464" s="109" t="s">
        <v>169</v>
      </c>
      <c r="C464" s="115">
        <v>1</v>
      </c>
      <c r="D4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64" s="231" t="s">
        <v>169</v>
      </c>
      <c r="F464" s="166" t="s">
        <v>170</v>
      </c>
      <c r="G464" s="224"/>
      <c r="H464" s="174" t="s">
        <v>1361</v>
      </c>
      <c r="I464" s="191" t="s">
        <v>82</v>
      </c>
      <c r="J464" s="207">
        <v>2143</v>
      </c>
      <c r="K464" s="160">
        <v>0</v>
      </c>
      <c r="L464" s="113">
        <v>6</v>
      </c>
      <c r="M464" s="124"/>
      <c r="N464" s="125">
        <f>Tabela1798197[[#This Row],[Qtde.]]*Tabela1798197[[#This Row],[VALOR]]</f>
        <v>0</v>
      </c>
    </row>
    <row r="465" spans="2:14" ht="28.5" x14ac:dyDescent="0.3">
      <c r="B465" s="109" t="s">
        <v>169</v>
      </c>
      <c r="C465" s="115">
        <v>1</v>
      </c>
      <c r="D4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65" s="231" t="s">
        <v>169</v>
      </c>
      <c r="F465" s="166" t="s">
        <v>170</v>
      </c>
      <c r="G465" s="224"/>
      <c r="H465" s="174" t="s">
        <v>1361</v>
      </c>
      <c r="I465" s="191" t="s">
        <v>83</v>
      </c>
      <c r="J465" s="207">
        <v>2125</v>
      </c>
      <c r="K465" s="160">
        <v>0</v>
      </c>
      <c r="L465" s="113">
        <v>6</v>
      </c>
      <c r="M465" s="124"/>
      <c r="N465" s="125">
        <f>Tabela1798197[[#This Row],[Qtde.]]*Tabela1798197[[#This Row],[VALOR]]</f>
        <v>0</v>
      </c>
    </row>
    <row r="466" spans="2:14" x14ac:dyDescent="0.3">
      <c r="B466" s="109" t="s">
        <v>169</v>
      </c>
      <c r="C466" s="115">
        <v>1</v>
      </c>
      <c r="D4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466" s="231" t="s">
        <v>169</v>
      </c>
      <c r="F466" s="166" t="s">
        <v>170</v>
      </c>
      <c r="G466" s="224"/>
      <c r="H466" s="174" t="s">
        <v>1361</v>
      </c>
      <c r="I466" s="191" t="s">
        <v>84</v>
      </c>
      <c r="J466" s="207">
        <v>2126</v>
      </c>
      <c r="K466" s="160">
        <v>0</v>
      </c>
      <c r="L466" s="113">
        <v>5</v>
      </c>
      <c r="M466" s="124"/>
      <c r="N466" s="125">
        <f>Tabela1798197[[#This Row],[Qtde.]]*Tabela1798197[[#This Row],[VALOR]]</f>
        <v>0</v>
      </c>
    </row>
    <row r="467" spans="2:14" x14ac:dyDescent="0.3">
      <c r="B467" s="109" t="s">
        <v>169</v>
      </c>
      <c r="C467" s="115">
        <v>1</v>
      </c>
      <c r="D4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467" s="231" t="s">
        <v>169</v>
      </c>
      <c r="F467" s="166" t="s">
        <v>170</v>
      </c>
      <c r="G467" s="224"/>
      <c r="H467" s="174" t="s">
        <v>1361</v>
      </c>
      <c r="I467" s="191" t="s">
        <v>22</v>
      </c>
      <c r="J467" s="207">
        <v>2128</v>
      </c>
      <c r="K467" s="160">
        <v>0</v>
      </c>
      <c r="L467" s="113">
        <v>2</v>
      </c>
      <c r="M467" s="124"/>
      <c r="N467" s="125">
        <f>Tabela1798197[[#This Row],[Qtde.]]*Tabela1798197[[#This Row],[VALOR]]</f>
        <v>0</v>
      </c>
    </row>
    <row r="468" spans="2:14" x14ac:dyDescent="0.3">
      <c r="B468" s="109" t="s">
        <v>169</v>
      </c>
      <c r="C468" s="115">
        <v>1</v>
      </c>
      <c r="D4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468" s="231" t="s">
        <v>169</v>
      </c>
      <c r="F468" s="166" t="s">
        <v>170</v>
      </c>
      <c r="G468" s="224"/>
      <c r="H468" s="174" t="s">
        <v>1361</v>
      </c>
      <c r="I468" s="191" t="s">
        <v>24</v>
      </c>
      <c r="J468" s="207">
        <v>2122</v>
      </c>
      <c r="K468" s="160">
        <v>0</v>
      </c>
      <c r="L468" s="113">
        <v>2</v>
      </c>
      <c r="M468" s="124"/>
      <c r="N468" s="125">
        <f>Tabela1798197[[#This Row],[Qtde.]]*Tabela1798197[[#This Row],[VALOR]]</f>
        <v>0</v>
      </c>
    </row>
    <row r="469" spans="2:14" x14ac:dyDescent="0.3">
      <c r="B469" s="109" t="s">
        <v>169</v>
      </c>
      <c r="C469" s="115">
        <v>1</v>
      </c>
      <c r="D4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69" s="231" t="s">
        <v>169</v>
      </c>
      <c r="F469" s="166" t="s">
        <v>170</v>
      </c>
      <c r="G469" s="224"/>
      <c r="H469" s="174" t="s">
        <v>1361</v>
      </c>
      <c r="I469" s="191" t="s">
        <v>25</v>
      </c>
      <c r="J469" s="207">
        <v>2133</v>
      </c>
      <c r="K469" s="160">
        <v>0</v>
      </c>
      <c r="L469" s="113">
        <v>4</v>
      </c>
      <c r="M469" s="124"/>
      <c r="N469" s="125">
        <f>Tabela1798197[[#This Row],[Qtde.]]*Tabela1798197[[#This Row],[VALOR]]</f>
        <v>0</v>
      </c>
    </row>
    <row r="470" spans="2:14" ht="28.5" x14ac:dyDescent="0.3">
      <c r="B470" s="109" t="s">
        <v>169</v>
      </c>
      <c r="C470" s="115">
        <v>1</v>
      </c>
      <c r="D4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470" s="231" t="s">
        <v>169</v>
      </c>
      <c r="F470" s="166" t="s">
        <v>170</v>
      </c>
      <c r="G470" s="224"/>
      <c r="H470" s="174" t="s">
        <v>1361</v>
      </c>
      <c r="I470" s="191" t="s">
        <v>154</v>
      </c>
      <c r="J470" s="207">
        <v>2150</v>
      </c>
      <c r="K470" s="160">
        <v>1</v>
      </c>
      <c r="L470" s="113">
        <v>3</v>
      </c>
      <c r="M470" s="124"/>
      <c r="N470" s="125">
        <f>Tabela1798197[[#This Row],[Qtde.]]*Tabela1798197[[#This Row],[VALOR]]</f>
        <v>0</v>
      </c>
    </row>
    <row r="471" spans="2:14" ht="42.75" x14ac:dyDescent="0.3">
      <c r="B471" s="109" t="s">
        <v>169</v>
      </c>
      <c r="C471" s="115">
        <v>4</v>
      </c>
      <c r="D4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71" s="231" t="s">
        <v>169</v>
      </c>
      <c r="F471" s="166" t="s">
        <v>170</v>
      </c>
      <c r="G471" s="224"/>
      <c r="H471" s="174" t="s">
        <v>1362</v>
      </c>
      <c r="I471" s="191" t="s">
        <v>80</v>
      </c>
      <c r="J471" s="207">
        <v>2145</v>
      </c>
      <c r="K471" s="160">
        <v>0</v>
      </c>
      <c r="L471" s="113">
        <v>3</v>
      </c>
      <c r="M471" s="124"/>
      <c r="N471" s="125">
        <f>Tabela1798197[[#This Row],[Qtde.]]*Tabela1798197[[#This Row],[VALOR]]</f>
        <v>0</v>
      </c>
    </row>
    <row r="472" spans="2:14" x14ac:dyDescent="0.3">
      <c r="B472" s="109" t="s">
        <v>169</v>
      </c>
      <c r="C472" s="115">
        <v>4</v>
      </c>
      <c r="D4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72" s="231" t="s">
        <v>169</v>
      </c>
      <c r="F472" s="166" t="s">
        <v>170</v>
      </c>
      <c r="G472" s="224"/>
      <c r="H472" s="174" t="s">
        <v>1362</v>
      </c>
      <c r="I472" s="191" t="s">
        <v>20</v>
      </c>
      <c r="J472" s="207">
        <v>2147</v>
      </c>
      <c r="K472" s="160">
        <v>0</v>
      </c>
      <c r="L472" s="113">
        <v>3</v>
      </c>
      <c r="M472" s="124"/>
      <c r="N472" s="125">
        <f>Tabela1798197[[#This Row],[Qtde.]]*Tabela1798197[[#This Row],[VALOR]]</f>
        <v>0</v>
      </c>
    </row>
    <row r="473" spans="2:14" x14ac:dyDescent="0.3">
      <c r="B473" s="109" t="s">
        <v>169</v>
      </c>
      <c r="C473" s="115">
        <v>4</v>
      </c>
      <c r="D4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73" s="231" t="s">
        <v>169</v>
      </c>
      <c r="F473" s="166" t="s">
        <v>170</v>
      </c>
      <c r="G473" s="224"/>
      <c r="H473" s="174" t="s">
        <v>1362</v>
      </c>
      <c r="I473" s="191" t="s">
        <v>5</v>
      </c>
      <c r="J473" s="207">
        <v>2124</v>
      </c>
      <c r="K473" s="160">
        <v>1</v>
      </c>
      <c r="L473" s="113">
        <v>3</v>
      </c>
      <c r="M473" s="124"/>
      <c r="N473" s="125">
        <f>Tabela1798197[[#This Row],[Qtde.]]*Tabela1798197[[#This Row],[VALOR]]</f>
        <v>0</v>
      </c>
    </row>
    <row r="474" spans="2:14" x14ac:dyDescent="0.3">
      <c r="B474" s="109" t="s">
        <v>169</v>
      </c>
      <c r="C474" s="115">
        <v>4</v>
      </c>
      <c r="D4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474" s="231" t="s">
        <v>169</v>
      </c>
      <c r="F474" s="166" t="s">
        <v>170</v>
      </c>
      <c r="G474" s="224"/>
      <c r="H474" s="174" t="s">
        <v>1362</v>
      </c>
      <c r="I474" s="191" t="s">
        <v>82</v>
      </c>
      <c r="J474" s="207">
        <v>2112</v>
      </c>
      <c r="K474" s="160">
        <v>0</v>
      </c>
      <c r="L474" s="113">
        <v>5</v>
      </c>
      <c r="M474" s="124"/>
      <c r="N474" s="125">
        <f>Tabela1798197[[#This Row],[Qtde.]]*Tabela1798197[[#This Row],[VALOR]]</f>
        <v>0</v>
      </c>
    </row>
    <row r="475" spans="2:14" ht="28.5" x14ac:dyDescent="0.3">
      <c r="B475" s="109" t="s">
        <v>169</v>
      </c>
      <c r="C475" s="115">
        <v>4</v>
      </c>
      <c r="D4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475" s="231" t="s">
        <v>169</v>
      </c>
      <c r="F475" s="166" t="s">
        <v>170</v>
      </c>
      <c r="G475" s="224"/>
      <c r="H475" s="174" t="s">
        <v>1362</v>
      </c>
      <c r="I475" s="191" t="s">
        <v>83</v>
      </c>
      <c r="J475" s="207">
        <v>2113</v>
      </c>
      <c r="K475" s="160">
        <v>0</v>
      </c>
      <c r="L475" s="113">
        <v>5</v>
      </c>
      <c r="M475" s="124"/>
      <c r="N475" s="125">
        <f>Tabela1798197[[#This Row],[Qtde.]]*Tabela1798197[[#This Row],[VALOR]]</f>
        <v>0</v>
      </c>
    </row>
    <row r="476" spans="2:14" x14ac:dyDescent="0.3">
      <c r="B476" s="109" t="s">
        <v>169</v>
      </c>
      <c r="C476" s="115">
        <v>4</v>
      </c>
      <c r="D4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76" s="231" t="s">
        <v>169</v>
      </c>
      <c r="F476" s="166" t="s">
        <v>170</v>
      </c>
      <c r="G476" s="224"/>
      <c r="H476" s="174" t="s">
        <v>1362</v>
      </c>
      <c r="I476" s="191" t="s">
        <v>84</v>
      </c>
      <c r="J476" s="207">
        <v>2137</v>
      </c>
      <c r="K476" s="160">
        <v>0</v>
      </c>
      <c r="L476" s="113">
        <v>3</v>
      </c>
      <c r="M476" s="124"/>
      <c r="N476" s="125">
        <f>Tabela1798197[[#This Row],[Qtde.]]*Tabela1798197[[#This Row],[VALOR]]</f>
        <v>0</v>
      </c>
    </row>
    <row r="477" spans="2:14" x14ac:dyDescent="0.3">
      <c r="B477" s="109" t="s">
        <v>169</v>
      </c>
      <c r="C477" s="115">
        <v>4</v>
      </c>
      <c r="D4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77" s="231" t="s">
        <v>169</v>
      </c>
      <c r="F477" s="166" t="s">
        <v>170</v>
      </c>
      <c r="G477" s="224"/>
      <c r="H477" s="174" t="s">
        <v>1362</v>
      </c>
      <c r="I477" s="191" t="s">
        <v>22</v>
      </c>
      <c r="J477" s="207">
        <v>2127</v>
      </c>
      <c r="K477" s="160">
        <v>0</v>
      </c>
      <c r="L477" s="113">
        <v>3</v>
      </c>
      <c r="M477" s="124"/>
      <c r="N477" s="125">
        <f>Tabela1798197[[#This Row],[Qtde.]]*Tabela1798197[[#This Row],[VALOR]]</f>
        <v>0</v>
      </c>
    </row>
    <row r="478" spans="2:14" x14ac:dyDescent="0.3">
      <c r="B478" s="109" t="s">
        <v>169</v>
      </c>
      <c r="C478" s="115">
        <v>4</v>
      </c>
      <c r="D4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478" s="231" t="s">
        <v>169</v>
      </c>
      <c r="F478" s="166" t="s">
        <v>170</v>
      </c>
      <c r="G478" s="224"/>
      <c r="H478" s="174" t="s">
        <v>1362</v>
      </c>
      <c r="I478" s="191" t="s">
        <v>24</v>
      </c>
      <c r="J478" s="207">
        <v>2114</v>
      </c>
      <c r="K478" s="160">
        <v>0</v>
      </c>
      <c r="L478" s="113">
        <v>5</v>
      </c>
      <c r="M478" s="124"/>
      <c r="N478" s="125">
        <f>Tabela1798197[[#This Row],[Qtde.]]*Tabela1798197[[#This Row],[VALOR]]</f>
        <v>0</v>
      </c>
    </row>
    <row r="479" spans="2:14" x14ac:dyDescent="0.3">
      <c r="B479" s="109" t="s">
        <v>169</v>
      </c>
      <c r="C479" s="115">
        <v>4</v>
      </c>
      <c r="D4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79" s="231" t="s">
        <v>169</v>
      </c>
      <c r="F479" s="166" t="s">
        <v>170</v>
      </c>
      <c r="G479" s="224"/>
      <c r="H479" s="174" t="s">
        <v>1362</v>
      </c>
      <c r="I479" s="191" t="s">
        <v>25</v>
      </c>
      <c r="J479" s="207">
        <v>2144</v>
      </c>
      <c r="K479" s="160">
        <v>1</v>
      </c>
      <c r="L479" s="113">
        <v>3</v>
      </c>
      <c r="M479" s="124"/>
      <c r="N479" s="125">
        <f>Tabela1798197[[#This Row],[Qtde.]]*Tabela1798197[[#This Row],[VALOR]]</f>
        <v>0</v>
      </c>
    </row>
    <row r="480" spans="2:14" ht="28.5" x14ac:dyDescent="0.3">
      <c r="B480" s="109" t="s">
        <v>169</v>
      </c>
      <c r="C480" s="115">
        <v>4</v>
      </c>
      <c r="D4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80" s="231" t="s">
        <v>169</v>
      </c>
      <c r="F480" s="166" t="s">
        <v>170</v>
      </c>
      <c r="G480" s="224"/>
      <c r="H480" s="174" t="s">
        <v>1362</v>
      </c>
      <c r="I480" s="191" t="s">
        <v>154</v>
      </c>
      <c r="J480" s="207">
        <v>2149</v>
      </c>
      <c r="K480" s="160">
        <v>1</v>
      </c>
      <c r="L480" s="113">
        <v>3</v>
      </c>
      <c r="M480" s="124"/>
      <c r="N480" s="125">
        <f>Tabela1798197[[#This Row],[Qtde.]]*Tabela1798197[[#This Row],[VALOR]]</f>
        <v>0</v>
      </c>
    </row>
    <row r="481" spans="2:14" x14ac:dyDescent="0.3">
      <c r="B481" s="109" t="s">
        <v>169</v>
      </c>
      <c r="C481" s="115">
        <v>4</v>
      </c>
      <c r="D4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81" s="231" t="s">
        <v>169</v>
      </c>
      <c r="F481" s="166" t="s">
        <v>178</v>
      </c>
      <c r="G481" s="224"/>
      <c r="H481" s="174" t="s">
        <v>1362</v>
      </c>
      <c r="I481" s="191" t="s">
        <v>26</v>
      </c>
      <c r="J481" s="207">
        <v>2000000010830</v>
      </c>
      <c r="K481" s="160">
        <v>1</v>
      </c>
      <c r="L481" s="113"/>
      <c r="M481" s="122"/>
      <c r="N481" s="123">
        <f>Tabela1798197[[#This Row],[Qtde.]]*Tabela1798197[[#This Row],[VALOR]]</f>
        <v>0</v>
      </c>
    </row>
    <row r="482" spans="2:14" x14ac:dyDescent="0.3">
      <c r="B482" s="109" t="s">
        <v>169</v>
      </c>
      <c r="C482" s="115">
        <v>1</v>
      </c>
      <c r="D4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482" s="231" t="s">
        <v>169</v>
      </c>
      <c r="F482" s="166" t="s">
        <v>1035</v>
      </c>
      <c r="G482" s="224"/>
      <c r="H482" s="174" t="s">
        <v>1361</v>
      </c>
      <c r="I482" s="191"/>
      <c r="J482" s="207">
        <v>7896587050667</v>
      </c>
      <c r="K482" s="160">
        <v>0</v>
      </c>
      <c r="L482" s="113">
        <v>2</v>
      </c>
      <c r="M482" s="124"/>
      <c r="N482" s="125">
        <f>Tabela1798197[[#This Row],[Qtde.]]*Tabela1798197[[#This Row],[VALOR]]</f>
        <v>0</v>
      </c>
    </row>
    <row r="483" spans="2:14" x14ac:dyDescent="0.3">
      <c r="B483" s="109" t="s">
        <v>169</v>
      </c>
      <c r="C483" s="115">
        <v>4</v>
      </c>
      <c r="D4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483" s="231" t="s">
        <v>169</v>
      </c>
      <c r="F483" s="166" t="s">
        <v>1035</v>
      </c>
      <c r="G483" s="224"/>
      <c r="H483" s="174" t="s">
        <v>1362</v>
      </c>
      <c r="I483" s="191"/>
      <c r="J483" s="207">
        <v>7896587050650</v>
      </c>
      <c r="K483" s="160">
        <v>0</v>
      </c>
      <c r="L483" s="113">
        <v>4</v>
      </c>
      <c r="M483" s="124"/>
      <c r="N483" s="125">
        <f>Tabela1798197[[#This Row],[Qtde.]]*Tabela1798197[[#This Row],[VALOR]]</f>
        <v>0</v>
      </c>
    </row>
    <row r="484" spans="2:14" x14ac:dyDescent="0.3">
      <c r="B484" s="109" t="s">
        <v>169</v>
      </c>
      <c r="C484" s="115">
        <v>6</v>
      </c>
      <c r="D4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484" s="231" t="s">
        <v>169</v>
      </c>
      <c r="F484" s="166" t="s">
        <v>262</v>
      </c>
      <c r="G484" s="224"/>
      <c r="H484" s="174" t="s">
        <v>1363</v>
      </c>
      <c r="I484" s="191"/>
      <c r="J484" s="207">
        <v>963</v>
      </c>
      <c r="K484" s="160">
        <v>0</v>
      </c>
      <c r="L484" s="113">
        <v>8</v>
      </c>
      <c r="M484" s="124"/>
      <c r="N484" s="125">
        <f>Tabela1798197[[#This Row],[Qtde.]]*Tabela1798197[[#This Row],[VALOR]]</f>
        <v>0</v>
      </c>
    </row>
    <row r="485" spans="2:14" x14ac:dyDescent="0.3">
      <c r="B485" s="109" t="s">
        <v>169</v>
      </c>
      <c r="C485" s="115">
        <v>1</v>
      </c>
      <c r="D4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485" s="231" t="s">
        <v>169</v>
      </c>
      <c r="F485" s="166" t="s">
        <v>264</v>
      </c>
      <c r="G485" s="224"/>
      <c r="H485" s="174" t="s">
        <v>1364</v>
      </c>
      <c r="I485" s="191" t="s">
        <v>261</v>
      </c>
      <c r="J485" s="207">
        <v>942</v>
      </c>
      <c r="K485" s="160"/>
      <c r="L485" s="113"/>
      <c r="M485" s="124"/>
      <c r="N485" s="125">
        <f>Tabela1798197[[#This Row],[Qtde.]]*Tabela1798197[[#This Row],[VALOR]]</f>
        <v>0</v>
      </c>
    </row>
    <row r="486" spans="2:14" x14ac:dyDescent="0.3">
      <c r="B486" s="109" t="s">
        <v>169</v>
      </c>
      <c r="C486" s="115">
        <v>4</v>
      </c>
      <c r="D4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486" s="231" t="s">
        <v>169</v>
      </c>
      <c r="F486" s="166" t="s">
        <v>266</v>
      </c>
      <c r="G486" s="224"/>
      <c r="H486" s="174" t="s">
        <v>1362</v>
      </c>
      <c r="I486" s="191"/>
      <c r="J486" s="207">
        <v>974</v>
      </c>
      <c r="K486" s="160">
        <v>1</v>
      </c>
      <c r="L486" s="113">
        <v>8</v>
      </c>
      <c r="M486" s="124"/>
      <c r="N486" s="125">
        <f>Tabela1798197[[#This Row],[Qtde.]]*Tabela1798197[[#This Row],[VALOR]]</f>
        <v>0</v>
      </c>
    </row>
    <row r="487" spans="2:14" x14ac:dyDescent="0.3">
      <c r="B487" s="109" t="s">
        <v>169</v>
      </c>
      <c r="C487" s="115">
        <v>6</v>
      </c>
      <c r="D4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487" s="231" t="s">
        <v>169</v>
      </c>
      <c r="F487" s="166" t="s">
        <v>267</v>
      </c>
      <c r="G487" s="224"/>
      <c r="H487" s="174" t="s">
        <v>1363</v>
      </c>
      <c r="I487" s="191"/>
      <c r="J487" s="207">
        <v>951</v>
      </c>
      <c r="K487" s="160">
        <v>2</v>
      </c>
      <c r="L487" s="113">
        <v>14</v>
      </c>
      <c r="M487" s="124"/>
      <c r="N487" s="125">
        <f>Tabela1798197[[#This Row],[Qtde.]]*Tabela1798197[[#This Row],[VALOR]]</f>
        <v>0</v>
      </c>
    </row>
    <row r="488" spans="2:14" x14ac:dyDescent="0.3">
      <c r="B488" s="109" t="s">
        <v>169</v>
      </c>
      <c r="C488" s="115">
        <v>1</v>
      </c>
      <c r="D4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60</v>
      </c>
      <c r="E488" s="231" t="s">
        <v>169</v>
      </c>
      <c r="F488" s="166" t="s">
        <v>268</v>
      </c>
      <c r="G488" s="224"/>
      <c r="H488" s="174" t="s">
        <v>1365</v>
      </c>
      <c r="I488" s="191" t="s">
        <v>269</v>
      </c>
      <c r="J488" s="207">
        <v>2108</v>
      </c>
      <c r="K488" s="160">
        <v>0</v>
      </c>
      <c r="L488" s="113">
        <v>60</v>
      </c>
      <c r="M488" s="124"/>
      <c r="N488" s="125">
        <f>Tabela1798197[[#This Row],[Qtde.]]*Tabela1798197[[#This Row],[VALOR]]</f>
        <v>0</v>
      </c>
    </row>
    <row r="489" spans="2:14" x14ac:dyDescent="0.3">
      <c r="B489" s="109" t="s">
        <v>169</v>
      </c>
      <c r="C489" s="115">
        <v>1</v>
      </c>
      <c r="D4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15</v>
      </c>
      <c r="E489" s="231" t="s">
        <v>169</v>
      </c>
      <c r="F489" s="166" t="s">
        <v>49</v>
      </c>
      <c r="G489" s="224"/>
      <c r="H489" s="174" t="s">
        <v>1364</v>
      </c>
      <c r="I489" s="191"/>
      <c r="J489" s="207">
        <v>515</v>
      </c>
      <c r="K489" s="160">
        <v>15</v>
      </c>
      <c r="L489" s="113">
        <v>30</v>
      </c>
      <c r="M489" s="124"/>
      <c r="N489" s="125">
        <f>Tabela1798197[[#This Row],[Qtde.]]*Tabela1798197[[#This Row],[VALOR]]</f>
        <v>0</v>
      </c>
    </row>
    <row r="490" spans="2:14" x14ac:dyDescent="0.3">
      <c r="B490" s="109" t="s">
        <v>169</v>
      </c>
      <c r="C490" s="115">
        <v>4</v>
      </c>
      <c r="D4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490" s="231" t="s">
        <v>169</v>
      </c>
      <c r="F490" s="166" t="s">
        <v>270</v>
      </c>
      <c r="G490" s="224"/>
      <c r="H490" s="174" t="s">
        <v>1362</v>
      </c>
      <c r="I490" s="191"/>
      <c r="J490" s="207">
        <v>950</v>
      </c>
      <c r="K490" s="160">
        <v>0</v>
      </c>
      <c r="L490" s="113">
        <v>10</v>
      </c>
      <c r="M490" s="124"/>
      <c r="N490" s="125">
        <f>Tabela1798197[[#This Row],[Qtde.]]*Tabela1798197[[#This Row],[VALOR]]</f>
        <v>0</v>
      </c>
    </row>
    <row r="491" spans="2:14" x14ac:dyDescent="0.3">
      <c r="B491" s="109" t="s">
        <v>169</v>
      </c>
      <c r="C491" s="115">
        <v>1</v>
      </c>
      <c r="D4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30</v>
      </c>
      <c r="E491" s="231" t="s">
        <v>169</v>
      </c>
      <c r="F491" s="166" t="s">
        <v>54</v>
      </c>
      <c r="G491" s="224"/>
      <c r="H491" s="174" t="s">
        <v>1361</v>
      </c>
      <c r="I491" s="191" t="s">
        <v>5</v>
      </c>
      <c r="J491" s="207">
        <v>1130</v>
      </c>
      <c r="K491" s="160">
        <v>0</v>
      </c>
      <c r="L491" s="113">
        <v>30</v>
      </c>
      <c r="M491" s="124"/>
      <c r="N491" s="125">
        <f>Tabela1798197[[#This Row],[Qtde.]]*Tabela1798197[[#This Row],[VALOR]]</f>
        <v>0</v>
      </c>
    </row>
    <row r="492" spans="2:14" ht="28.5" x14ac:dyDescent="0.3">
      <c r="B492" s="109" t="s">
        <v>169</v>
      </c>
      <c r="C492" s="115">
        <v>1</v>
      </c>
      <c r="D4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492" s="231" t="s">
        <v>169</v>
      </c>
      <c r="F492" s="166" t="s">
        <v>54</v>
      </c>
      <c r="G492" s="224"/>
      <c r="H492" s="174" t="s">
        <v>1361</v>
      </c>
      <c r="I492" s="191" t="s">
        <v>291</v>
      </c>
      <c r="J492" s="207">
        <v>938</v>
      </c>
      <c r="K492" s="160">
        <v>2</v>
      </c>
      <c r="L492" s="113">
        <v>3</v>
      </c>
      <c r="M492" s="124"/>
      <c r="N492" s="125">
        <f>Tabela1798197[[#This Row],[Qtde.]]*Tabela1798197[[#This Row],[VALOR]]</f>
        <v>0</v>
      </c>
    </row>
    <row r="493" spans="2:14" x14ac:dyDescent="0.3">
      <c r="B493" s="109" t="s">
        <v>169</v>
      </c>
      <c r="C493" s="115">
        <v>1</v>
      </c>
      <c r="D4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93" s="231" t="s">
        <v>169</v>
      </c>
      <c r="F493" s="166" t="s">
        <v>54</v>
      </c>
      <c r="G493" s="224"/>
      <c r="H493" s="174" t="s">
        <v>1361</v>
      </c>
      <c r="I493" s="191" t="s">
        <v>292</v>
      </c>
      <c r="J493" s="207">
        <v>902</v>
      </c>
      <c r="K493" s="160">
        <v>0</v>
      </c>
      <c r="L493" s="113">
        <v>6</v>
      </c>
      <c r="M493" s="124"/>
      <c r="N493" s="125">
        <f>Tabela1798197[[#This Row],[Qtde.]]*Tabela1798197[[#This Row],[VALOR]]</f>
        <v>0</v>
      </c>
    </row>
    <row r="494" spans="2:14" x14ac:dyDescent="0.3">
      <c r="B494" s="109" t="s">
        <v>169</v>
      </c>
      <c r="C494" s="115">
        <v>1</v>
      </c>
      <c r="D4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494" s="231" t="s">
        <v>169</v>
      </c>
      <c r="F494" s="166" t="s">
        <v>54</v>
      </c>
      <c r="G494" s="224"/>
      <c r="H494" s="174" t="s">
        <v>1361</v>
      </c>
      <c r="I494" s="191" t="s">
        <v>293</v>
      </c>
      <c r="J494" s="207">
        <v>1104</v>
      </c>
      <c r="K494" s="160">
        <v>0</v>
      </c>
      <c r="L494" s="113">
        <v>2</v>
      </c>
      <c r="M494" s="124"/>
      <c r="N494" s="125">
        <f>Tabela1798197[[#This Row],[Qtde.]]*Tabela1798197[[#This Row],[VALOR]]</f>
        <v>0</v>
      </c>
    </row>
    <row r="495" spans="2:14" ht="28.5" x14ac:dyDescent="0.3">
      <c r="B495" s="109" t="s">
        <v>169</v>
      </c>
      <c r="C495" s="115">
        <v>1</v>
      </c>
      <c r="D4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495" s="231" t="s">
        <v>169</v>
      </c>
      <c r="F495" s="166" t="s">
        <v>54</v>
      </c>
      <c r="G495" s="224"/>
      <c r="H495" s="174" t="s">
        <v>1361</v>
      </c>
      <c r="I495" s="191" t="s">
        <v>56</v>
      </c>
      <c r="J495" s="207">
        <v>903</v>
      </c>
      <c r="K495" s="160">
        <v>0</v>
      </c>
      <c r="L495" s="113">
        <v>1</v>
      </c>
      <c r="M495" s="124"/>
      <c r="N495" s="125">
        <f>Tabela1798197[[#This Row],[Qtde.]]*Tabela1798197[[#This Row],[VALOR]]</f>
        <v>0</v>
      </c>
    </row>
    <row r="496" spans="2:14" ht="28.5" x14ac:dyDescent="0.3">
      <c r="B496" s="109" t="s">
        <v>169</v>
      </c>
      <c r="C496" s="115">
        <v>1</v>
      </c>
      <c r="D4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496" s="231" t="s">
        <v>169</v>
      </c>
      <c r="F496" s="166" t="s">
        <v>54</v>
      </c>
      <c r="G496" s="224"/>
      <c r="H496" s="174" t="s">
        <v>1361</v>
      </c>
      <c r="I496" s="191" t="s">
        <v>57</v>
      </c>
      <c r="J496" s="207">
        <v>1058</v>
      </c>
      <c r="K496" s="160">
        <v>0</v>
      </c>
      <c r="L496" s="113">
        <v>1</v>
      </c>
      <c r="M496" s="124"/>
      <c r="N496" s="125">
        <f>Tabela1798197[[#This Row],[Qtde.]]*Tabela1798197[[#This Row],[VALOR]]</f>
        <v>0</v>
      </c>
    </row>
    <row r="497" spans="2:14" ht="28.5" x14ac:dyDescent="0.3">
      <c r="B497" s="109" t="s">
        <v>169</v>
      </c>
      <c r="C497" s="115">
        <v>1</v>
      </c>
      <c r="D4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497" s="231" t="s">
        <v>169</v>
      </c>
      <c r="F497" s="166" t="s">
        <v>54</v>
      </c>
      <c r="G497" s="224"/>
      <c r="H497" s="174" t="s">
        <v>1361</v>
      </c>
      <c r="I497" s="191" t="s">
        <v>58</v>
      </c>
      <c r="J497" s="207">
        <v>906</v>
      </c>
      <c r="K497" s="160">
        <v>0</v>
      </c>
      <c r="L497" s="113">
        <v>6</v>
      </c>
      <c r="M497" s="124"/>
      <c r="N497" s="125">
        <f>Tabela1798197[[#This Row],[Qtde.]]*Tabela1798197[[#This Row],[VALOR]]</f>
        <v>0</v>
      </c>
    </row>
    <row r="498" spans="2:14" x14ac:dyDescent="0.3">
      <c r="B498" s="109" t="s">
        <v>169</v>
      </c>
      <c r="C498" s="115">
        <v>1</v>
      </c>
      <c r="D4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498" s="231" t="s">
        <v>169</v>
      </c>
      <c r="F498" s="166" t="s">
        <v>54</v>
      </c>
      <c r="G498" s="224"/>
      <c r="H498" s="174" t="s">
        <v>1361</v>
      </c>
      <c r="I498" s="191" t="s">
        <v>1552</v>
      </c>
      <c r="J498" s="207">
        <v>2361</v>
      </c>
      <c r="K498" s="160">
        <v>3</v>
      </c>
      <c r="L498" s="113">
        <v>5</v>
      </c>
      <c r="M498" s="124"/>
      <c r="N498" s="125">
        <f>Tabela1798197[[#This Row],[Qtde.]]*Tabela1798197[[#This Row],[VALOR]]</f>
        <v>0</v>
      </c>
    </row>
    <row r="499" spans="2:14" x14ac:dyDescent="0.3">
      <c r="B499" s="109" t="s">
        <v>169</v>
      </c>
      <c r="C499" s="115">
        <v>1</v>
      </c>
      <c r="D4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499" s="231" t="s">
        <v>169</v>
      </c>
      <c r="F499" s="166" t="s">
        <v>54</v>
      </c>
      <c r="G499" s="224"/>
      <c r="H499" s="174" t="s">
        <v>1361</v>
      </c>
      <c r="I499" s="191" t="s">
        <v>111</v>
      </c>
      <c r="J499" s="207">
        <v>2360</v>
      </c>
      <c r="K499" s="160">
        <v>2</v>
      </c>
      <c r="L499" s="113">
        <v>5</v>
      </c>
      <c r="M499" s="124"/>
      <c r="N499" s="125">
        <f>Tabela1798197[[#This Row],[Qtde.]]*Tabela1798197[[#This Row],[VALOR]]</f>
        <v>0</v>
      </c>
    </row>
    <row r="500" spans="2:14" ht="28.5" x14ac:dyDescent="0.3">
      <c r="B500" s="109" t="s">
        <v>169</v>
      </c>
      <c r="C500" s="115">
        <v>1</v>
      </c>
      <c r="D5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00" s="231" t="s">
        <v>169</v>
      </c>
      <c r="F500" s="166" t="s">
        <v>54</v>
      </c>
      <c r="G500" s="224"/>
      <c r="H500" s="174" t="s">
        <v>1361</v>
      </c>
      <c r="I500" s="191" t="s">
        <v>295</v>
      </c>
      <c r="J500" s="207">
        <v>939</v>
      </c>
      <c r="K500" s="160">
        <v>1</v>
      </c>
      <c r="L500" s="113">
        <v>5</v>
      </c>
      <c r="M500" s="124"/>
      <c r="N500" s="125">
        <f>Tabela1798197[[#This Row],[Qtde.]]*Tabela1798197[[#This Row],[VALOR]]</f>
        <v>0</v>
      </c>
    </row>
    <row r="501" spans="2:14" ht="28.5" x14ac:dyDescent="0.3">
      <c r="B501" s="109" t="s">
        <v>169</v>
      </c>
      <c r="C501" s="115">
        <v>1</v>
      </c>
      <c r="D5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501" s="231" t="s">
        <v>169</v>
      </c>
      <c r="F501" s="166" t="s">
        <v>54</v>
      </c>
      <c r="G501" s="224"/>
      <c r="H501" s="174" t="s">
        <v>1361</v>
      </c>
      <c r="I501" s="191" t="s">
        <v>297</v>
      </c>
      <c r="J501" s="207">
        <v>1710</v>
      </c>
      <c r="K501" s="160">
        <v>3</v>
      </c>
      <c r="L501" s="113">
        <v>6</v>
      </c>
      <c r="M501" s="124"/>
      <c r="N501" s="125">
        <f>Tabela1798197[[#This Row],[Qtde.]]*Tabela1798197[[#This Row],[VALOR]]</f>
        <v>0</v>
      </c>
    </row>
    <row r="502" spans="2:14" ht="28.5" x14ac:dyDescent="0.3">
      <c r="B502" s="109" t="s">
        <v>169</v>
      </c>
      <c r="C502" s="115">
        <v>1</v>
      </c>
      <c r="D5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02" s="231" t="s">
        <v>169</v>
      </c>
      <c r="F502" s="166" t="s">
        <v>54</v>
      </c>
      <c r="G502" s="224"/>
      <c r="H502" s="174" t="s">
        <v>1361</v>
      </c>
      <c r="I502" s="191" t="s">
        <v>298</v>
      </c>
      <c r="J502" s="207">
        <v>2052</v>
      </c>
      <c r="K502" s="160">
        <v>0</v>
      </c>
      <c r="L502" s="113">
        <v>2</v>
      </c>
      <c r="M502" s="122"/>
      <c r="N502" s="123">
        <f>Tabela1798197[[#This Row],[Qtde.]]*Tabela1798197[[#This Row],[VALOR]]</f>
        <v>0</v>
      </c>
    </row>
    <row r="503" spans="2:14" x14ac:dyDescent="0.3">
      <c r="B503" s="109" t="s">
        <v>169</v>
      </c>
      <c r="C503" s="115">
        <v>1</v>
      </c>
      <c r="D5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03" s="231" t="s">
        <v>169</v>
      </c>
      <c r="F503" s="166" t="s">
        <v>54</v>
      </c>
      <c r="G503" s="224"/>
      <c r="H503" s="174" t="s">
        <v>1361</v>
      </c>
      <c r="I503" s="191" t="s">
        <v>299</v>
      </c>
      <c r="J503" s="207">
        <v>2064</v>
      </c>
      <c r="K503" s="160">
        <v>0</v>
      </c>
      <c r="L503" s="113">
        <v>2</v>
      </c>
      <c r="M503" s="122"/>
      <c r="N503" s="123">
        <f>Tabela1798197[[#This Row],[Qtde.]]*Tabela1798197[[#This Row],[VALOR]]</f>
        <v>0</v>
      </c>
    </row>
    <row r="504" spans="2:14" x14ac:dyDescent="0.3">
      <c r="B504" s="109" t="s">
        <v>169</v>
      </c>
      <c r="C504" s="115">
        <v>1</v>
      </c>
      <c r="D5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04" s="231" t="s">
        <v>169</v>
      </c>
      <c r="F504" s="166" t="s">
        <v>54</v>
      </c>
      <c r="G504" s="224"/>
      <c r="H504" s="174" t="s">
        <v>1361</v>
      </c>
      <c r="I504" s="191" t="s">
        <v>300</v>
      </c>
      <c r="J504" s="207">
        <v>914</v>
      </c>
      <c r="K504" s="160">
        <v>0</v>
      </c>
      <c r="L504" s="113">
        <v>4</v>
      </c>
      <c r="M504" s="124"/>
      <c r="N504" s="125">
        <f>Tabela1798197[[#This Row],[Qtde.]]*Tabela1798197[[#This Row],[VALOR]]</f>
        <v>0</v>
      </c>
    </row>
    <row r="505" spans="2:14" x14ac:dyDescent="0.3">
      <c r="B505" s="109" t="s">
        <v>169</v>
      </c>
      <c r="C505" s="115">
        <v>1</v>
      </c>
      <c r="D5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505" s="231" t="s">
        <v>169</v>
      </c>
      <c r="F505" s="166" t="s">
        <v>54</v>
      </c>
      <c r="G505" s="224"/>
      <c r="H505" s="174" t="s">
        <v>1361</v>
      </c>
      <c r="I505" s="191" t="s">
        <v>301</v>
      </c>
      <c r="J505" s="207">
        <v>913</v>
      </c>
      <c r="K505" s="160">
        <v>0</v>
      </c>
      <c r="L505" s="113">
        <v>6</v>
      </c>
      <c r="M505" s="124"/>
      <c r="N505" s="125">
        <f>Tabela1798197[[#This Row],[Qtde.]]*Tabela1798197[[#This Row],[VALOR]]</f>
        <v>0</v>
      </c>
    </row>
    <row r="506" spans="2:14" ht="28.5" x14ac:dyDescent="0.3">
      <c r="B506" s="109" t="s">
        <v>169</v>
      </c>
      <c r="C506" s="115">
        <v>1</v>
      </c>
      <c r="D5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06" s="231" t="s">
        <v>169</v>
      </c>
      <c r="F506" s="166" t="s">
        <v>54</v>
      </c>
      <c r="G506" s="224"/>
      <c r="H506" s="174" t="s">
        <v>1361</v>
      </c>
      <c r="I506" s="191" t="s">
        <v>302</v>
      </c>
      <c r="J506" s="207">
        <v>915</v>
      </c>
      <c r="K506" s="160">
        <v>0</v>
      </c>
      <c r="L506" s="113">
        <v>2</v>
      </c>
      <c r="M506" s="124"/>
      <c r="N506" s="125">
        <f>Tabela1798197[[#This Row],[Qtde.]]*Tabela1798197[[#This Row],[VALOR]]</f>
        <v>0</v>
      </c>
    </row>
    <row r="507" spans="2:14" x14ac:dyDescent="0.3">
      <c r="B507" s="109" t="s">
        <v>169</v>
      </c>
      <c r="C507" s="115">
        <v>1</v>
      </c>
      <c r="D5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07" s="231" t="s">
        <v>169</v>
      </c>
      <c r="F507" s="166" t="s">
        <v>54</v>
      </c>
      <c r="G507" s="224"/>
      <c r="H507" s="174" t="s">
        <v>1361</v>
      </c>
      <c r="I507" s="191" t="s">
        <v>60</v>
      </c>
      <c r="J507" s="207">
        <v>969</v>
      </c>
      <c r="K507" s="160">
        <v>0</v>
      </c>
      <c r="L507" s="113"/>
      <c r="M507" s="124"/>
      <c r="N507" s="125">
        <f>Tabela1798197[[#This Row],[Qtde.]]*Tabela1798197[[#This Row],[VALOR]]</f>
        <v>0</v>
      </c>
    </row>
    <row r="508" spans="2:14" x14ac:dyDescent="0.3">
      <c r="B508" s="109" t="s">
        <v>169</v>
      </c>
      <c r="C508" s="115">
        <v>1</v>
      </c>
      <c r="D5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08" s="231" t="s">
        <v>169</v>
      </c>
      <c r="F508" s="166" t="s">
        <v>54</v>
      </c>
      <c r="G508" s="224"/>
      <c r="H508" s="174" t="s">
        <v>1361</v>
      </c>
      <c r="I508" s="191" t="s">
        <v>61</v>
      </c>
      <c r="J508" s="207">
        <v>1157</v>
      </c>
      <c r="K508" s="160">
        <v>0</v>
      </c>
      <c r="L508" s="113"/>
      <c r="M508" s="124"/>
      <c r="N508" s="125">
        <f>Tabela1798197[[#This Row],[Qtde.]]*Tabela1798197[[#This Row],[VALOR]]</f>
        <v>0</v>
      </c>
    </row>
    <row r="509" spans="2:14" x14ac:dyDescent="0.3">
      <c r="B509" s="109" t="s">
        <v>169</v>
      </c>
      <c r="C509" s="115">
        <v>1</v>
      </c>
      <c r="D5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509" s="231" t="s">
        <v>169</v>
      </c>
      <c r="F509" s="166" t="s">
        <v>54</v>
      </c>
      <c r="G509" s="224"/>
      <c r="H509" s="174" t="s">
        <v>1361</v>
      </c>
      <c r="I509" s="191" t="s">
        <v>62</v>
      </c>
      <c r="J509" s="207">
        <v>940</v>
      </c>
      <c r="K509" s="160">
        <v>0</v>
      </c>
      <c r="L509" s="113">
        <v>3</v>
      </c>
      <c r="M509" s="124"/>
      <c r="N509" s="125">
        <f>Tabela1798197[[#This Row],[Qtde.]]*Tabela1798197[[#This Row],[VALOR]]</f>
        <v>0</v>
      </c>
    </row>
    <row r="510" spans="2:14" x14ac:dyDescent="0.3">
      <c r="B510" s="109" t="s">
        <v>169</v>
      </c>
      <c r="C510" s="115">
        <v>1</v>
      </c>
      <c r="D5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10" s="231" t="s">
        <v>169</v>
      </c>
      <c r="F510" s="166" t="s">
        <v>54</v>
      </c>
      <c r="G510" s="224"/>
      <c r="H510" s="174" t="s">
        <v>1361</v>
      </c>
      <c r="I510" s="191" t="s">
        <v>63</v>
      </c>
      <c r="J510" s="207">
        <v>1848</v>
      </c>
      <c r="K510" s="160">
        <v>0</v>
      </c>
      <c r="L510" s="113">
        <v>2</v>
      </c>
      <c r="M510" s="124"/>
      <c r="N510" s="125">
        <f>Tabela1798197[[#This Row],[Qtde.]]*Tabela1798197[[#This Row],[VALOR]]</f>
        <v>0</v>
      </c>
    </row>
    <row r="511" spans="2:14" x14ac:dyDescent="0.3">
      <c r="B511" s="109" t="s">
        <v>169</v>
      </c>
      <c r="C511" s="115">
        <v>4</v>
      </c>
      <c r="D5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511" s="231" t="s">
        <v>169</v>
      </c>
      <c r="F511" s="166" t="s">
        <v>54</v>
      </c>
      <c r="G511" s="224"/>
      <c r="H511" s="174" t="s">
        <v>1362</v>
      </c>
      <c r="I511" s="191" t="s">
        <v>5</v>
      </c>
      <c r="J511" s="207">
        <v>1141</v>
      </c>
      <c r="K511" s="160">
        <v>0</v>
      </c>
      <c r="L511" s="113">
        <v>24</v>
      </c>
      <c r="M511" s="122"/>
      <c r="N511" s="123">
        <f>Tabela1798197[[#This Row],[Qtde.]]*Tabela1798197[[#This Row],[VALOR]]</f>
        <v>0</v>
      </c>
    </row>
    <row r="512" spans="2:14" ht="28.5" x14ac:dyDescent="0.3">
      <c r="B512" s="109" t="s">
        <v>169</v>
      </c>
      <c r="C512" s="115">
        <v>4</v>
      </c>
      <c r="D5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12" s="231" t="s">
        <v>169</v>
      </c>
      <c r="F512" s="166" t="s">
        <v>54</v>
      </c>
      <c r="G512" s="224"/>
      <c r="H512" s="174" t="s">
        <v>1362</v>
      </c>
      <c r="I512" s="191" t="s">
        <v>291</v>
      </c>
      <c r="J512" s="207">
        <v>941</v>
      </c>
      <c r="K512" s="160">
        <v>3</v>
      </c>
      <c r="L512" s="113">
        <v>3</v>
      </c>
      <c r="M512" s="124"/>
      <c r="N512" s="125">
        <f>Tabela1798197[[#This Row],[Qtde.]]*Tabela1798197[[#This Row],[VALOR]]</f>
        <v>0</v>
      </c>
    </row>
    <row r="513" spans="2:14" x14ac:dyDescent="0.3">
      <c r="B513" s="109" t="s">
        <v>169</v>
      </c>
      <c r="C513" s="115">
        <v>4</v>
      </c>
      <c r="D5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13" s="231" t="s">
        <v>169</v>
      </c>
      <c r="F513" s="166" t="s">
        <v>54</v>
      </c>
      <c r="G513" s="224"/>
      <c r="H513" s="174" t="s">
        <v>1362</v>
      </c>
      <c r="I513" s="191" t="s">
        <v>292</v>
      </c>
      <c r="J513" s="207">
        <v>918</v>
      </c>
      <c r="K513" s="160">
        <v>0</v>
      </c>
      <c r="L513" s="113">
        <v>3</v>
      </c>
      <c r="M513" s="124"/>
      <c r="N513" s="125">
        <f>Tabela1798197[[#This Row],[Qtde.]]*Tabela1798197[[#This Row],[VALOR]]</f>
        <v>0</v>
      </c>
    </row>
    <row r="514" spans="2:14" x14ac:dyDescent="0.3">
      <c r="B514" s="109" t="s">
        <v>169</v>
      </c>
      <c r="C514" s="115">
        <v>4</v>
      </c>
      <c r="D5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14" s="231" t="s">
        <v>169</v>
      </c>
      <c r="F514" s="166" t="s">
        <v>54</v>
      </c>
      <c r="G514" s="224"/>
      <c r="H514" s="174" t="s">
        <v>1362</v>
      </c>
      <c r="I514" s="191" t="s">
        <v>293</v>
      </c>
      <c r="J514" s="207">
        <v>1722</v>
      </c>
      <c r="K514" s="160">
        <v>2</v>
      </c>
      <c r="L514" s="113">
        <v>2</v>
      </c>
      <c r="M514" s="124"/>
      <c r="N514" s="125">
        <f>Tabela1798197[[#This Row],[Qtde.]]*Tabela1798197[[#This Row],[VALOR]]</f>
        <v>0</v>
      </c>
    </row>
    <row r="515" spans="2:14" ht="28.5" x14ac:dyDescent="0.3">
      <c r="B515" s="109" t="s">
        <v>169</v>
      </c>
      <c r="C515" s="115">
        <v>4</v>
      </c>
      <c r="D5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15" s="231" t="s">
        <v>169</v>
      </c>
      <c r="F515" s="166" t="s">
        <v>54</v>
      </c>
      <c r="G515" s="224"/>
      <c r="H515" s="174" t="s">
        <v>1362</v>
      </c>
      <c r="I515" s="191" t="s">
        <v>56</v>
      </c>
      <c r="J515" s="207">
        <v>919</v>
      </c>
      <c r="K515" s="160">
        <v>1</v>
      </c>
      <c r="L515" s="113">
        <v>2</v>
      </c>
      <c r="M515" s="124"/>
      <c r="N515" s="125">
        <f>Tabela1798197[[#This Row],[Qtde.]]*Tabela1798197[[#This Row],[VALOR]]</f>
        <v>0</v>
      </c>
    </row>
    <row r="516" spans="2:14" ht="28.5" x14ac:dyDescent="0.3">
      <c r="B516" s="109" t="s">
        <v>169</v>
      </c>
      <c r="C516" s="115">
        <v>4</v>
      </c>
      <c r="D5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16" s="231" t="s">
        <v>169</v>
      </c>
      <c r="F516" s="166" t="s">
        <v>54</v>
      </c>
      <c r="G516" s="224"/>
      <c r="H516" s="174" t="s">
        <v>1362</v>
      </c>
      <c r="I516" s="191" t="s">
        <v>57</v>
      </c>
      <c r="J516" s="207">
        <v>1149</v>
      </c>
      <c r="K516" s="160">
        <v>1</v>
      </c>
      <c r="L516" s="113">
        <v>2</v>
      </c>
      <c r="M516" s="124"/>
      <c r="N516" s="125">
        <f>Tabela1798197[[#This Row],[Qtde.]]*Tabela1798197[[#This Row],[VALOR]]</f>
        <v>0</v>
      </c>
    </row>
    <row r="517" spans="2:14" ht="28.5" x14ac:dyDescent="0.3">
      <c r="B517" s="109" t="s">
        <v>169</v>
      </c>
      <c r="C517" s="115">
        <v>4</v>
      </c>
      <c r="D5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17" s="231" t="s">
        <v>169</v>
      </c>
      <c r="F517" s="166" t="s">
        <v>54</v>
      </c>
      <c r="G517" s="224"/>
      <c r="H517" s="174" t="s">
        <v>1362</v>
      </c>
      <c r="I517" s="191" t="s">
        <v>58</v>
      </c>
      <c r="J517" s="207">
        <v>922</v>
      </c>
      <c r="K517" s="160">
        <v>1</v>
      </c>
      <c r="L517" s="113">
        <v>3</v>
      </c>
      <c r="M517" s="124"/>
      <c r="N517" s="125">
        <f>Tabela1798197[[#This Row],[Qtde.]]*Tabela1798197[[#This Row],[VALOR]]</f>
        <v>0</v>
      </c>
    </row>
    <row r="518" spans="2:14" ht="28.5" x14ac:dyDescent="0.3">
      <c r="B518" s="109" t="s">
        <v>169</v>
      </c>
      <c r="C518" s="115">
        <v>4</v>
      </c>
      <c r="D5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18" s="231" t="s">
        <v>169</v>
      </c>
      <c r="F518" s="166" t="s">
        <v>54</v>
      </c>
      <c r="G518" s="224"/>
      <c r="H518" s="174" t="s">
        <v>1362</v>
      </c>
      <c r="I518" s="191" t="s">
        <v>294</v>
      </c>
      <c r="J518" s="207">
        <v>947</v>
      </c>
      <c r="K518" s="160">
        <v>4</v>
      </c>
      <c r="L518" s="113">
        <v>2</v>
      </c>
      <c r="M518" s="124"/>
      <c r="N518" s="125">
        <f>Tabela1798197[[#This Row],[Qtde.]]*Tabela1798197[[#This Row],[VALOR]]</f>
        <v>0</v>
      </c>
    </row>
    <row r="519" spans="2:14" ht="28.5" x14ac:dyDescent="0.3">
      <c r="B519" s="109" t="s">
        <v>169</v>
      </c>
      <c r="C519" s="115">
        <v>4</v>
      </c>
      <c r="D5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19" s="231" t="s">
        <v>169</v>
      </c>
      <c r="F519" s="166" t="s">
        <v>54</v>
      </c>
      <c r="G519" s="224"/>
      <c r="H519" s="174" t="s">
        <v>1362</v>
      </c>
      <c r="I519" s="191" t="s">
        <v>295</v>
      </c>
      <c r="J519" s="207">
        <v>920</v>
      </c>
      <c r="K519" s="160">
        <v>0</v>
      </c>
      <c r="L519" s="113">
        <v>3</v>
      </c>
      <c r="M519" s="124"/>
      <c r="N519" s="125">
        <f>Tabela1798197[[#This Row],[Qtde.]]*Tabela1798197[[#This Row],[VALOR]]</f>
        <v>0</v>
      </c>
    </row>
    <row r="520" spans="2:14" ht="28.5" x14ac:dyDescent="0.3">
      <c r="B520" s="109" t="s">
        <v>169</v>
      </c>
      <c r="C520" s="115">
        <v>4</v>
      </c>
      <c r="D5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20" s="231" t="s">
        <v>169</v>
      </c>
      <c r="F520" s="166" t="s">
        <v>54</v>
      </c>
      <c r="G520" s="224"/>
      <c r="H520" s="174" t="s">
        <v>1362</v>
      </c>
      <c r="I520" s="191" t="s">
        <v>296</v>
      </c>
      <c r="J520" s="207">
        <v>2065</v>
      </c>
      <c r="K520" s="160">
        <v>3</v>
      </c>
      <c r="L520" s="113">
        <v>3</v>
      </c>
      <c r="M520" s="124"/>
      <c r="N520" s="125">
        <f>Tabela1798197[[#This Row],[Qtde.]]*Tabela1798197[[#This Row],[VALOR]]</f>
        <v>0</v>
      </c>
    </row>
    <row r="521" spans="2:14" ht="28.5" x14ac:dyDescent="0.3">
      <c r="B521" s="109" t="s">
        <v>169</v>
      </c>
      <c r="C521" s="115">
        <v>4</v>
      </c>
      <c r="D5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21" s="231" t="s">
        <v>169</v>
      </c>
      <c r="F521" s="166" t="s">
        <v>54</v>
      </c>
      <c r="G521" s="224"/>
      <c r="H521" s="174" t="s">
        <v>1362</v>
      </c>
      <c r="I521" s="191" t="s">
        <v>64</v>
      </c>
      <c r="J521" s="207">
        <v>971</v>
      </c>
      <c r="K521" s="160">
        <v>0</v>
      </c>
      <c r="L521" s="113">
        <v>2</v>
      </c>
      <c r="M521" s="124"/>
      <c r="N521" s="125">
        <f>Tabela1798197[[#This Row],[Qtde.]]*Tabela1798197[[#This Row],[VALOR]]</f>
        <v>0</v>
      </c>
    </row>
    <row r="522" spans="2:14" x14ac:dyDescent="0.3">
      <c r="B522" s="109" t="s">
        <v>169</v>
      </c>
      <c r="C522" s="115">
        <v>4</v>
      </c>
      <c r="D5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22" s="231" t="s">
        <v>169</v>
      </c>
      <c r="F522" s="166" t="s">
        <v>54</v>
      </c>
      <c r="G522" s="224"/>
      <c r="H522" s="174" t="s">
        <v>1362</v>
      </c>
      <c r="I522" s="191" t="s">
        <v>1552</v>
      </c>
      <c r="J522" s="207">
        <v>2363</v>
      </c>
      <c r="K522" s="160">
        <v>4</v>
      </c>
      <c r="L522" s="113">
        <v>5</v>
      </c>
      <c r="M522" s="124"/>
      <c r="N522" s="125">
        <f>Tabela1798197[[#This Row],[Qtde.]]*Tabela1798197[[#This Row],[VALOR]]</f>
        <v>0</v>
      </c>
    </row>
    <row r="523" spans="2:14" x14ac:dyDescent="0.3">
      <c r="B523" s="109" t="s">
        <v>169</v>
      </c>
      <c r="C523" s="115">
        <v>4</v>
      </c>
      <c r="D5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23" s="231" t="s">
        <v>169</v>
      </c>
      <c r="F523" s="166" t="s">
        <v>54</v>
      </c>
      <c r="G523" s="224"/>
      <c r="H523" s="174" t="s">
        <v>1362</v>
      </c>
      <c r="I523" s="191" t="s">
        <v>111</v>
      </c>
      <c r="J523" s="207">
        <v>2362</v>
      </c>
      <c r="K523" s="160">
        <v>6</v>
      </c>
      <c r="L523" s="113">
        <v>5</v>
      </c>
      <c r="M523" s="124"/>
      <c r="N523" s="125">
        <f>Tabela1798197[[#This Row],[Qtde.]]*Tabela1798197[[#This Row],[VALOR]]</f>
        <v>0</v>
      </c>
    </row>
    <row r="524" spans="2:14" ht="28.5" x14ac:dyDescent="0.3">
      <c r="B524" s="109" t="s">
        <v>169</v>
      </c>
      <c r="C524" s="115">
        <v>4</v>
      </c>
      <c r="D5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24" s="231" t="s">
        <v>169</v>
      </c>
      <c r="F524" s="166" t="s">
        <v>54</v>
      </c>
      <c r="G524" s="224"/>
      <c r="H524" s="174" t="s">
        <v>1362</v>
      </c>
      <c r="I524" s="191" t="s">
        <v>297</v>
      </c>
      <c r="J524" s="207">
        <v>1721</v>
      </c>
      <c r="K524" s="160">
        <v>4</v>
      </c>
      <c r="L524" s="113">
        <v>5</v>
      </c>
      <c r="M524" s="124"/>
      <c r="N524" s="125">
        <f>Tabela1798197[[#This Row],[Qtde.]]*Tabela1798197[[#This Row],[VALOR]]</f>
        <v>0</v>
      </c>
    </row>
    <row r="525" spans="2:14" ht="28.5" x14ac:dyDescent="0.3">
      <c r="B525" s="109" t="s">
        <v>169</v>
      </c>
      <c r="C525" s="115">
        <v>4</v>
      </c>
      <c r="D5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25" s="231" t="s">
        <v>169</v>
      </c>
      <c r="F525" s="166" t="s">
        <v>54</v>
      </c>
      <c r="G525" s="224"/>
      <c r="H525" s="174" t="s">
        <v>1362</v>
      </c>
      <c r="I525" s="191" t="s">
        <v>298</v>
      </c>
      <c r="J525" s="207">
        <v>2067</v>
      </c>
      <c r="K525" s="160">
        <v>1</v>
      </c>
      <c r="L525" s="113">
        <v>3</v>
      </c>
      <c r="M525" s="124"/>
      <c r="N525" s="125">
        <f>Tabela1798197[[#This Row],[Qtde.]]*Tabela1798197[[#This Row],[VALOR]]</f>
        <v>0</v>
      </c>
    </row>
    <row r="526" spans="2:14" x14ac:dyDescent="0.3">
      <c r="B526" s="109" t="s">
        <v>169</v>
      </c>
      <c r="C526" s="115">
        <v>4</v>
      </c>
      <c r="D5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26" s="231" t="s">
        <v>169</v>
      </c>
      <c r="F526" s="166" t="s">
        <v>54</v>
      </c>
      <c r="G526" s="224"/>
      <c r="H526" s="174" t="s">
        <v>1362</v>
      </c>
      <c r="I526" s="191" t="s">
        <v>299</v>
      </c>
      <c r="J526" s="207">
        <v>2066</v>
      </c>
      <c r="K526" s="160">
        <v>2</v>
      </c>
      <c r="L526" s="113">
        <v>5</v>
      </c>
      <c r="M526" s="124"/>
      <c r="N526" s="125">
        <f>Tabela1798197[[#This Row],[Qtde.]]*Tabela1798197[[#This Row],[VALOR]]</f>
        <v>0</v>
      </c>
    </row>
    <row r="527" spans="2:14" x14ac:dyDescent="0.3">
      <c r="B527" s="109" t="s">
        <v>169</v>
      </c>
      <c r="C527" s="115">
        <v>4</v>
      </c>
      <c r="D5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27" s="231" t="s">
        <v>169</v>
      </c>
      <c r="F527" s="166" t="s">
        <v>54</v>
      </c>
      <c r="G527" s="224"/>
      <c r="H527" s="174" t="s">
        <v>1362</v>
      </c>
      <c r="I527" s="191" t="s">
        <v>300</v>
      </c>
      <c r="J527" s="207">
        <v>926</v>
      </c>
      <c r="K527" s="160">
        <v>0</v>
      </c>
      <c r="L527" s="113">
        <v>3</v>
      </c>
      <c r="M527" s="124"/>
      <c r="N527" s="125">
        <f>Tabela1798197[[#This Row],[Qtde.]]*Tabela1798197[[#This Row],[VALOR]]</f>
        <v>0</v>
      </c>
    </row>
    <row r="528" spans="2:14" x14ac:dyDescent="0.3">
      <c r="B528" s="109" t="s">
        <v>169</v>
      </c>
      <c r="C528" s="115">
        <v>4</v>
      </c>
      <c r="D5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28" s="231" t="s">
        <v>169</v>
      </c>
      <c r="F528" s="166" t="s">
        <v>54</v>
      </c>
      <c r="G528" s="224"/>
      <c r="H528" s="174" t="s">
        <v>1362</v>
      </c>
      <c r="I528" s="191" t="s">
        <v>301</v>
      </c>
      <c r="J528" s="207">
        <v>925</v>
      </c>
      <c r="K528" s="160">
        <v>0</v>
      </c>
      <c r="L528" s="113">
        <v>3</v>
      </c>
      <c r="M528" s="124"/>
      <c r="N528" s="125">
        <f>Tabela1798197[[#This Row],[Qtde.]]*Tabela1798197[[#This Row],[VALOR]]</f>
        <v>0</v>
      </c>
    </row>
    <row r="529" spans="2:14" x14ac:dyDescent="0.3">
      <c r="B529" s="109" t="s">
        <v>169</v>
      </c>
      <c r="C529" s="115">
        <v>4</v>
      </c>
      <c r="D5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29" s="231" t="s">
        <v>169</v>
      </c>
      <c r="F529" s="166" t="s">
        <v>54</v>
      </c>
      <c r="G529" s="224"/>
      <c r="H529" s="174" t="s">
        <v>1362</v>
      </c>
      <c r="I529" s="191" t="s">
        <v>303</v>
      </c>
      <c r="J529" s="207">
        <v>1164</v>
      </c>
      <c r="K529" s="160">
        <v>1</v>
      </c>
      <c r="L529" s="113">
        <v>2</v>
      </c>
      <c r="M529" s="124"/>
      <c r="N529" s="125">
        <f>Tabela1798197[[#This Row],[Qtde.]]*Tabela1798197[[#This Row],[VALOR]]</f>
        <v>0</v>
      </c>
    </row>
    <row r="530" spans="2:14" x14ac:dyDescent="0.3">
      <c r="B530" s="109" t="s">
        <v>169</v>
      </c>
      <c r="C530" s="115">
        <v>4</v>
      </c>
      <c r="D5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30" s="231" t="s">
        <v>169</v>
      </c>
      <c r="F530" s="166" t="s">
        <v>54</v>
      </c>
      <c r="G530" s="224"/>
      <c r="H530" s="174" t="s">
        <v>1362</v>
      </c>
      <c r="I530" s="191" t="s">
        <v>60</v>
      </c>
      <c r="J530" s="207">
        <v>1159</v>
      </c>
      <c r="K530" s="160">
        <v>1</v>
      </c>
      <c r="L530" s="113">
        <v>2</v>
      </c>
      <c r="M530" s="124"/>
      <c r="N530" s="125">
        <f>Tabela1798197[[#This Row],[Qtde.]]*Tabela1798197[[#This Row],[VALOR]]</f>
        <v>0</v>
      </c>
    </row>
    <row r="531" spans="2:14" x14ac:dyDescent="0.3">
      <c r="B531" s="109" t="s">
        <v>169</v>
      </c>
      <c r="C531" s="115">
        <v>4</v>
      </c>
      <c r="D5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31" s="231" t="s">
        <v>169</v>
      </c>
      <c r="F531" s="166" t="s">
        <v>54</v>
      </c>
      <c r="G531" s="224"/>
      <c r="H531" s="174" t="s">
        <v>1362</v>
      </c>
      <c r="I531" s="191" t="s">
        <v>61</v>
      </c>
      <c r="J531" s="207">
        <v>1158</v>
      </c>
      <c r="K531" s="160">
        <v>4</v>
      </c>
      <c r="L531" s="113">
        <v>2</v>
      </c>
      <c r="M531" s="124"/>
      <c r="N531" s="125">
        <f>Tabela1798197[[#This Row],[Qtde.]]*Tabela1798197[[#This Row],[VALOR]]</f>
        <v>0</v>
      </c>
    </row>
    <row r="532" spans="2:14" x14ac:dyDescent="0.3">
      <c r="B532" s="109" t="s">
        <v>169</v>
      </c>
      <c r="C532" s="115">
        <v>4</v>
      </c>
      <c r="D5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32" s="231" t="s">
        <v>169</v>
      </c>
      <c r="F532" s="166" t="s">
        <v>54</v>
      </c>
      <c r="G532" s="224"/>
      <c r="H532" s="174" t="s">
        <v>1362</v>
      </c>
      <c r="I532" s="191" t="s">
        <v>62</v>
      </c>
      <c r="J532" s="207">
        <v>948</v>
      </c>
      <c r="K532" s="160">
        <v>0</v>
      </c>
      <c r="L532" s="113">
        <v>2</v>
      </c>
      <c r="M532" s="124"/>
      <c r="N532" s="125">
        <f>Tabela1798197[[#This Row],[Qtde.]]*Tabela1798197[[#This Row],[VALOR]]</f>
        <v>0</v>
      </c>
    </row>
    <row r="533" spans="2:14" x14ac:dyDescent="0.3">
      <c r="B533" s="109" t="s">
        <v>169</v>
      </c>
      <c r="C533" s="115">
        <v>4</v>
      </c>
      <c r="D5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33" s="231" t="s">
        <v>169</v>
      </c>
      <c r="F533" s="166" t="s">
        <v>54</v>
      </c>
      <c r="G533" s="224"/>
      <c r="H533" s="174" t="s">
        <v>1362</v>
      </c>
      <c r="I533" s="191" t="s">
        <v>63</v>
      </c>
      <c r="J533" s="207">
        <v>2068</v>
      </c>
      <c r="K533" s="160">
        <v>4</v>
      </c>
      <c r="L533" s="113">
        <v>3</v>
      </c>
      <c r="M533" s="124"/>
      <c r="N533" s="125">
        <f>Tabela1798197[[#This Row],[Qtde.]]*Tabela1798197[[#This Row],[VALOR]]</f>
        <v>0</v>
      </c>
    </row>
    <row r="534" spans="2:14" x14ac:dyDescent="0.3">
      <c r="B534" s="109" t="s">
        <v>169</v>
      </c>
      <c r="C534" s="115">
        <v>1</v>
      </c>
      <c r="D5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34" s="231" t="s">
        <v>169</v>
      </c>
      <c r="F534" s="166" t="s">
        <v>314</v>
      </c>
      <c r="G534" s="224" t="s">
        <v>46</v>
      </c>
      <c r="H534" s="174" t="s">
        <v>1364</v>
      </c>
      <c r="I534" s="191" t="s">
        <v>43</v>
      </c>
      <c r="J534" s="207">
        <v>2000000001296</v>
      </c>
      <c r="K534" s="160">
        <v>0</v>
      </c>
      <c r="L534" s="113">
        <v>4</v>
      </c>
      <c r="M534" s="124"/>
      <c r="N534" s="125">
        <f>Tabela1798197[[#This Row],[Qtde.]]*Tabela1798197[[#This Row],[VALOR]]</f>
        <v>0</v>
      </c>
    </row>
    <row r="535" spans="2:14" x14ac:dyDescent="0.3">
      <c r="B535" s="109" t="s">
        <v>169</v>
      </c>
      <c r="C535" s="115">
        <v>1</v>
      </c>
      <c r="D5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535" s="231" t="s">
        <v>169</v>
      </c>
      <c r="F535" s="166" t="s">
        <v>314</v>
      </c>
      <c r="G535" s="224" t="s">
        <v>46</v>
      </c>
      <c r="H535" s="174" t="s">
        <v>1364</v>
      </c>
      <c r="I535" s="191" t="s">
        <v>44</v>
      </c>
      <c r="J535" s="207">
        <v>2000000001289</v>
      </c>
      <c r="K535" s="160">
        <v>0</v>
      </c>
      <c r="L535" s="113">
        <v>3</v>
      </c>
      <c r="M535" s="124"/>
      <c r="N535" s="125">
        <f>Tabela1798197[[#This Row],[Qtde.]]*Tabela1798197[[#This Row],[VALOR]]</f>
        <v>0</v>
      </c>
    </row>
    <row r="536" spans="2:14" x14ac:dyDescent="0.3">
      <c r="B536" s="109" t="s">
        <v>169</v>
      </c>
      <c r="C536" s="115">
        <v>1</v>
      </c>
      <c r="D5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36" s="231" t="s">
        <v>169</v>
      </c>
      <c r="F536" s="166" t="s">
        <v>314</v>
      </c>
      <c r="G536" s="224" t="s">
        <v>46</v>
      </c>
      <c r="H536" s="174" t="s">
        <v>1364</v>
      </c>
      <c r="I536" s="191" t="s">
        <v>45</v>
      </c>
      <c r="J536" s="207">
        <v>2000000009353</v>
      </c>
      <c r="K536" s="160">
        <v>0</v>
      </c>
      <c r="L536" s="113">
        <v>2</v>
      </c>
      <c r="M536" s="124"/>
      <c r="N536" s="125">
        <f>Tabela1798197[[#This Row],[Qtde.]]*Tabela1798197[[#This Row],[VALOR]]</f>
        <v>0</v>
      </c>
    </row>
    <row r="537" spans="2:14" x14ac:dyDescent="0.3">
      <c r="B537" s="109" t="s">
        <v>169</v>
      </c>
      <c r="C537" s="115">
        <v>4</v>
      </c>
      <c r="D5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537" s="231" t="s">
        <v>169</v>
      </c>
      <c r="F537" s="166" t="s">
        <v>314</v>
      </c>
      <c r="G537" s="224" t="s">
        <v>46</v>
      </c>
      <c r="H537" s="174" t="s">
        <v>1388</v>
      </c>
      <c r="I537" s="191" t="s">
        <v>43</v>
      </c>
      <c r="J537" s="207">
        <v>2000000001395</v>
      </c>
      <c r="K537" s="160">
        <v>0</v>
      </c>
      <c r="L537" s="113">
        <v>8</v>
      </c>
      <c r="M537" s="124"/>
      <c r="N537" s="125">
        <f>Tabela1798197[[#This Row],[Qtde.]]*Tabela1798197[[#This Row],[VALOR]]</f>
        <v>0</v>
      </c>
    </row>
    <row r="538" spans="2:14" x14ac:dyDescent="0.3">
      <c r="B538" s="109" t="s">
        <v>169</v>
      </c>
      <c r="C538" s="115">
        <v>4</v>
      </c>
      <c r="D5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538" s="231" t="s">
        <v>169</v>
      </c>
      <c r="F538" s="166" t="s">
        <v>314</v>
      </c>
      <c r="G538" s="224" t="s">
        <v>46</v>
      </c>
      <c r="H538" s="174" t="s">
        <v>1388</v>
      </c>
      <c r="I538" s="191" t="s">
        <v>44</v>
      </c>
      <c r="J538" s="207">
        <v>2000000003016</v>
      </c>
      <c r="K538" s="160">
        <v>1</v>
      </c>
      <c r="L538" s="113">
        <v>6</v>
      </c>
      <c r="M538" s="124"/>
      <c r="N538" s="125">
        <f>Tabela1798197[[#This Row],[Qtde.]]*Tabela1798197[[#This Row],[VALOR]]</f>
        <v>0</v>
      </c>
    </row>
    <row r="539" spans="2:14" x14ac:dyDescent="0.3">
      <c r="B539" s="109" t="s">
        <v>169</v>
      </c>
      <c r="C539" s="115">
        <v>4</v>
      </c>
      <c r="D5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39" s="231" t="s">
        <v>169</v>
      </c>
      <c r="F539" s="166" t="s">
        <v>314</v>
      </c>
      <c r="G539" s="224" t="s">
        <v>46</v>
      </c>
      <c r="H539" s="174" t="s">
        <v>1388</v>
      </c>
      <c r="I539" s="191" t="s">
        <v>45</v>
      </c>
      <c r="J539" s="207">
        <v>2000000003023</v>
      </c>
      <c r="K539" s="160">
        <v>0</v>
      </c>
      <c r="L539" s="113">
        <v>3</v>
      </c>
      <c r="M539" s="124"/>
      <c r="N539" s="125">
        <f>Tabela1798197[[#This Row],[Qtde.]]*Tabela1798197[[#This Row],[VALOR]]</f>
        <v>0</v>
      </c>
    </row>
    <row r="540" spans="2:14" x14ac:dyDescent="0.3">
      <c r="B540" s="109" t="s">
        <v>169</v>
      </c>
      <c r="C540" s="115">
        <v>6</v>
      </c>
      <c r="D5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40" s="231" t="s">
        <v>169</v>
      </c>
      <c r="F540" s="166" t="s">
        <v>314</v>
      </c>
      <c r="G540" s="224" t="s">
        <v>46</v>
      </c>
      <c r="H540" s="174" t="s">
        <v>1394</v>
      </c>
      <c r="I540" s="191" t="s">
        <v>43</v>
      </c>
      <c r="J540" s="207">
        <v>2000000003030</v>
      </c>
      <c r="K540" s="160">
        <v>4</v>
      </c>
      <c r="L540" s="113">
        <v>2</v>
      </c>
      <c r="M540" s="124"/>
      <c r="N540" s="125">
        <f>Tabela1798197[[#This Row],[Qtde.]]*Tabela1798197[[#This Row],[VALOR]]</f>
        <v>0</v>
      </c>
    </row>
    <row r="541" spans="2:14" x14ac:dyDescent="0.3">
      <c r="B541" s="109" t="s">
        <v>169</v>
      </c>
      <c r="C541" s="115">
        <v>6</v>
      </c>
      <c r="D5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41" s="231" t="s">
        <v>169</v>
      </c>
      <c r="F541" s="166" t="s">
        <v>314</v>
      </c>
      <c r="G541" s="224" t="s">
        <v>46</v>
      </c>
      <c r="H541" s="174" t="s">
        <v>1394</v>
      </c>
      <c r="I541" s="191" t="s">
        <v>44</v>
      </c>
      <c r="J541" s="207">
        <v>2000000003047</v>
      </c>
      <c r="K541" s="160">
        <v>8</v>
      </c>
      <c r="L541" s="113">
        <v>3</v>
      </c>
      <c r="M541" s="124"/>
      <c r="N541" s="125">
        <f>Tabela1798197[[#This Row],[Qtde.]]*Tabela1798197[[#This Row],[VALOR]]</f>
        <v>0</v>
      </c>
    </row>
    <row r="542" spans="2:14" x14ac:dyDescent="0.3">
      <c r="B542" s="109" t="s">
        <v>169</v>
      </c>
      <c r="C542" s="115">
        <v>6</v>
      </c>
      <c r="D5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42" s="231" t="s">
        <v>169</v>
      </c>
      <c r="F542" s="166" t="s">
        <v>314</v>
      </c>
      <c r="G542" s="224" t="s">
        <v>46</v>
      </c>
      <c r="H542" s="174" t="s">
        <v>1394</v>
      </c>
      <c r="I542" s="191" t="s">
        <v>45</v>
      </c>
      <c r="J542" s="207">
        <v>2000000003054</v>
      </c>
      <c r="K542" s="160">
        <v>7</v>
      </c>
      <c r="L542" s="113">
        <v>3</v>
      </c>
      <c r="M542" s="124"/>
      <c r="N542" s="125">
        <f>Tabela1798197[[#This Row],[Qtde.]]*Tabela1798197[[#This Row],[VALOR]]</f>
        <v>0</v>
      </c>
    </row>
    <row r="543" spans="2:14" x14ac:dyDescent="0.3">
      <c r="B543" s="109" t="s">
        <v>169</v>
      </c>
      <c r="C543" s="115">
        <v>1</v>
      </c>
      <c r="D5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543" s="231" t="s">
        <v>169</v>
      </c>
      <c r="F543" s="166" t="s">
        <v>314</v>
      </c>
      <c r="G543" s="224" t="s">
        <v>47</v>
      </c>
      <c r="H543" s="174" t="s">
        <v>1364</v>
      </c>
      <c r="I543" s="191" t="s">
        <v>43</v>
      </c>
      <c r="J543" s="207">
        <v>2000000006550</v>
      </c>
      <c r="K543" s="160">
        <v>0</v>
      </c>
      <c r="L543" s="113">
        <v>3</v>
      </c>
      <c r="M543" s="124"/>
      <c r="N543" s="125">
        <f>Tabela1798197[[#This Row],[Qtde.]]*Tabela1798197[[#This Row],[VALOR]]</f>
        <v>0</v>
      </c>
    </row>
    <row r="544" spans="2:14" x14ac:dyDescent="0.3">
      <c r="B544" s="109" t="s">
        <v>169</v>
      </c>
      <c r="C544" s="115">
        <v>1</v>
      </c>
      <c r="D5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544" s="231" t="s">
        <v>169</v>
      </c>
      <c r="F544" s="166" t="s">
        <v>314</v>
      </c>
      <c r="G544" s="224" t="s">
        <v>47</v>
      </c>
      <c r="H544" s="174" t="s">
        <v>1364</v>
      </c>
      <c r="I544" s="191" t="s">
        <v>44</v>
      </c>
      <c r="J544" s="207">
        <v>2000000006567</v>
      </c>
      <c r="K544" s="160">
        <v>0</v>
      </c>
      <c r="L544" s="113">
        <v>1</v>
      </c>
      <c r="M544" s="124"/>
      <c r="N544" s="125">
        <f>Tabela1798197[[#This Row],[Qtde.]]*Tabela1798197[[#This Row],[VALOR]]</f>
        <v>0</v>
      </c>
    </row>
    <row r="545" spans="2:14" x14ac:dyDescent="0.3">
      <c r="B545" s="109" t="s">
        <v>169</v>
      </c>
      <c r="C545" s="115">
        <v>1</v>
      </c>
      <c r="D5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45" s="231" t="s">
        <v>169</v>
      </c>
      <c r="F545" s="166" t="s">
        <v>314</v>
      </c>
      <c r="G545" s="224" t="s">
        <v>47</v>
      </c>
      <c r="H545" s="174" t="s">
        <v>1364</v>
      </c>
      <c r="I545" s="191" t="s">
        <v>45</v>
      </c>
      <c r="J545" s="207">
        <v>2000000006574</v>
      </c>
      <c r="K545" s="160"/>
      <c r="L545" s="113"/>
      <c r="M545" s="124"/>
      <c r="N545" s="125">
        <f>Tabela1798197[[#This Row],[Qtde.]]*Tabela1798197[[#This Row],[VALOR]]</f>
        <v>0</v>
      </c>
    </row>
    <row r="546" spans="2:14" x14ac:dyDescent="0.3">
      <c r="B546" s="109" t="s">
        <v>169</v>
      </c>
      <c r="C546" s="115">
        <v>4</v>
      </c>
      <c r="D5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546" s="231" t="s">
        <v>169</v>
      </c>
      <c r="F546" s="166" t="s">
        <v>314</v>
      </c>
      <c r="G546" s="224" t="s">
        <v>47</v>
      </c>
      <c r="H546" s="174" t="s">
        <v>1388</v>
      </c>
      <c r="I546" s="191" t="s">
        <v>43</v>
      </c>
      <c r="J546" s="207">
        <v>2000000003573</v>
      </c>
      <c r="K546" s="160">
        <v>0</v>
      </c>
      <c r="L546" s="113">
        <v>5</v>
      </c>
      <c r="M546" s="124"/>
      <c r="N546" s="125">
        <f>Tabela1798197[[#This Row],[Qtde.]]*Tabela1798197[[#This Row],[VALOR]]</f>
        <v>0</v>
      </c>
    </row>
    <row r="547" spans="2:14" x14ac:dyDescent="0.3">
      <c r="B547" s="109" t="s">
        <v>169</v>
      </c>
      <c r="C547" s="115">
        <v>4</v>
      </c>
      <c r="D5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47" s="231" t="s">
        <v>169</v>
      </c>
      <c r="F547" s="166" t="s">
        <v>314</v>
      </c>
      <c r="G547" s="224" t="s">
        <v>47</v>
      </c>
      <c r="H547" s="174" t="s">
        <v>1388</v>
      </c>
      <c r="I547" s="191" t="s">
        <v>44</v>
      </c>
      <c r="J547" s="207">
        <v>2000000006581</v>
      </c>
      <c r="K547" s="160">
        <v>1</v>
      </c>
      <c r="L547" s="113">
        <v>3</v>
      </c>
      <c r="M547" s="124"/>
      <c r="N547" s="125">
        <f>Tabela1798197[[#This Row],[Qtde.]]*Tabela1798197[[#This Row],[VALOR]]</f>
        <v>0</v>
      </c>
    </row>
    <row r="548" spans="2:14" x14ac:dyDescent="0.3">
      <c r="B548" s="109" t="s">
        <v>169</v>
      </c>
      <c r="C548" s="115">
        <v>4</v>
      </c>
      <c r="D5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48" s="231" t="s">
        <v>169</v>
      </c>
      <c r="F548" s="166" t="s">
        <v>314</v>
      </c>
      <c r="G548" s="224" t="s">
        <v>47</v>
      </c>
      <c r="H548" s="174" t="s">
        <v>1388</v>
      </c>
      <c r="I548" s="191" t="s">
        <v>45</v>
      </c>
      <c r="J548" s="207">
        <v>2000000003580</v>
      </c>
      <c r="K548" s="160">
        <v>5</v>
      </c>
      <c r="L548" s="113">
        <v>3</v>
      </c>
      <c r="M548" s="124"/>
      <c r="N548" s="125">
        <f>Tabela1798197[[#This Row],[Qtde.]]*Tabela1798197[[#This Row],[VALOR]]</f>
        <v>0</v>
      </c>
    </row>
    <row r="549" spans="2:14" x14ac:dyDescent="0.3">
      <c r="B549" s="109" t="s">
        <v>169</v>
      </c>
      <c r="C549" s="115">
        <v>6</v>
      </c>
      <c r="D5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49" s="231" t="s">
        <v>169</v>
      </c>
      <c r="F549" s="166" t="s">
        <v>314</v>
      </c>
      <c r="G549" s="224" t="s">
        <v>47</v>
      </c>
      <c r="H549" s="174" t="s">
        <v>1394</v>
      </c>
      <c r="I549" s="191" t="s">
        <v>43</v>
      </c>
      <c r="J549" s="207">
        <v>2000000006598</v>
      </c>
      <c r="K549" s="160">
        <v>6</v>
      </c>
      <c r="L549" s="113">
        <v>2</v>
      </c>
      <c r="M549" s="124"/>
      <c r="N549" s="125">
        <f>Tabela1798197[[#This Row],[Qtde.]]*Tabela1798197[[#This Row],[VALOR]]</f>
        <v>0</v>
      </c>
    </row>
    <row r="550" spans="2:14" x14ac:dyDescent="0.3">
      <c r="B550" s="109" t="s">
        <v>169</v>
      </c>
      <c r="C550" s="115">
        <v>6</v>
      </c>
      <c r="D5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50" s="231" t="s">
        <v>169</v>
      </c>
      <c r="F550" s="166" t="s">
        <v>314</v>
      </c>
      <c r="G550" s="224" t="s">
        <v>47</v>
      </c>
      <c r="H550" s="174" t="s">
        <v>1394</v>
      </c>
      <c r="I550" s="191" t="s">
        <v>44</v>
      </c>
      <c r="J550" s="207">
        <v>2000000006604</v>
      </c>
      <c r="K550" s="160">
        <v>3</v>
      </c>
      <c r="L550" s="113">
        <v>3</v>
      </c>
      <c r="M550" s="124"/>
      <c r="N550" s="125">
        <f>Tabela1798197[[#This Row],[Qtde.]]*Tabela1798197[[#This Row],[VALOR]]</f>
        <v>0</v>
      </c>
    </row>
    <row r="551" spans="2:14" x14ac:dyDescent="0.3">
      <c r="B551" s="109" t="s">
        <v>169</v>
      </c>
      <c r="C551" s="115">
        <v>6</v>
      </c>
      <c r="D5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51" s="231" t="s">
        <v>169</v>
      </c>
      <c r="F551" s="166" t="s">
        <v>314</v>
      </c>
      <c r="G551" s="224" t="s">
        <v>47</v>
      </c>
      <c r="H551" s="174" t="s">
        <v>1394</v>
      </c>
      <c r="I551" s="191" t="s">
        <v>45</v>
      </c>
      <c r="J551" s="207">
        <v>2000000006611</v>
      </c>
      <c r="K551" s="160">
        <v>6</v>
      </c>
      <c r="L551" s="113">
        <v>3</v>
      </c>
      <c r="M551" s="124"/>
      <c r="N551" s="125">
        <f>Tabela1798197[[#This Row],[Qtde.]]*Tabela1798197[[#This Row],[VALOR]]</f>
        <v>0</v>
      </c>
    </row>
    <row r="552" spans="2:14" x14ac:dyDescent="0.3">
      <c r="B552" s="109" t="s">
        <v>169</v>
      </c>
      <c r="C552" s="115">
        <v>1</v>
      </c>
      <c r="D5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52" s="231" t="s">
        <v>169</v>
      </c>
      <c r="F552" s="166" t="s">
        <v>314</v>
      </c>
      <c r="G552" s="224" t="s">
        <v>48</v>
      </c>
      <c r="H552" s="174" t="s">
        <v>1364</v>
      </c>
      <c r="I552" s="191" t="s">
        <v>43</v>
      </c>
      <c r="J552" s="207">
        <v>2000000009377</v>
      </c>
      <c r="K552" s="160">
        <v>2</v>
      </c>
      <c r="L552" s="113">
        <v>2</v>
      </c>
      <c r="M552" s="124"/>
      <c r="N552" s="125">
        <f>Tabela1798197[[#This Row],[Qtde.]]*Tabela1798197[[#This Row],[VALOR]]</f>
        <v>0</v>
      </c>
    </row>
    <row r="553" spans="2:14" x14ac:dyDescent="0.3">
      <c r="B553" s="109" t="s">
        <v>169</v>
      </c>
      <c r="C553" s="115">
        <v>1</v>
      </c>
      <c r="D5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53" s="231" t="s">
        <v>169</v>
      </c>
      <c r="F553" s="166" t="s">
        <v>314</v>
      </c>
      <c r="G553" s="224" t="s">
        <v>48</v>
      </c>
      <c r="H553" s="174" t="s">
        <v>1364</v>
      </c>
      <c r="I553" s="191" t="s">
        <v>44</v>
      </c>
      <c r="J553" s="207">
        <v>2000000011288</v>
      </c>
      <c r="K553" s="160">
        <v>0</v>
      </c>
      <c r="L553" s="113">
        <v>0</v>
      </c>
      <c r="M553" s="124"/>
      <c r="N553" s="125">
        <f>Tabela1798197[[#This Row],[Qtde.]]*Tabela1798197[[#This Row],[VALOR]]</f>
        <v>0</v>
      </c>
    </row>
    <row r="554" spans="2:14" x14ac:dyDescent="0.3">
      <c r="B554" s="109" t="s">
        <v>169</v>
      </c>
      <c r="C554" s="115">
        <v>1</v>
      </c>
      <c r="D5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54" s="231" t="s">
        <v>169</v>
      </c>
      <c r="F554" s="166" t="s">
        <v>314</v>
      </c>
      <c r="G554" s="224" t="s">
        <v>48</v>
      </c>
      <c r="H554" s="174" t="s">
        <v>1364</v>
      </c>
      <c r="I554" s="191" t="s">
        <v>45</v>
      </c>
      <c r="J554" s="207">
        <v>2000000013893</v>
      </c>
      <c r="K554" s="160"/>
      <c r="L554" s="113"/>
      <c r="M554" s="124"/>
      <c r="N554" s="125">
        <f>Tabela1798197[[#This Row],[Qtde.]]*Tabela1798197[[#This Row],[VALOR]]</f>
        <v>0</v>
      </c>
    </row>
    <row r="555" spans="2:14" x14ac:dyDescent="0.3">
      <c r="B555" s="109" t="s">
        <v>169</v>
      </c>
      <c r="C555" s="115">
        <v>4</v>
      </c>
      <c r="D5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55" s="231" t="s">
        <v>169</v>
      </c>
      <c r="F555" s="166" t="s">
        <v>314</v>
      </c>
      <c r="G555" s="224" t="s">
        <v>48</v>
      </c>
      <c r="H555" s="174" t="s">
        <v>1388</v>
      </c>
      <c r="I555" s="191" t="s">
        <v>43</v>
      </c>
      <c r="J555" s="207">
        <v>2000000001302</v>
      </c>
      <c r="K555" s="160">
        <v>0</v>
      </c>
      <c r="L555" s="113">
        <v>3</v>
      </c>
      <c r="M555" s="124"/>
      <c r="N555" s="125">
        <f>Tabela1798197[[#This Row],[Qtde.]]*Tabela1798197[[#This Row],[VALOR]]</f>
        <v>0</v>
      </c>
    </row>
    <row r="556" spans="2:14" x14ac:dyDescent="0.3">
      <c r="B556" s="109" t="s">
        <v>169</v>
      </c>
      <c r="C556" s="115">
        <v>4</v>
      </c>
      <c r="D5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56" s="231" t="s">
        <v>169</v>
      </c>
      <c r="F556" s="166" t="s">
        <v>314</v>
      </c>
      <c r="G556" s="224" t="s">
        <v>48</v>
      </c>
      <c r="H556" s="174" t="s">
        <v>1388</v>
      </c>
      <c r="I556" s="191" t="s">
        <v>44</v>
      </c>
      <c r="J556" s="207">
        <v>2000000001319</v>
      </c>
      <c r="K556" s="160">
        <v>1</v>
      </c>
      <c r="L556" s="113">
        <v>3</v>
      </c>
      <c r="M556" s="124"/>
      <c r="N556" s="125">
        <f>Tabela1798197[[#This Row],[Qtde.]]*Tabela1798197[[#This Row],[VALOR]]</f>
        <v>0</v>
      </c>
    </row>
    <row r="557" spans="2:14" x14ac:dyDescent="0.3">
      <c r="B557" s="109" t="s">
        <v>169</v>
      </c>
      <c r="C557" s="115">
        <v>4</v>
      </c>
      <c r="D5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57" s="231" t="s">
        <v>169</v>
      </c>
      <c r="F557" s="166" t="s">
        <v>314</v>
      </c>
      <c r="G557" s="224" t="s">
        <v>48</v>
      </c>
      <c r="H557" s="174" t="s">
        <v>1388</v>
      </c>
      <c r="I557" s="191" t="s">
        <v>45</v>
      </c>
      <c r="J557" s="207">
        <v>2000000003061</v>
      </c>
      <c r="K557" s="160">
        <v>4</v>
      </c>
      <c r="L557" s="113">
        <v>3</v>
      </c>
      <c r="M557" s="124"/>
      <c r="N557" s="125">
        <f>Tabela1798197[[#This Row],[Qtde.]]*Tabela1798197[[#This Row],[VALOR]]</f>
        <v>0</v>
      </c>
    </row>
    <row r="558" spans="2:14" x14ac:dyDescent="0.3">
      <c r="B558" s="109" t="s">
        <v>169</v>
      </c>
      <c r="C558" s="115">
        <v>6</v>
      </c>
      <c r="D5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558" s="231" t="s">
        <v>169</v>
      </c>
      <c r="F558" s="166" t="s">
        <v>314</v>
      </c>
      <c r="G558" s="224" t="s">
        <v>48</v>
      </c>
      <c r="H558" s="174" t="s">
        <v>1394</v>
      </c>
      <c r="I558" s="191" t="s">
        <v>43</v>
      </c>
      <c r="J558" s="207">
        <v>2000000000565</v>
      </c>
      <c r="K558" s="160">
        <v>0</v>
      </c>
      <c r="L558" s="113">
        <v>2</v>
      </c>
      <c r="M558" s="122"/>
      <c r="N558" s="123">
        <f>Tabela1798197[[#This Row],[Qtde.]]*Tabela1798197[[#This Row],[VALOR]]</f>
        <v>0</v>
      </c>
    </row>
    <row r="559" spans="2:14" x14ac:dyDescent="0.3">
      <c r="B559" s="109" t="s">
        <v>169</v>
      </c>
      <c r="C559" s="115">
        <v>6</v>
      </c>
      <c r="D5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59" s="231" t="s">
        <v>169</v>
      </c>
      <c r="F559" s="166" t="s">
        <v>314</v>
      </c>
      <c r="G559" s="224" t="s">
        <v>48</v>
      </c>
      <c r="H559" s="174" t="s">
        <v>1394</v>
      </c>
      <c r="I559" s="191" t="s">
        <v>44</v>
      </c>
      <c r="J559" s="207">
        <v>2000000000947</v>
      </c>
      <c r="K559" s="160">
        <v>6</v>
      </c>
      <c r="L559" s="113">
        <v>3</v>
      </c>
      <c r="M559" s="124"/>
      <c r="N559" s="125">
        <f>Tabela1798197[[#This Row],[Qtde.]]*Tabela1798197[[#This Row],[VALOR]]</f>
        <v>0</v>
      </c>
    </row>
    <row r="560" spans="2:14" x14ac:dyDescent="0.3">
      <c r="B560" s="109" t="s">
        <v>169</v>
      </c>
      <c r="C560" s="115">
        <v>6</v>
      </c>
      <c r="D5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60" s="231" t="s">
        <v>169</v>
      </c>
      <c r="F560" s="166" t="s">
        <v>314</v>
      </c>
      <c r="G560" s="224" t="s">
        <v>48</v>
      </c>
      <c r="H560" s="174" t="s">
        <v>1394</v>
      </c>
      <c r="I560" s="191" t="s">
        <v>45</v>
      </c>
      <c r="J560" s="207">
        <v>2000000000954</v>
      </c>
      <c r="K560" s="160">
        <v>5</v>
      </c>
      <c r="L560" s="113">
        <v>3</v>
      </c>
      <c r="M560" s="124"/>
      <c r="N560" s="125">
        <f>Tabela1798197[[#This Row],[Qtde.]]*Tabela1798197[[#This Row],[VALOR]]</f>
        <v>0</v>
      </c>
    </row>
    <row r="561" spans="2:14" x14ac:dyDescent="0.3">
      <c r="B561" s="109" t="s">
        <v>169</v>
      </c>
      <c r="C561" s="115">
        <v>1</v>
      </c>
      <c r="D5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61" s="231" t="s">
        <v>169</v>
      </c>
      <c r="F561" s="166" t="s">
        <v>314</v>
      </c>
      <c r="G561" s="224" t="s">
        <v>46</v>
      </c>
      <c r="H561" s="174" t="s">
        <v>1361</v>
      </c>
      <c r="I561" s="191" t="s">
        <v>5</v>
      </c>
      <c r="J561" s="207">
        <v>2000000001548</v>
      </c>
      <c r="K561" s="160">
        <v>0</v>
      </c>
      <c r="L561" s="113">
        <v>4</v>
      </c>
      <c r="M561" s="124"/>
      <c r="N561" s="125">
        <f>Tabela1798197[[#This Row],[Qtde.]]*Tabela1798197[[#This Row],[VALOR]]</f>
        <v>0</v>
      </c>
    </row>
    <row r="562" spans="2:14" x14ac:dyDescent="0.3">
      <c r="B562" s="109" t="s">
        <v>169</v>
      </c>
      <c r="C562" s="115">
        <v>4</v>
      </c>
      <c r="D5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62" s="231" t="s">
        <v>169</v>
      </c>
      <c r="F562" s="166" t="s">
        <v>314</v>
      </c>
      <c r="G562" s="224" t="s">
        <v>46</v>
      </c>
      <c r="H562" s="174" t="s">
        <v>1362</v>
      </c>
      <c r="I562" s="191" t="s">
        <v>5</v>
      </c>
      <c r="J562" s="207">
        <v>1381</v>
      </c>
      <c r="K562" s="160">
        <v>0</v>
      </c>
      <c r="L562" s="113">
        <v>3</v>
      </c>
      <c r="M562" s="124"/>
      <c r="N562" s="125">
        <f>Tabela1798197[[#This Row],[Qtde.]]*Tabela1798197[[#This Row],[VALOR]]</f>
        <v>0</v>
      </c>
    </row>
    <row r="563" spans="2:14" x14ac:dyDescent="0.3">
      <c r="B563" s="109" t="s">
        <v>169</v>
      </c>
      <c r="C563" s="115">
        <v>4</v>
      </c>
      <c r="D5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63" s="231" t="s">
        <v>169</v>
      </c>
      <c r="F563" s="166" t="s">
        <v>314</v>
      </c>
      <c r="G563" s="224" t="s">
        <v>46</v>
      </c>
      <c r="H563" s="174" t="s">
        <v>1362</v>
      </c>
      <c r="I563" s="191" t="s">
        <v>52</v>
      </c>
      <c r="J563" s="207">
        <v>1860</v>
      </c>
      <c r="K563" s="160">
        <v>0</v>
      </c>
      <c r="L563" s="113">
        <v>2</v>
      </c>
      <c r="M563" s="124"/>
      <c r="N563" s="125">
        <f>Tabela1798197[[#This Row],[Qtde.]]*Tabela1798197[[#This Row],[VALOR]]</f>
        <v>0</v>
      </c>
    </row>
    <row r="564" spans="2:14" x14ac:dyDescent="0.3">
      <c r="B564" s="109" t="s">
        <v>169</v>
      </c>
      <c r="C564" s="115">
        <v>4</v>
      </c>
      <c r="D5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64" s="231" t="s">
        <v>169</v>
      </c>
      <c r="F564" s="166" t="s">
        <v>314</v>
      </c>
      <c r="G564" s="224" t="s">
        <v>46</v>
      </c>
      <c r="H564" s="174" t="s">
        <v>1362</v>
      </c>
      <c r="I564" s="191" t="s">
        <v>53</v>
      </c>
      <c r="J564" s="207">
        <v>1861</v>
      </c>
      <c r="K564" s="160">
        <v>0</v>
      </c>
      <c r="L564" s="113"/>
      <c r="M564" s="124"/>
      <c r="N564" s="125">
        <f>Tabela1798197[[#This Row],[Qtde.]]*Tabela1798197[[#This Row],[VALOR]]</f>
        <v>0</v>
      </c>
    </row>
    <row r="565" spans="2:14" x14ac:dyDescent="0.3">
      <c r="B565" s="109" t="s">
        <v>169</v>
      </c>
      <c r="C565" s="115">
        <v>1</v>
      </c>
      <c r="D5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65" s="231" t="s">
        <v>169</v>
      </c>
      <c r="F565" s="166" t="s">
        <v>314</v>
      </c>
      <c r="G565" s="224" t="s">
        <v>47</v>
      </c>
      <c r="H565" s="174" t="s">
        <v>1361</v>
      </c>
      <c r="I565" s="191" t="s">
        <v>5</v>
      </c>
      <c r="J565" s="207">
        <v>2000000016160</v>
      </c>
      <c r="K565" s="160">
        <v>0</v>
      </c>
      <c r="L565" s="113">
        <v>2</v>
      </c>
      <c r="M565" s="124"/>
      <c r="N565" s="125">
        <f>Tabela1798197[[#This Row],[Qtde.]]*Tabela1798197[[#This Row],[VALOR]]</f>
        <v>0</v>
      </c>
    </row>
    <row r="566" spans="2:14" x14ac:dyDescent="0.3">
      <c r="B566" s="109" t="s">
        <v>169</v>
      </c>
      <c r="C566" s="115">
        <v>4</v>
      </c>
      <c r="D5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66" s="231" t="s">
        <v>169</v>
      </c>
      <c r="F566" s="166" t="s">
        <v>314</v>
      </c>
      <c r="G566" s="224" t="s">
        <v>47</v>
      </c>
      <c r="H566" s="174" t="s">
        <v>1362</v>
      </c>
      <c r="I566" s="191" t="s">
        <v>5</v>
      </c>
      <c r="J566" s="207">
        <v>2000000016177</v>
      </c>
      <c r="K566" s="160">
        <v>0</v>
      </c>
      <c r="L566" s="113">
        <v>3</v>
      </c>
      <c r="M566" s="124"/>
      <c r="N566" s="125">
        <f>Tabela1798197[[#This Row],[Qtde.]]*Tabela1798197[[#This Row],[VALOR]]</f>
        <v>0</v>
      </c>
    </row>
    <row r="567" spans="2:14" x14ac:dyDescent="0.3">
      <c r="B567" s="109" t="s">
        <v>169</v>
      </c>
      <c r="C567" s="115">
        <v>1</v>
      </c>
      <c r="D5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67" s="231" t="s">
        <v>169</v>
      </c>
      <c r="F567" s="166" t="s">
        <v>314</v>
      </c>
      <c r="G567" s="224" t="s">
        <v>48</v>
      </c>
      <c r="H567" s="174" t="s">
        <v>1361</v>
      </c>
      <c r="I567" s="191" t="s">
        <v>5</v>
      </c>
      <c r="J567" s="207">
        <v>2000000016184</v>
      </c>
      <c r="K567" s="160">
        <v>0</v>
      </c>
      <c r="L567" s="113">
        <v>2</v>
      </c>
      <c r="M567" s="124"/>
      <c r="N567" s="125">
        <f>Tabela1798197[[#This Row],[Qtde.]]*Tabela1798197[[#This Row],[VALOR]]</f>
        <v>0</v>
      </c>
    </row>
    <row r="568" spans="2:14" x14ac:dyDescent="0.3">
      <c r="B568" s="109" t="s">
        <v>169</v>
      </c>
      <c r="C568" s="115">
        <v>4</v>
      </c>
      <c r="D5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68" s="231" t="s">
        <v>169</v>
      </c>
      <c r="F568" s="166" t="s">
        <v>314</v>
      </c>
      <c r="G568" s="224" t="s">
        <v>48</v>
      </c>
      <c r="H568" s="174" t="s">
        <v>1362</v>
      </c>
      <c r="I568" s="191" t="s">
        <v>5</v>
      </c>
      <c r="J568" s="207">
        <v>2000000016191</v>
      </c>
      <c r="K568" s="160">
        <v>0</v>
      </c>
      <c r="L568" s="113">
        <v>3</v>
      </c>
      <c r="M568" s="124"/>
      <c r="N568" s="125">
        <f>Tabela1798197[[#This Row],[Qtde.]]*Tabela1798197[[#This Row],[VALOR]]</f>
        <v>0</v>
      </c>
    </row>
    <row r="569" spans="2:14" x14ac:dyDescent="0.3">
      <c r="B569" s="109" t="s">
        <v>169</v>
      </c>
      <c r="C569" s="115">
        <v>1</v>
      </c>
      <c r="D5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569" s="231" t="s">
        <v>169</v>
      </c>
      <c r="F569" s="166" t="s">
        <v>65</v>
      </c>
      <c r="G569" s="224"/>
      <c r="H569" s="174" t="s">
        <v>1361</v>
      </c>
      <c r="I569" s="191" t="s">
        <v>5</v>
      </c>
      <c r="J569" s="207">
        <v>2000000001500</v>
      </c>
      <c r="K569" s="160">
        <v>0</v>
      </c>
      <c r="L569" s="113">
        <v>20</v>
      </c>
      <c r="M569" s="124"/>
      <c r="N569" s="125">
        <f>Tabela1798197[[#This Row],[Qtde.]]*Tabela1798197[[#This Row],[VALOR]]</f>
        <v>0</v>
      </c>
    </row>
    <row r="570" spans="2:14" ht="28.5" x14ac:dyDescent="0.3">
      <c r="B570" s="109" t="s">
        <v>169</v>
      </c>
      <c r="C570" s="115">
        <v>1</v>
      </c>
      <c r="D5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570" s="231" t="s">
        <v>169</v>
      </c>
      <c r="F570" s="166" t="s">
        <v>65</v>
      </c>
      <c r="G570" s="224"/>
      <c r="H570" s="174" t="s">
        <v>1361</v>
      </c>
      <c r="I570" s="191" t="s">
        <v>55</v>
      </c>
      <c r="J570" s="207">
        <v>2000000001944</v>
      </c>
      <c r="K570" s="160">
        <v>0</v>
      </c>
      <c r="L570" s="113">
        <v>3</v>
      </c>
      <c r="M570" s="124"/>
      <c r="N570" s="125">
        <f>Tabela1798197[[#This Row],[Qtde.]]*Tabela1798197[[#This Row],[VALOR]]</f>
        <v>0</v>
      </c>
    </row>
    <row r="571" spans="2:14" ht="28.5" x14ac:dyDescent="0.3">
      <c r="B571" s="109" t="s">
        <v>169</v>
      </c>
      <c r="C571" s="115">
        <v>1</v>
      </c>
      <c r="D5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571" s="231" t="s">
        <v>169</v>
      </c>
      <c r="F571" s="166" t="s">
        <v>65</v>
      </c>
      <c r="G571" s="224"/>
      <c r="H571" s="174" t="s">
        <v>1361</v>
      </c>
      <c r="I571" s="191" t="s">
        <v>219</v>
      </c>
      <c r="J571" s="207">
        <v>2051</v>
      </c>
      <c r="K571" s="160">
        <v>0</v>
      </c>
      <c r="L571" s="113">
        <v>3</v>
      </c>
      <c r="M571" s="122"/>
      <c r="N571" s="123">
        <f>Tabela1798197[[#This Row],[Qtde.]]*Tabela1798197[[#This Row],[VALOR]]</f>
        <v>0</v>
      </c>
    </row>
    <row r="572" spans="2:14" ht="28.5" x14ac:dyDescent="0.3">
      <c r="B572" s="109" t="s">
        <v>169</v>
      </c>
      <c r="C572" s="115">
        <v>1</v>
      </c>
      <c r="D5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72" s="231" t="s">
        <v>169</v>
      </c>
      <c r="F572" s="166" t="s">
        <v>65</v>
      </c>
      <c r="G572" s="224"/>
      <c r="H572" s="174" t="s">
        <v>1361</v>
      </c>
      <c r="I572" s="191" t="s">
        <v>66</v>
      </c>
      <c r="J572" s="207">
        <v>2000000002019</v>
      </c>
      <c r="K572" s="160"/>
      <c r="L572" s="113"/>
      <c r="M572" s="124"/>
      <c r="N572" s="125">
        <f>Tabela1798197[[#This Row],[Qtde.]]*Tabela1798197[[#This Row],[VALOR]]</f>
        <v>0</v>
      </c>
    </row>
    <row r="573" spans="2:14" x14ac:dyDescent="0.3">
      <c r="B573" s="109" t="s">
        <v>169</v>
      </c>
      <c r="C573" s="115">
        <v>1</v>
      </c>
      <c r="D5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73" s="231" t="s">
        <v>169</v>
      </c>
      <c r="F573" s="166" t="s">
        <v>65</v>
      </c>
      <c r="G573" s="224"/>
      <c r="H573" s="174" t="s">
        <v>1361</v>
      </c>
      <c r="I573" s="191" t="s">
        <v>67</v>
      </c>
      <c r="J573" s="207">
        <v>2000000001999</v>
      </c>
      <c r="K573" s="160">
        <v>0</v>
      </c>
      <c r="L573" s="113">
        <v>4</v>
      </c>
      <c r="M573" s="124"/>
      <c r="N573" s="125">
        <f>Tabela1798197[[#This Row],[Qtde.]]*Tabela1798197[[#This Row],[VALOR]]</f>
        <v>0</v>
      </c>
    </row>
    <row r="574" spans="2:14" x14ac:dyDescent="0.3">
      <c r="B574" s="109" t="s">
        <v>169</v>
      </c>
      <c r="C574" s="115">
        <v>1</v>
      </c>
      <c r="D5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74" s="231" t="s">
        <v>169</v>
      </c>
      <c r="F574" s="166" t="s">
        <v>65</v>
      </c>
      <c r="G574" s="224"/>
      <c r="H574" s="174" t="s">
        <v>1361</v>
      </c>
      <c r="I574" s="191" t="s">
        <v>68</v>
      </c>
      <c r="J574" s="207">
        <v>1433</v>
      </c>
      <c r="K574" s="160">
        <v>0</v>
      </c>
      <c r="L574" s="113">
        <v>2</v>
      </c>
      <c r="M574" s="124"/>
      <c r="N574" s="125">
        <f>Tabela1798197[[#This Row],[Qtde.]]*Tabela1798197[[#This Row],[VALOR]]</f>
        <v>0</v>
      </c>
    </row>
    <row r="575" spans="2:14" x14ac:dyDescent="0.3">
      <c r="B575" s="109" t="s">
        <v>169</v>
      </c>
      <c r="C575" s="115">
        <v>1</v>
      </c>
      <c r="D5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75" s="231" t="s">
        <v>169</v>
      </c>
      <c r="F575" s="166" t="s">
        <v>65</v>
      </c>
      <c r="G575" s="224"/>
      <c r="H575" s="174" t="s">
        <v>1361</v>
      </c>
      <c r="I575" s="191" t="s">
        <v>69</v>
      </c>
      <c r="J575" s="207">
        <v>2000000002057</v>
      </c>
      <c r="K575" s="160"/>
      <c r="L575" s="113"/>
      <c r="M575" s="124"/>
      <c r="N575" s="125">
        <f>Tabela1798197[[#This Row],[Qtde.]]*Tabela1798197[[#This Row],[VALOR]]</f>
        <v>0</v>
      </c>
    </row>
    <row r="576" spans="2:14" x14ac:dyDescent="0.3">
      <c r="B576" s="109" t="s">
        <v>169</v>
      </c>
      <c r="C576" s="115">
        <v>1</v>
      </c>
      <c r="D5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576" s="231" t="s">
        <v>169</v>
      </c>
      <c r="F576" s="166" t="s">
        <v>65</v>
      </c>
      <c r="G576" s="224"/>
      <c r="H576" s="174" t="s">
        <v>1361</v>
      </c>
      <c r="I576" s="191" t="s">
        <v>70</v>
      </c>
      <c r="J576" s="207">
        <v>2000000001517</v>
      </c>
      <c r="K576" s="160">
        <v>0</v>
      </c>
      <c r="L576" s="113">
        <v>3</v>
      </c>
      <c r="M576" s="124"/>
      <c r="N576" s="125">
        <f>Tabela1798197[[#This Row],[Qtde.]]*Tabela1798197[[#This Row],[VALOR]]</f>
        <v>0</v>
      </c>
    </row>
    <row r="577" spans="2:14" x14ac:dyDescent="0.3">
      <c r="B577" s="109" t="s">
        <v>169</v>
      </c>
      <c r="C577" s="115">
        <v>1</v>
      </c>
      <c r="D5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77" s="231" t="s">
        <v>169</v>
      </c>
      <c r="F577" s="166" t="s">
        <v>65</v>
      </c>
      <c r="G577" s="224"/>
      <c r="H577" s="174" t="s">
        <v>1361</v>
      </c>
      <c r="I577" s="191" t="s">
        <v>71</v>
      </c>
      <c r="J577" s="207">
        <v>2000000001524</v>
      </c>
      <c r="K577" s="160">
        <v>0</v>
      </c>
      <c r="L577" s="113">
        <v>2</v>
      </c>
      <c r="M577" s="124"/>
      <c r="N577" s="125">
        <f>Tabela1798197[[#This Row],[Qtde.]]*Tabela1798197[[#This Row],[VALOR]]</f>
        <v>0</v>
      </c>
    </row>
    <row r="578" spans="2:14" x14ac:dyDescent="0.3">
      <c r="B578" s="109" t="s">
        <v>169</v>
      </c>
      <c r="C578" s="115">
        <v>1</v>
      </c>
      <c r="D5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78" s="231" t="s">
        <v>169</v>
      </c>
      <c r="F578" s="166" t="s">
        <v>65</v>
      </c>
      <c r="G578" s="224"/>
      <c r="H578" s="174" t="s">
        <v>1361</v>
      </c>
      <c r="I578" s="191" t="s">
        <v>72</v>
      </c>
      <c r="J578" s="207">
        <v>882</v>
      </c>
      <c r="K578" s="160"/>
      <c r="L578" s="113"/>
      <c r="M578" s="124"/>
      <c r="N578" s="125">
        <f>Tabela1798197[[#This Row],[Qtde.]]*Tabela1798197[[#This Row],[VALOR]]</f>
        <v>0</v>
      </c>
    </row>
    <row r="579" spans="2:14" ht="28.5" x14ac:dyDescent="0.3">
      <c r="B579" s="109" t="s">
        <v>169</v>
      </c>
      <c r="C579" s="115">
        <v>1</v>
      </c>
      <c r="D5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79" s="231" t="s">
        <v>169</v>
      </c>
      <c r="F579" s="166" t="s">
        <v>65</v>
      </c>
      <c r="G579" s="224"/>
      <c r="H579" s="174" t="s">
        <v>1361</v>
      </c>
      <c r="I579" s="191" t="s">
        <v>73</v>
      </c>
      <c r="J579" s="207">
        <v>1613</v>
      </c>
      <c r="K579" s="160">
        <v>-1</v>
      </c>
      <c r="L579" s="113">
        <v>3</v>
      </c>
      <c r="M579" s="124"/>
      <c r="N579" s="125">
        <f>Tabela1798197[[#This Row],[Qtde.]]*Tabela1798197[[#This Row],[VALOR]]</f>
        <v>0</v>
      </c>
    </row>
    <row r="580" spans="2:14" x14ac:dyDescent="0.3">
      <c r="B580" s="109" t="s">
        <v>169</v>
      </c>
      <c r="C580" s="115">
        <v>1</v>
      </c>
      <c r="D5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580" s="231" t="s">
        <v>169</v>
      </c>
      <c r="F580" s="166" t="s">
        <v>65</v>
      </c>
      <c r="G580" s="224"/>
      <c r="H580" s="174" t="s">
        <v>1361</v>
      </c>
      <c r="I580" s="191" t="s">
        <v>7</v>
      </c>
      <c r="J580" s="207">
        <v>2000000001951</v>
      </c>
      <c r="K580" s="160">
        <v>0</v>
      </c>
      <c r="L580" s="113">
        <v>3</v>
      </c>
      <c r="M580" s="124"/>
      <c r="N580" s="125">
        <f>Tabela1798197[[#This Row],[Qtde.]]*Tabela1798197[[#This Row],[VALOR]]</f>
        <v>0</v>
      </c>
    </row>
    <row r="581" spans="2:14" x14ac:dyDescent="0.3">
      <c r="B581" s="109" t="s">
        <v>169</v>
      </c>
      <c r="C581" s="115">
        <v>1</v>
      </c>
      <c r="D5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81" s="231" t="s">
        <v>169</v>
      </c>
      <c r="F581" s="166" t="s">
        <v>65</v>
      </c>
      <c r="G581" s="224"/>
      <c r="H581" s="174" t="s">
        <v>1361</v>
      </c>
      <c r="I581" s="191" t="s">
        <v>74</v>
      </c>
      <c r="J581" s="207">
        <v>2000000002002</v>
      </c>
      <c r="K581" s="160">
        <v>0</v>
      </c>
      <c r="L581" s="113">
        <v>2</v>
      </c>
      <c r="M581" s="124"/>
      <c r="N581" s="125">
        <f>Tabela1798197[[#This Row],[Qtde.]]*Tabela1798197[[#This Row],[VALOR]]</f>
        <v>0</v>
      </c>
    </row>
    <row r="582" spans="2:14" x14ac:dyDescent="0.3">
      <c r="B582" s="109" t="s">
        <v>169</v>
      </c>
      <c r="C582" s="115">
        <v>1</v>
      </c>
      <c r="D5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82" s="231" t="s">
        <v>169</v>
      </c>
      <c r="F582" s="166" t="s">
        <v>65</v>
      </c>
      <c r="G582" s="224"/>
      <c r="H582" s="174" t="s">
        <v>1361</v>
      </c>
      <c r="I582" s="191" t="s">
        <v>59</v>
      </c>
      <c r="J582" s="207">
        <v>883</v>
      </c>
      <c r="K582" s="160">
        <v>1</v>
      </c>
      <c r="L582" s="113">
        <v>3</v>
      </c>
      <c r="M582" s="124"/>
      <c r="N582" s="125">
        <f>Tabela1798197[[#This Row],[Qtde.]]*Tabela1798197[[#This Row],[VALOR]]</f>
        <v>0</v>
      </c>
    </row>
    <row r="583" spans="2:14" x14ac:dyDescent="0.3">
      <c r="B583" s="109" t="s">
        <v>169</v>
      </c>
      <c r="C583" s="115">
        <v>1</v>
      </c>
      <c r="D5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583" s="231" t="s">
        <v>169</v>
      </c>
      <c r="F583" s="166" t="s">
        <v>65</v>
      </c>
      <c r="G583" s="224"/>
      <c r="H583" s="174" t="s">
        <v>1361</v>
      </c>
      <c r="I583" s="191" t="s">
        <v>75</v>
      </c>
      <c r="J583" s="207">
        <v>2000000002033</v>
      </c>
      <c r="K583" s="160">
        <v>1</v>
      </c>
      <c r="L583" s="113">
        <v>4</v>
      </c>
      <c r="M583" s="124"/>
      <c r="N583" s="125">
        <f>Tabela1798197[[#This Row],[Qtde.]]*Tabela1798197[[#This Row],[VALOR]]</f>
        <v>0</v>
      </c>
    </row>
    <row r="584" spans="2:14" ht="28.5" x14ac:dyDescent="0.3">
      <c r="B584" s="109" t="s">
        <v>169</v>
      </c>
      <c r="C584" s="115">
        <v>1</v>
      </c>
      <c r="D5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84" s="231" t="s">
        <v>169</v>
      </c>
      <c r="F584" s="166" t="s">
        <v>65</v>
      </c>
      <c r="G584" s="224"/>
      <c r="H584" s="174" t="s">
        <v>1361</v>
      </c>
      <c r="I584" s="191" t="s">
        <v>76</v>
      </c>
      <c r="J584" s="207">
        <v>1561</v>
      </c>
      <c r="K584" s="160">
        <v>1</v>
      </c>
      <c r="L584" s="113">
        <v>3</v>
      </c>
      <c r="M584" s="124"/>
      <c r="N584" s="125">
        <f>Tabela1798197[[#This Row],[Qtde.]]*Tabela1798197[[#This Row],[VALOR]]</f>
        <v>0</v>
      </c>
    </row>
    <row r="585" spans="2:14" x14ac:dyDescent="0.3">
      <c r="B585" s="109" t="s">
        <v>169</v>
      </c>
      <c r="C585" s="115">
        <v>1</v>
      </c>
      <c r="D5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85" s="231" t="s">
        <v>169</v>
      </c>
      <c r="F585" s="166" t="s">
        <v>65</v>
      </c>
      <c r="G585" s="224"/>
      <c r="H585" s="174" t="s">
        <v>1361</v>
      </c>
      <c r="I585" s="191" t="s">
        <v>77</v>
      </c>
      <c r="J585" s="207">
        <v>2000000002040</v>
      </c>
      <c r="K585" s="160"/>
      <c r="L585" s="113"/>
      <c r="M585" s="124"/>
      <c r="N585" s="125">
        <f>Tabela1798197[[#This Row],[Qtde.]]*Tabela1798197[[#This Row],[VALOR]]</f>
        <v>0</v>
      </c>
    </row>
    <row r="586" spans="2:14" x14ac:dyDescent="0.3">
      <c r="B586" s="109" t="s">
        <v>169</v>
      </c>
      <c r="C586" s="115">
        <v>1</v>
      </c>
      <c r="D5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586" s="231" t="s">
        <v>169</v>
      </c>
      <c r="F586" s="166" t="s">
        <v>65</v>
      </c>
      <c r="G586" s="224"/>
      <c r="H586" s="174" t="s">
        <v>1361</v>
      </c>
      <c r="I586" s="191" t="s">
        <v>78</v>
      </c>
      <c r="J586" s="207">
        <v>886</v>
      </c>
      <c r="K586" s="160">
        <v>1</v>
      </c>
      <c r="L586" s="113">
        <v>2</v>
      </c>
      <c r="M586" s="124"/>
      <c r="N586" s="125">
        <f>Tabela1798197[[#This Row],[Qtde.]]*Tabela1798197[[#This Row],[VALOR]]</f>
        <v>0</v>
      </c>
    </row>
    <row r="587" spans="2:14" x14ac:dyDescent="0.3">
      <c r="B587" s="109" t="s">
        <v>169</v>
      </c>
      <c r="C587" s="115">
        <v>1</v>
      </c>
      <c r="D5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87" s="231" t="s">
        <v>169</v>
      </c>
      <c r="F587" s="166" t="s">
        <v>65</v>
      </c>
      <c r="G587" s="224"/>
      <c r="H587" s="174" t="s">
        <v>1361</v>
      </c>
      <c r="I587" s="191" t="s">
        <v>60</v>
      </c>
      <c r="J587" s="207">
        <v>2000000000558</v>
      </c>
      <c r="K587" s="160">
        <v>0</v>
      </c>
      <c r="L587" s="113">
        <v>2</v>
      </c>
      <c r="M587" s="124"/>
      <c r="N587" s="125">
        <f>Tabela1798197[[#This Row],[Qtde.]]*Tabela1798197[[#This Row],[VALOR]]</f>
        <v>0</v>
      </c>
    </row>
    <row r="588" spans="2:14" x14ac:dyDescent="0.3">
      <c r="B588" s="109" t="s">
        <v>169</v>
      </c>
      <c r="C588" s="115">
        <v>1</v>
      </c>
      <c r="D5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88" s="231" t="s">
        <v>169</v>
      </c>
      <c r="F588" s="166" t="s">
        <v>65</v>
      </c>
      <c r="G588" s="224"/>
      <c r="H588" s="174" t="s">
        <v>1361</v>
      </c>
      <c r="I588" s="191" t="s">
        <v>62</v>
      </c>
      <c r="J588" s="207">
        <v>2000000002026</v>
      </c>
      <c r="K588" s="160">
        <v>0</v>
      </c>
      <c r="L588" s="113">
        <v>2</v>
      </c>
      <c r="M588" s="124"/>
      <c r="N588" s="125">
        <f>Tabela1798197[[#This Row],[Qtde.]]*Tabela1798197[[#This Row],[VALOR]]</f>
        <v>0</v>
      </c>
    </row>
    <row r="589" spans="2:14" ht="28.5" x14ac:dyDescent="0.3">
      <c r="B589" s="109" t="s">
        <v>169</v>
      </c>
      <c r="C589" s="115">
        <v>1</v>
      </c>
      <c r="D5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589" s="231" t="s">
        <v>169</v>
      </c>
      <c r="F589" s="166" t="s">
        <v>65</v>
      </c>
      <c r="G589" s="224"/>
      <c r="H589" s="174" t="s">
        <v>1361</v>
      </c>
      <c r="I589" s="191" t="s">
        <v>79</v>
      </c>
      <c r="J589" s="207">
        <v>2000000002484</v>
      </c>
      <c r="K589" s="160">
        <v>0</v>
      </c>
      <c r="L589" s="113">
        <v>2</v>
      </c>
      <c r="M589" s="124"/>
      <c r="N589" s="125">
        <f>Tabela1798197[[#This Row],[Qtde.]]*Tabela1798197[[#This Row],[VALOR]]</f>
        <v>0</v>
      </c>
    </row>
    <row r="590" spans="2:14" x14ac:dyDescent="0.3">
      <c r="B590" s="109" t="s">
        <v>169</v>
      </c>
      <c r="C590" s="115">
        <v>4</v>
      </c>
      <c r="D5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590" s="231" t="s">
        <v>169</v>
      </c>
      <c r="F590" s="166" t="s">
        <v>65</v>
      </c>
      <c r="G590" s="224"/>
      <c r="H590" s="174" t="s">
        <v>1362</v>
      </c>
      <c r="I590" s="191" t="s">
        <v>5</v>
      </c>
      <c r="J590" s="207">
        <v>2000000001968</v>
      </c>
      <c r="K590" s="160">
        <v>0</v>
      </c>
      <c r="L590" s="113">
        <v>12</v>
      </c>
      <c r="M590" s="124"/>
      <c r="N590" s="125">
        <f>Tabela1798197[[#This Row],[Qtde.]]*Tabela1798197[[#This Row],[VALOR]]</f>
        <v>0</v>
      </c>
    </row>
    <row r="591" spans="2:14" ht="28.5" x14ac:dyDescent="0.3">
      <c r="B591" s="109" t="s">
        <v>169</v>
      </c>
      <c r="C591" s="115">
        <v>4</v>
      </c>
      <c r="D5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91" s="231" t="s">
        <v>169</v>
      </c>
      <c r="F591" s="166" t="s">
        <v>65</v>
      </c>
      <c r="G591" s="224"/>
      <c r="H591" s="174" t="s">
        <v>1362</v>
      </c>
      <c r="I591" s="191" t="s">
        <v>55</v>
      </c>
      <c r="J591" s="207">
        <v>2000000002156</v>
      </c>
      <c r="K591" s="160">
        <v>4</v>
      </c>
      <c r="L591" s="113">
        <v>3</v>
      </c>
      <c r="M591" s="124"/>
      <c r="N591" s="125">
        <f>Tabela1798197[[#This Row],[Qtde.]]*Tabela1798197[[#This Row],[VALOR]]</f>
        <v>0</v>
      </c>
    </row>
    <row r="592" spans="2:14" ht="28.5" x14ac:dyDescent="0.3">
      <c r="B592" s="109" t="s">
        <v>169</v>
      </c>
      <c r="C592" s="115">
        <v>4</v>
      </c>
      <c r="D5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92" s="231" t="s">
        <v>169</v>
      </c>
      <c r="F592" s="166" t="s">
        <v>65</v>
      </c>
      <c r="G592" s="224"/>
      <c r="H592" s="174" t="s">
        <v>1362</v>
      </c>
      <c r="I592" s="191" t="s">
        <v>219</v>
      </c>
      <c r="J592" s="207">
        <v>2071</v>
      </c>
      <c r="K592" s="160">
        <v>3</v>
      </c>
      <c r="L592" s="113">
        <v>3</v>
      </c>
      <c r="M592" s="124"/>
      <c r="N592" s="125">
        <f>Tabela1798197[[#This Row],[Qtde.]]*Tabela1798197[[#This Row],[VALOR]]</f>
        <v>0</v>
      </c>
    </row>
    <row r="593" spans="2:14" ht="28.5" x14ac:dyDescent="0.3">
      <c r="B593" s="109" t="s">
        <v>169</v>
      </c>
      <c r="C593" s="115">
        <v>4</v>
      </c>
      <c r="D5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593" s="231" t="s">
        <v>169</v>
      </c>
      <c r="F593" s="166" t="s">
        <v>65</v>
      </c>
      <c r="G593" s="224"/>
      <c r="H593" s="174" t="s">
        <v>1362</v>
      </c>
      <c r="I593" s="191" t="s">
        <v>66</v>
      </c>
      <c r="J593" s="207">
        <v>887</v>
      </c>
      <c r="K593" s="160">
        <v>0</v>
      </c>
      <c r="L593" s="113"/>
      <c r="M593" s="124"/>
      <c r="N593" s="125">
        <f>Tabela1798197[[#This Row],[Qtde.]]*Tabela1798197[[#This Row],[VALOR]]</f>
        <v>0</v>
      </c>
    </row>
    <row r="594" spans="2:14" x14ac:dyDescent="0.3">
      <c r="B594" s="109" t="s">
        <v>169</v>
      </c>
      <c r="C594" s="115">
        <v>4</v>
      </c>
      <c r="D5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94" s="231" t="s">
        <v>169</v>
      </c>
      <c r="F594" s="166" t="s">
        <v>65</v>
      </c>
      <c r="G594" s="224"/>
      <c r="H594" s="174" t="s">
        <v>1362</v>
      </c>
      <c r="I594" s="191" t="s">
        <v>67</v>
      </c>
      <c r="J594" s="207">
        <v>2000000002125</v>
      </c>
      <c r="K594" s="160">
        <v>0</v>
      </c>
      <c r="L594" s="113">
        <v>3</v>
      </c>
      <c r="M594" s="124"/>
      <c r="N594" s="125">
        <f>Tabela1798197[[#This Row],[Qtde.]]*Tabela1798197[[#This Row],[VALOR]]</f>
        <v>0</v>
      </c>
    </row>
    <row r="595" spans="2:14" x14ac:dyDescent="0.3">
      <c r="B595" s="109" t="s">
        <v>169</v>
      </c>
      <c r="C595" s="115">
        <v>4</v>
      </c>
      <c r="D5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95" s="231" t="s">
        <v>169</v>
      </c>
      <c r="F595" s="166" t="s">
        <v>65</v>
      </c>
      <c r="G595" s="224"/>
      <c r="H595" s="174" t="s">
        <v>1362</v>
      </c>
      <c r="I595" s="191" t="s">
        <v>68</v>
      </c>
      <c r="J595" s="207">
        <v>1434</v>
      </c>
      <c r="K595" s="160">
        <v>0</v>
      </c>
      <c r="L595" s="113">
        <v>4</v>
      </c>
      <c r="M595" s="124"/>
      <c r="N595" s="125">
        <f>Tabela1798197[[#This Row],[Qtde.]]*Tabela1798197[[#This Row],[VALOR]]</f>
        <v>0</v>
      </c>
    </row>
    <row r="596" spans="2:14" x14ac:dyDescent="0.3">
      <c r="B596" s="109" t="s">
        <v>169</v>
      </c>
      <c r="C596" s="115">
        <v>4</v>
      </c>
      <c r="D5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96" s="231" t="s">
        <v>169</v>
      </c>
      <c r="F596" s="166" t="s">
        <v>65</v>
      </c>
      <c r="G596" s="224"/>
      <c r="H596" s="174" t="s">
        <v>1362</v>
      </c>
      <c r="I596" s="191" t="s">
        <v>69</v>
      </c>
      <c r="J596" s="207">
        <v>2000000002187</v>
      </c>
      <c r="K596" s="160">
        <v>2</v>
      </c>
      <c r="L596" s="113">
        <v>4</v>
      </c>
      <c r="M596" s="124"/>
      <c r="N596" s="125">
        <f>Tabela1798197[[#This Row],[Qtde.]]*Tabela1798197[[#This Row],[VALOR]]</f>
        <v>0</v>
      </c>
    </row>
    <row r="597" spans="2:14" x14ac:dyDescent="0.3">
      <c r="B597" s="109" t="s">
        <v>169</v>
      </c>
      <c r="C597" s="115">
        <v>4</v>
      </c>
      <c r="D5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597" s="231" t="s">
        <v>169</v>
      </c>
      <c r="F597" s="166" t="s">
        <v>65</v>
      </c>
      <c r="G597" s="224"/>
      <c r="H597" s="174" t="s">
        <v>1362</v>
      </c>
      <c r="I597" s="191" t="s">
        <v>70</v>
      </c>
      <c r="J597" s="207">
        <v>2000000002132</v>
      </c>
      <c r="K597" s="160">
        <v>0</v>
      </c>
      <c r="L597" s="113">
        <v>5</v>
      </c>
      <c r="M597" s="124"/>
      <c r="N597" s="125">
        <f>Tabela1798197[[#This Row],[Qtde.]]*Tabela1798197[[#This Row],[VALOR]]</f>
        <v>0</v>
      </c>
    </row>
    <row r="598" spans="2:14" x14ac:dyDescent="0.3">
      <c r="B598" s="109" t="s">
        <v>169</v>
      </c>
      <c r="C598" s="115">
        <v>4</v>
      </c>
      <c r="D5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98" s="231" t="s">
        <v>169</v>
      </c>
      <c r="F598" s="166" t="s">
        <v>65</v>
      </c>
      <c r="G598" s="224"/>
      <c r="H598" s="174" t="s">
        <v>1362</v>
      </c>
      <c r="I598" s="191" t="s">
        <v>71</v>
      </c>
      <c r="J598" s="207">
        <v>2000000002231</v>
      </c>
      <c r="K598" s="160">
        <v>0</v>
      </c>
      <c r="L598" s="113">
        <v>4</v>
      </c>
      <c r="M598" s="124"/>
      <c r="N598" s="125">
        <f>Tabela1798197[[#This Row],[Qtde.]]*Tabela1798197[[#This Row],[VALOR]]</f>
        <v>0</v>
      </c>
    </row>
    <row r="599" spans="2:14" x14ac:dyDescent="0.3">
      <c r="B599" s="109" t="s">
        <v>169</v>
      </c>
      <c r="C599" s="115">
        <v>4</v>
      </c>
      <c r="D5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599" s="231" t="s">
        <v>169</v>
      </c>
      <c r="F599" s="166" t="s">
        <v>65</v>
      </c>
      <c r="G599" s="224"/>
      <c r="H599" s="174" t="s">
        <v>1362</v>
      </c>
      <c r="I599" s="191" t="s">
        <v>72</v>
      </c>
      <c r="J599" s="207">
        <v>965</v>
      </c>
      <c r="K599" s="160">
        <v>0</v>
      </c>
      <c r="L599" s="113">
        <v>4</v>
      </c>
      <c r="M599" s="124"/>
      <c r="N599" s="125">
        <f>Tabela1798197[[#This Row],[Qtde.]]*Tabela1798197[[#This Row],[VALOR]]</f>
        <v>0</v>
      </c>
    </row>
    <row r="600" spans="2:14" ht="28.5" x14ac:dyDescent="0.3">
      <c r="B600" s="109" t="s">
        <v>169</v>
      </c>
      <c r="C600" s="115">
        <v>4</v>
      </c>
      <c r="D6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600" s="231" t="s">
        <v>169</v>
      </c>
      <c r="F600" s="166" t="s">
        <v>65</v>
      </c>
      <c r="G600" s="224"/>
      <c r="H600" s="174" t="s">
        <v>1362</v>
      </c>
      <c r="I600" s="191" t="s">
        <v>73</v>
      </c>
      <c r="J600" s="207">
        <v>1614</v>
      </c>
      <c r="K600" s="160">
        <v>0</v>
      </c>
      <c r="L600" s="113">
        <v>5</v>
      </c>
      <c r="M600" s="124"/>
      <c r="N600" s="125">
        <f>Tabela1798197[[#This Row],[Qtde.]]*Tabela1798197[[#This Row],[VALOR]]</f>
        <v>0</v>
      </c>
    </row>
    <row r="601" spans="2:14" x14ac:dyDescent="0.3">
      <c r="B601" s="109" t="s">
        <v>169</v>
      </c>
      <c r="C601" s="115">
        <v>4</v>
      </c>
      <c r="D6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01" s="231" t="s">
        <v>169</v>
      </c>
      <c r="F601" s="166" t="s">
        <v>65</v>
      </c>
      <c r="G601" s="224"/>
      <c r="H601" s="174" t="s">
        <v>1362</v>
      </c>
      <c r="I601" s="191" t="s">
        <v>7</v>
      </c>
      <c r="J601" s="207">
        <v>2000000002101</v>
      </c>
      <c r="K601" s="160">
        <v>2</v>
      </c>
      <c r="L601" s="113">
        <v>4</v>
      </c>
      <c r="M601" s="124"/>
      <c r="N601" s="125">
        <f>Tabela1798197[[#This Row],[Qtde.]]*Tabela1798197[[#This Row],[VALOR]]</f>
        <v>0</v>
      </c>
    </row>
    <row r="602" spans="2:14" x14ac:dyDescent="0.3">
      <c r="B602" s="109" t="s">
        <v>169</v>
      </c>
      <c r="C602" s="115">
        <v>4</v>
      </c>
      <c r="D6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02" s="231" t="s">
        <v>169</v>
      </c>
      <c r="F602" s="166" t="s">
        <v>65</v>
      </c>
      <c r="G602" s="224"/>
      <c r="H602" s="174" t="s">
        <v>1362</v>
      </c>
      <c r="I602" s="191" t="s">
        <v>74</v>
      </c>
      <c r="J602" s="207">
        <v>2000000002149</v>
      </c>
      <c r="K602" s="160">
        <v>0</v>
      </c>
      <c r="L602" s="113">
        <v>2</v>
      </c>
      <c r="M602" s="124"/>
      <c r="N602" s="125">
        <f>Tabela1798197[[#This Row],[Qtde.]]*Tabela1798197[[#This Row],[VALOR]]</f>
        <v>0</v>
      </c>
    </row>
    <row r="603" spans="2:14" x14ac:dyDescent="0.3">
      <c r="B603" s="109" t="s">
        <v>169</v>
      </c>
      <c r="C603" s="115">
        <v>4</v>
      </c>
      <c r="D6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03" s="231" t="s">
        <v>169</v>
      </c>
      <c r="F603" s="166" t="s">
        <v>65</v>
      </c>
      <c r="G603" s="224"/>
      <c r="H603" s="174" t="s">
        <v>1362</v>
      </c>
      <c r="I603" s="191" t="s">
        <v>59</v>
      </c>
      <c r="J603" s="207">
        <v>1101</v>
      </c>
      <c r="K603" s="160">
        <v>0</v>
      </c>
      <c r="L603" s="113">
        <v>3</v>
      </c>
      <c r="M603" s="124"/>
      <c r="N603" s="125">
        <f>Tabela1798197[[#This Row],[Qtde.]]*Tabela1798197[[#This Row],[VALOR]]</f>
        <v>0</v>
      </c>
    </row>
    <row r="604" spans="2:14" x14ac:dyDescent="0.3">
      <c r="B604" s="109" t="s">
        <v>169</v>
      </c>
      <c r="C604" s="115">
        <v>4</v>
      </c>
      <c r="D6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04" s="231" t="s">
        <v>169</v>
      </c>
      <c r="F604" s="166" t="s">
        <v>65</v>
      </c>
      <c r="G604" s="224"/>
      <c r="H604" s="174" t="s">
        <v>1362</v>
      </c>
      <c r="I604" s="191" t="s">
        <v>75</v>
      </c>
      <c r="J604" s="207">
        <v>2000000002163</v>
      </c>
      <c r="K604" s="160">
        <v>1</v>
      </c>
      <c r="L604" s="113">
        <v>4</v>
      </c>
      <c r="M604" s="124"/>
      <c r="N604" s="125">
        <f>Tabela1798197[[#This Row],[Qtde.]]*Tabela1798197[[#This Row],[VALOR]]</f>
        <v>0</v>
      </c>
    </row>
    <row r="605" spans="2:14" ht="28.5" x14ac:dyDescent="0.3">
      <c r="B605" s="109" t="s">
        <v>169</v>
      </c>
      <c r="C605" s="115">
        <v>4</v>
      </c>
      <c r="D6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605" s="231" t="s">
        <v>169</v>
      </c>
      <c r="F605" s="166" t="s">
        <v>65</v>
      </c>
      <c r="G605" s="224"/>
      <c r="H605" s="174" t="s">
        <v>1362</v>
      </c>
      <c r="I605" s="191" t="s">
        <v>76</v>
      </c>
      <c r="J605" s="207">
        <v>1656</v>
      </c>
      <c r="K605" s="221">
        <v>0</v>
      </c>
      <c r="L605" s="113">
        <v>5</v>
      </c>
      <c r="M605" s="124"/>
      <c r="N605" s="125">
        <f>Tabela1798197[[#This Row],[Qtde.]]*Tabela1798197[[#This Row],[VALOR]]</f>
        <v>0</v>
      </c>
    </row>
    <row r="606" spans="2:14" x14ac:dyDescent="0.3">
      <c r="B606" s="109" t="s">
        <v>169</v>
      </c>
      <c r="C606" s="115">
        <v>4</v>
      </c>
      <c r="D6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06" s="231" t="s">
        <v>169</v>
      </c>
      <c r="F606" s="166" t="s">
        <v>65</v>
      </c>
      <c r="G606" s="224"/>
      <c r="H606" s="174" t="s">
        <v>1362</v>
      </c>
      <c r="I606" s="191" t="s">
        <v>77</v>
      </c>
      <c r="J606" s="207">
        <v>2000000002170</v>
      </c>
      <c r="K606" s="160"/>
      <c r="L606" s="113"/>
      <c r="M606" s="124"/>
      <c r="N606" s="125">
        <f>Tabela1798197[[#This Row],[Qtde.]]*Tabela1798197[[#This Row],[VALOR]]</f>
        <v>0</v>
      </c>
    </row>
    <row r="607" spans="2:14" x14ac:dyDescent="0.3">
      <c r="B607" s="109" t="s">
        <v>169</v>
      </c>
      <c r="C607" s="115">
        <v>4</v>
      </c>
      <c r="D6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07" s="231" t="s">
        <v>169</v>
      </c>
      <c r="F607" s="166" t="s">
        <v>65</v>
      </c>
      <c r="G607" s="224"/>
      <c r="H607" s="174" t="s">
        <v>1362</v>
      </c>
      <c r="I607" s="191" t="s">
        <v>78</v>
      </c>
      <c r="J607" s="207">
        <v>1103</v>
      </c>
      <c r="K607" s="160">
        <v>0</v>
      </c>
      <c r="L607" s="113">
        <v>3</v>
      </c>
      <c r="M607" s="124"/>
      <c r="N607" s="125">
        <f>Tabela1798197[[#This Row],[Qtde.]]*Tabela1798197[[#This Row],[VALOR]]</f>
        <v>0</v>
      </c>
    </row>
    <row r="608" spans="2:14" x14ac:dyDescent="0.3">
      <c r="B608" s="109" t="s">
        <v>169</v>
      </c>
      <c r="C608" s="115">
        <v>4</v>
      </c>
      <c r="D6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08" s="231" t="s">
        <v>169</v>
      </c>
      <c r="F608" s="166" t="s">
        <v>65</v>
      </c>
      <c r="G608" s="224"/>
      <c r="H608" s="174" t="s">
        <v>1362</v>
      </c>
      <c r="I608" s="191" t="s">
        <v>60</v>
      </c>
      <c r="J608" s="207">
        <v>2000000002262</v>
      </c>
      <c r="K608" s="160">
        <v>0</v>
      </c>
      <c r="L608" s="113">
        <v>2</v>
      </c>
      <c r="M608" s="124"/>
      <c r="N608" s="125">
        <f>Tabela1798197[[#This Row],[Qtde.]]*Tabela1798197[[#This Row],[VALOR]]</f>
        <v>0</v>
      </c>
    </row>
    <row r="609" spans="2:14" x14ac:dyDescent="0.3">
      <c r="B609" s="109" t="s">
        <v>169</v>
      </c>
      <c r="C609" s="115">
        <v>4</v>
      </c>
      <c r="D6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09" s="231" t="s">
        <v>169</v>
      </c>
      <c r="F609" s="166" t="s">
        <v>65</v>
      </c>
      <c r="G609" s="224"/>
      <c r="H609" s="174" t="s">
        <v>1362</v>
      </c>
      <c r="I609" s="191" t="s">
        <v>62</v>
      </c>
      <c r="J609" s="207">
        <v>1387</v>
      </c>
      <c r="K609" s="160">
        <v>1</v>
      </c>
      <c r="L609" s="113">
        <v>2</v>
      </c>
      <c r="M609" s="124"/>
      <c r="N609" s="125">
        <f>Tabela1798197[[#This Row],[Qtde.]]*Tabela1798197[[#This Row],[VALOR]]</f>
        <v>0</v>
      </c>
    </row>
    <row r="610" spans="2:14" ht="28.5" x14ac:dyDescent="0.3">
      <c r="B610" s="109" t="s">
        <v>169</v>
      </c>
      <c r="C610" s="115">
        <v>4</v>
      </c>
      <c r="D6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10" s="231" t="s">
        <v>169</v>
      </c>
      <c r="F610" s="166" t="s">
        <v>65</v>
      </c>
      <c r="G610" s="224"/>
      <c r="H610" s="174" t="s">
        <v>1362</v>
      </c>
      <c r="I610" s="191" t="s">
        <v>79</v>
      </c>
      <c r="J610" s="207">
        <v>966</v>
      </c>
      <c r="K610" s="160">
        <v>1</v>
      </c>
      <c r="L610" s="113">
        <v>5</v>
      </c>
      <c r="M610" s="124"/>
      <c r="N610" s="125">
        <f>Tabela1798197[[#This Row],[Qtde.]]*Tabela1798197[[#This Row],[VALOR]]</f>
        <v>0</v>
      </c>
    </row>
    <row r="611" spans="2:14" ht="28.5" x14ac:dyDescent="0.3">
      <c r="B611" s="109" t="s">
        <v>169</v>
      </c>
      <c r="C611" s="115">
        <v>1</v>
      </c>
      <c r="D6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611" s="231" t="s">
        <v>169</v>
      </c>
      <c r="F611" s="166" t="s">
        <v>318</v>
      </c>
      <c r="G611" s="224" t="s">
        <v>42</v>
      </c>
      <c r="H611" s="174" t="s">
        <v>1361</v>
      </c>
      <c r="I611" s="191" t="s">
        <v>15</v>
      </c>
      <c r="J611" s="207">
        <v>943</v>
      </c>
      <c r="K611" s="160">
        <v>0</v>
      </c>
      <c r="L611" s="113">
        <v>3</v>
      </c>
      <c r="M611" s="124"/>
      <c r="N611" s="125">
        <f>Tabela1798197[[#This Row],[Qtde.]]*Tabela1798197[[#This Row],[VALOR]]</f>
        <v>0</v>
      </c>
    </row>
    <row r="612" spans="2:14" ht="28.5" x14ac:dyDescent="0.3">
      <c r="B612" s="109" t="s">
        <v>169</v>
      </c>
      <c r="C612" s="115">
        <v>4</v>
      </c>
      <c r="D6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612" s="231" t="s">
        <v>169</v>
      </c>
      <c r="F612" s="166" t="s">
        <v>318</v>
      </c>
      <c r="G612" s="224" t="s">
        <v>42</v>
      </c>
      <c r="H612" s="174" t="s">
        <v>1362</v>
      </c>
      <c r="I612" s="191" t="s">
        <v>15</v>
      </c>
      <c r="J612" s="207">
        <v>972</v>
      </c>
      <c r="K612" s="160">
        <v>0</v>
      </c>
      <c r="L612" s="113">
        <v>5</v>
      </c>
      <c r="M612" s="124"/>
      <c r="N612" s="125">
        <f>Tabela1798197[[#This Row],[Qtde.]]*Tabela1798197[[#This Row],[VALOR]]</f>
        <v>0</v>
      </c>
    </row>
    <row r="613" spans="2:14" ht="28.5" x14ac:dyDescent="0.3">
      <c r="B613" s="109" t="s">
        <v>169</v>
      </c>
      <c r="C613" s="115">
        <v>4</v>
      </c>
      <c r="D6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13" s="231" t="s">
        <v>169</v>
      </c>
      <c r="F613" s="166" t="s">
        <v>318</v>
      </c>
      <c r="G613" s="224" t="s">
        <v>42</v>
      </c>
      <c r="H613" s="174" t="s">
        <v>1362</v>
      </c>
      <c r="I613" s="191" t="s">
        <v>50</v>
      </c>
      <c r="J613" s="207">
        <v>621</v>
      </c>
      <c r="K613" s="160">
        <v>0</v>
      </c>
      <c r="L613" s="113">
        <v>3</v>
      </c>
      <c r="M613" s="124"/>
      <c r="N613" s="125">
        <f>Tabela1798197[[#This Row],[Qtde.]]*Tabela1798197[[#This Row],[VALOR]]</f>
        <v>0</v>
      </c>
    </row>
    <row r="614" spans="2:14" ht="28.5" x14ac:dyDescent="0.3">
      <c r="B614" s="109" t="s">
        <v>169</v>
      </c>
      <c r="C614" s="115">
        <v>4</v>
      </c>
      <c r="D6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614" s="231" t="s">
        <v>169</v>
      </c>
      <c r="F614" s="166" t="s">
        <v>318</v>
      </c>
      <c r="G614" s="224" t="s">
        <v>42</v>
      </c>
      <c r="H614" s="174" t="s">
        <v>1363</v>
      </c>
      <c r="I614" s="191" t="s">
        <v>15</v>
      </c>
      <c r="J614" s="207">
        <v>1702</v>
      </c>
      <c r="K614" s="160">
        <v>0</v>
      </c>
      <c r="L614" s="113">
        <v>9</v>
      </c>
      <c r="M614" s="124"/>
      <c r="N614" s="125">
        <f>Tabela1798197[[#This Row],[Qtde.]]*Tabela1798197[[#This Row],[VALOR]]</f>
        <v>0</v>
      </c>
    </row>
    <row r="615" spans="2:14" ht="28.5" x14ac:dyDescent="0.3">
      <c r="B615" s="109" t="s">
        <v>169</v>
      </c>
      <c r="C615" s="115">
        <v>1</v>
      </c>
      <c r="D6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15" s="231" t="s">
        <v>169</v>
      </c>
      <c r="F615" s="166" t="s">
        <v>319</v>
      </c>
      <c r="G615" s="224" t="s">
        <v>42</v>
      </c>
      <c r="H615" s="174" t="s">
        <v>1361</v>
      </c>
      <c r="I615" s="191" t="s">
        <v>15</v>
      </c>
      <c r="J615" s="207">
        <v>973</v>
      </c>
      <c r="K615" s="160">
        <v>0</v>
      </c>
      <c r="L615" s="113">
        <v>2</v>
      </c>
      <c r="M615" s="124"/>
      <c r="N615" s="125">
        <f>Tabela1798197[[#This Row],[Qtde.]]*Tabela1798197[[#This Row],[VALOR]]</f>
        <v>0</v>
      </c>
    </row>
    <row r="616" spans="2:14" ht="28.5" x14ac:dyDescent="0.3">
      <c r="B616" s="109" t="s">
        <v>169</v>
      </c>
      <c r="C616" s="115">
        <v>4</v>
      </c>
      <c r="D6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16" s="231" t="s">
        <v>169</v>
      </c>
      <c r="F616" s="166" t="s">
        <v>319</v>
      </c>
      <c r="G616" s="224" t="s">
        <v>42</v>
      </c>
      <c r="H616" s="174" t="s">
        <v>1402</v>
      </c>
      <c r="I616" s="191" t="s">
        <v>15</v>
      </c>
      <c r="J616" s="207">
        <v>2000000004488</v>
      </c>
      <c r="K616" s="160">
        <v>0</v>
      </c>
      <c r="L616" s="113">
        <v>4</v>
      </c>
      <c r="M616" s="124"/>
      <c r="N616" s="125">
        <f>Tabela1798197[[#This Row],[Qtde.]]*Tabela1798197[[#This Row],[VALOR]]</f>
        <v>0</v>
      </c>
    </row>
    <row r="617" spans="2:14" ht="28.5" x14ac:dyDescent="0.3">
      <c r="B617" s="109" t="s">
        <v>169</v>
      </c>
      <c r="C617" s="115">
        <v>6</v>
      </c>
      <c r="D6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17" s="231" t="s">
        <v>169</v>
      </c>
      <c r="F617" s="166" t="s">
        <v>319</v>
      </c>
      <c r="G617" s="224" t="s">
        <v>42</v>
      </c>
      <c r="H617" s="174" t="s">
        <v>1356</v>
      </c>
      <c r="I617" s="191" t="s">
        <v>15</v>
      </c>
      <c r="J617" s="207">
        <v>2000000003597</v>
      </c>
      <c r="K617" s="160"/>
      <c r="L617" s="113"/>
      <c r="M617" s="124"/>
      <c r="N617" s="125">
        <f>Tabela1798197[[#This Row],[Qtde.]]*Tabela1798197[[#This Row],[VALOR]]</f>
        <v>0</v>
      </c>
    </row>
    <row r="618" spans="2:14" x14ac:dyDescent="0.3">
      <c r="B618" s="109" t="s">
        <v>169</v>
      </c>
      <c r="C618" s="115">
        <v>1</v>
      </c>
      <c r="D6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618" s="231" t="s">
        <v>169</v>
      </c>
      <c r="F618" s="166" t="s">
        <v>51</v>
      </c>
      <c r="G618" s="224"/>
      <c r="H618" s="174" t="s">
        <v>1361</v>
      </c>
      <c r="I618" s="191" t="s">
        <v>5</v>
      </c>
      <c r="J618" s="207">
        <v>2000000003085</v>
      </c>
      <c r="K618" s="160">
        <v>0</v>
      </c>
      <c r="L618" s="113">
        <v>6</v>
      </c>
      <c r="M618" s="124"/>
      <c r="N618" s="125">
        <f>Tabela1798197[[#This Row],[Qtde.]]*Tabela1798197[[#This Row],[VALOR]]</f>
        <v>0</v>
      </c>
    </row>
    <row r="619" spans="2:14" x14ac:dyDescent="0.3">
      <c r="B619" s="109" t="s">
        <v>169</v>
      </c>
      <c r="C619" s="115">
        <v>4</v>
      </c>
      <c r="D6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619" s="231" t="s">
        <v>169</v>
      </c>
      <c r="F619" s="166" t="s">
        <v>51</v>
      </c>
      <c r="G619" s="224"/>
      <c r="H619" s="174" t="s">
        <v>1362</v>
      </c>
      <c r="I619" s="191" t="s">
        <v>5</v>
      </c>
      <c r="J619" s="207">
        <v>7896587014294</v>
      </c>
      <c r="K619" s="160">
        <v>0</v>
      </c>
      <c r="L619" s="113">
        <v>8</v>
      </c>
      <c r="M619" s="122"/>
      <c r="N619" s="123">
        <f>Tabela1798197[[#This Row],[Qtde.]]*Tabela1798197[[#This Row],[VALOR]]</f>
        <v>0</v>
      </c>
    </row>
    <row r="620" spans="2:14" ht="28.5" x14ac:dyDescent="0.3">
      <c r="B620" s="110" t="s">
        <v>484</v>
      </c>
      <c r="C620" s="115">
        <v>1</v>
      </c>
      <c r="D6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20" s="231" t="s">
        <v>484</v>
      </c>
      <c r="F620" s="166" t="s">
        <v>868</v>
      </c>
      <c r="G620" s="224"/>
      <c r="H620" s="174"/>
      <c r="I620" s="191"/>
      <c r="J620" s="207">
        <v>7898550251989</v>
      </c>
      <c r="K620" s="160">
        <v>3</v>
      </c>
      <c r="L620" s="113">
        <v>3</v>
      </c>
      <c r="M620" s="124"/>
      <c r="N620" s="125">
        <f>Tabela1798197[[#This Row],[Qtde.]]*Tabela1798197[[#This Row],[VALOR]]</f>
        <v>0</v>
      </c>
    </row>
    <row r="621" spans="2:14" ht="28.5" x14ac:dyDescent="0.3">
      <c r="B621" s="110" t="s">
        <v>484</v>
      </c>
      <c r="C621" s="115">
        <v>1</v>
      </c>
      <c r="D6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21" s="231" t="s">
        <v>484</v>
      </c>
      <c r="F621" s="166" t="s">
        <v>869</v>
      </c>
      <c r="G621" s="224"/>
      <c r="H621" s="174"/>
      <c r="I621" s="191"/>
      <c r="J621" s="207">
        <v>7898592150134</v>
      </c>
      <c r="K621" s="160">
        <v>1</v>
      </c>
      <c r="L621" s="113">
        <v>1</v>
      </c>
      <c r="M621" s="124"/>
      <c r="N621" s="125">
        <f>Tabela1798197[[#This Row],[Qtde.]]*Tabela1798197[[#This Row],[VALOR]]</f>
        <v>0</v>
      </c>
    </row>
    <row r="622" spans="2:14" ht="28.5" x14ac:dyDescent="0.3">
      <c r="B622" s="110" t="s">
        <v>484</v>
      </c>
      <c r="C622" s="115">
        <v>1</v>
      </c>
      <c r="D6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22" s="231" t="s">
        <v>484</v>
      </c>
      <c r="F622" s="166" t="s">
        <v>870</v>
      </c>
      <c r="G622" s="224"/>
      <c r="H622" s="174"/>
      <c r="I622" s="191"/>
      <c r="J622" s="207">
        <v>7898592150141</v>
      </c>
      <c r="K622" s="160">
        <v>1</v>
      </c>
      <c r="L622" s="113">
        <v>1</v>
      </c>
      <c r="M622" s="124"/>
      <c r="N622" s="125">
        <f>Tabela1798197[[#This Row],[Qtde.]]*Tabela1798197[[#This Row],[VALOR]]</f>
        <v>0</v>
      </c>
    </row>
    <row r="623" spans="2:14" ht="28.5" x14ac:dyDescent="0.3">
      <c r="B623" s="110" t="s">
        <v>484</v>
      </c>
      <c r="C623" s="115">
        <v>1</v>
      </c>
      <c r="D6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23" s="231" t="s">
        <v>484</v>
      </c>
      <c r="F623" s="166" t="s">
        <v>871</v>
      </c>
      <c r="G623" s="224"/>
      <c r="H623" s="174"/>
      <c r="I623" s="191"/>
      <c r="J623" s="207">
        <v>7898188093159</v>
      </c>
      <c r="K623" s="160">
        <v>1</v>
      </c>
      <c r="L623" s="113">
        <v>1</v>
      </c>
      <c r="M623" s="124"/>
      <c r="N623" s="125">
        <f>Tabela1798197[[#This Row],[Qtde.]]*Tabela1798197[[#This Row],[VALOR]]</f>
        <v>0</v>
      </c>
    </row>
    <row r="624" spans="2:14" ht="28.5" x14ac:dyDescent="0.3">
      <c r="B624" s="110" t="s">
        <v>484</v>
      </c>
      <c r="C624" s="115">
        <v>10</v>
      </c>
      <c r="D6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624" s="231" t="s">
        <v>484</v>
      </c>
      <c r="F624" s="166" t="s">
        <v>872</v>
      </c>
      <c r="G624" s="224"/>
      <c r="H624" s="174"/>
      <c r="I624" s="191"/>
      <c r="J624" s="207">
        <v>7898181492423</v>
      </c>
      <c r="K624" s="160">
        <v>3</v>
      </c>
      <c r="L624" s="113">
        <v>6</v>
      </c>
      <c r="M624" s="124"/>
      <c r="N624" s="125">
        <f>Tabela1798197[[#This Row],[Qtde.]]*Tabela1798197[[#This Row],[VALOR]]</f>
        <v>0</v>
      </c>
    </row>
    <row r="625" spans="2:14" ht="28.5" x14ac:dyDescent="0.3">
      <c r="B625" s="110" t="s">
        <v>484</v>
      </c>
      <c r="C625" s="115">
        <v>1</v>
      </c>
      <c r="D6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25" s="231" t="s">
        <v>484</v>
      </c>
      <c r="F625" s="166" t="s">
        <v>1343</v>
      </c>
      <c r="G625" s="224"/>
      <c r="H625" s="174"/>
      <c r="I625" s="191"/>
      <c r="J625" s="207">
        <v>7898159700673</v>
      </c>
      <c r="K625" s="160">
        <v>0</v>
      </c>
      <c r="L625" s="113">
        <v>2</v>
      </c>
      <c r="M625" s="124"/>
      <c r="N625" s="125">
        <f>Tabela1798197[[#This Row],[Qtde.]]*Tabela1798197[[#This Row],[VALOR]]</f>
        <v>0</v>
      </c>
    </row>
    <row r="626" spans="2:14" ht="28.5" x14ac:dyDescent="0.3">
      <c r="B626" s="110" t="s">
        <v>484</v>
      </c>
      <c r="C626" s="115">
        <v>1</v>
      </c>
      <c r="D6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26" s="231" t="s">
        <v>484</v>
      </c>
      <c r="F626" s="166" t="s">
        <v>873</v>
      </c>
      <c r="G626" s="224"/>
      <c r="H626" s="174"/>
      <c r="I626" s="191"/>
      <c r="J626" s="207">
        <v>7897488027222</v>
      </c>
      <c r="K626" s="160">
        <v>1</v>
      </c>
      <c r="L626" s="113">
        <v>2</v>
      </c>
      <c r="M626" s="124"/>
      <c r="N626" s="125">
        <f>Tabela1798197[[#This Row],[Qtde.]]*Tabela1798197[[#This Row],[VALOR]]</f>
        <v>0</v>
      </c>
    </row>
    <row r="627" spans="2:14" ht="28.5" x14ac:dyDescent="0.3">
      <c r="B627" s="110" t="s">
        <v>484</v>
      </c>
      <c r="C627" s="115">
        <v>1</v>
      </c>
      <c r="D6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27" s="231" t="s">
        <v>484</v>
      </c>
      <c r="F627" s="166" t="s">
        <v>874</v>
      </c>
      <c r="G627" s="224"/>
      <c r="H627" s="174"/>
      <c r="I627" s="191"/>
      <c r="J627" s="207">
        <v>7897613522028</v>
      </c>
      <c r="K627" s="160">
        <v>0</v>
      </c>
      <c r="L627" s="113">
        <v>2</v>
      </c>
      <c r="M627" s="124"/>
      <c r="N627" s="125">
        <f>Tabela1798197[[#This Row],[Qtde.]]*Tabela1798197[[#This Row],[VALOR]]</f>
        <v>0</v>
      </c>
    </row>
    <row r="628" spans="2:14" ht="28.5" x14ac:dyDescent="0.3">
      <c r="B628" s="110" t="s">
        <v>484</v>
      </c>
      <c r="C628" s="115">
        <v>1</v>
      </c>
      <c r="D6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28" s="231" t="s">
        <v>484</v>
      </c>
      <c r="F628" s="166" t="s">
        <v>875</v>
      </c>
      <c r="G628" s="224"/>
      <c r="H628" s="174"/>
      <c r="I628" s="191"/>
      <c r="J628" s="207">
        <v>7898150982498</v>
      </c>
      <c r="K628" s="160">
        <v>2</v>
      </c>
      <c r="L628" s="113">
        <v>3</v>
      </c>
      <c r="M628" s="124"/>
      <c r="N628" s="125">
        <f>Tabela1798197[[#This Row],[Qtde.]]*Tabela1798197[[#This Row],[VALOR]]</f>
        <v>0</v>
      </c>
    </row>
    <row r="629" spans="2:14" ht="28.5" x14ac:dyDescent="0.3">
      <c r="B629" s="110" t="s">
        <v>484</v>
      </c>
      <c r="C629" s="115">
        <v>1</v>
      </c>
      <c r="D6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29" s="231" t="s">
        <v>484</v>
      </c>
      <c r="F629" s="166" t="s">
        <v>876</v>
      </c>
      <c r="G629" s="224"/>
      <c r="H629" s="174"/>
      <c r="I629" s="191"/>
      <c r="J629" s="207">
        <v>7899323415232</v>
      </c>
      <c r="K629" s="160">
        <v>2</v>
      </c>
      <c r="L629" s="113">
        <v>3</v>
      </c>
      <c r="M629" s="124"/>
      <c r="N629" s="125">
        <f>Tabela1798197[[#This Row],[Qtde.]]*Tabela1798197[[#This Row],[VALOR]]</f>
        <v>0</v>
      </c>
    </row>
    <row r="630" spans="2:14" ht="28.5" x14ac:dyDescent="0.3">
      <c r="B630" s="110" t="s">
        <v>484</v>
      </c>
      <c r="C630" s="115">
        <v>1</v>
      </c>
      <c r="D6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30" s="231" t="s">
        <v>484</v>
      </c>
      <c r="F630" s="166" t="s">
        <v>877</v>
      </c>
      <c r="G630" s="224"/>
      <c r="H630" s="174"/>
      <c r="I630" s="191"/>
      <c r="J630" s="207">
        <v>7898150981422</v>
      </c>
      <c r="K630" s="160">
        <v>3</v>
      </c>
      <c r="L630" s="113">
        <v>3</v>
      </c>
      <c r="M630" s="124"/>
      <c r="N630" s="125">
        <f>Tabela1798197[[#This Row],[Qtde.]]*Tabela1798197[[#This Row],[VALOR]]</f>
        <v>0</v>
      </c>
    </row>
    <row r="631" spans="2:14" ht="28.5" x14ac:dyDescent="0.3">
      <c r="B631" s="110" t="s">
        <v>484</v>
      </c>
      <c r="C631" s="115">
        <v>1</v>
      </c>
      <c r="D6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31" s="231" t="s">
        <v>484</v>
      </c>
      <c r="F631" s="166" t="s">
        <v>1097</v>
      </c>
      <c r="G631" s="224"/>
      <c r="H631" s="174"/>
      <c r="I631" s="191"/>
      <c r="J631" s="207">
        <v>7899323415164</v>
      </c>
      <c r="K631" s="160">
        <v>2</v>
      </c>
      <c r="L631" s="113">
        <v>3</v>
      </c>
      <c r="M631" s="124"/>
      <c r="N631" s="125">
        <f>Tabela1798197[[#This Row],[Qtde.]]*Tabela1798197[[#This Row],[VALOR]]</f>
        <v>0</v>
      </c>
    </row>
    <row r="632" spans="2:14" ht="28.5" x14ac:dyDescent="0.3">
      <c r="B632" s="110" t="s">
        <v>484</v>
      </c>
      <c r="C632" s="115">
        <v>1</v>
      </c>
      <c r="D6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32" s="231" t="s">
        <v>484</v>
      </c>
      <c r="F632" s="166" t="s">
        <v>878</v>
      </c>
      <c r="G632" s="224"/>
      <c r="H632" s="174"/>
      <c r="I632" s="191"/>
      <c r="J632" s="207">
        <v>7899323411616</v>
      </c>
      <c r="K632" s="160">
        <v>3</v>
      </c>
      <c r="L632" s="113">
        <v>3</v>
      </c>
      <c r="M632" s="124"/>
      <c r="N632" s="125">
        <f>Tabela1798197[[#This Row],[Qtde.]]*Tabela1798197[[#This Row],[VALOR]]</f>
        <v>0</v>
      </c>
    </row>
    <row r="633" spans="2:14" ht="28.5" x14ac:dyDescent="0.3">
      <c r="B633" s="110" t="s">
        <v>484</v>
      </c>
      <c r="C633" s="115">
        <v>1</v>
      </c>
      <c r="D6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633" s="231" t="s">
        <v>484</v>
      </c>
      <c r="F633" s="166" t="s">
        <v>879</v>
      </c>
      <c r="G633" s="224"/>
      <c r="H633" s="174"/>
      <c r="I633" s="191"/>
      <c r="J633" s="207">
        <v>7899323417953</v>
      </c>
      <c r="K633" s="160">
        <v>0</v>
      </c>
      <c r="L633" s="113">
        <v>3</v>
      </c>
      <c r="M633" s="124"/>
      <c r="N633" s="125">
        <f>Tabela1798197[[#This Row],[Qtde.]]*Tabela1798197[[#This Row],[VALOR]]</f>
        <v>0</v>
      </c>
    </row>
    <row r="634" spans="2:14" ht="28.5" x14ac:dyDescent="0.3">
      <c r="B634" s="110" t="s">
        <v>484</v>
      </c>
      <c r="C634" s="115">
        <v>1</v>
      </c>
      <c r="D6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34" s="231" t="s">
        <v>484</v>
      </c>
      <c r="F634" s="166" t="s">
        <v>880</v>
      </c>
      <c r="G634" s="224"/>
      <c r="H634" s="174"/>
      <c r="I634" s="191"/>
      <c r="J634" s="207">
        <v>7899323424272</v>
      </c>
      <c r="K634" s="160">
        <v>1</v>
      </c>
      <c r="L634" s="113">
        <v>3</v>
      </c>
      <c r="M634" s="124"/>
      <c r="N634" s="125">
        <f>Tabela1798197[[#This Row],[Qtde.]]*Tabela1798197[[#This Row],[VALOR]]</f>
        <v>0</v>
      </c>
    </row>
    <row r="635" spans="2:14" ht="28.5" x14ac:dyDescent="0.3">
      <c r="B635" s="110" t="s">
        <v>484</v>
      </c>
      <c r="C635" s="115">
        <v>1</v>
      </c>
      <c r="D6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35" s="231" t="s">
        <v>484</v>
      </c>
      <c r="F635" s="166" t="s">
        <v>881</v>
      </c>
      <c r="G635" s="224"/>
      <c r="H635" s="174"/>
      <c r="I635" s="191"/>
      <c r="J635" s="207">
        <v>7899323424265</v>
      </c>
      <c r="K635" s="160">
        <v>3</v>
      </c>
      <c r="L635" s="113">
        <v>3</v>
      </c>
      <c r="M635" s="124"/>
      <c r="N635" s="125">
        <f>Tabela1798197[[#This Row],[Qtde.]]*Tabela1798197[[#This Row],[VALOR]]</f>
        <v>0</v>
      </c>
    </row>
    <row r="636" spans="2:14" ht="28.5" x14ac:dyDescent="0.3">
      <c r="B636" s="110" t="s">
        <v>484</v>
      </c>
      <c r="C636" s="115">
        <v>1</v>
      </c>
      <c r="D6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36" s="231" t="s">
        <v>484</v>
      </c>
      <c r="F636" s="166" t="s">
        <v>882</v>
      </c>
      <c r="G636" s="224"/>
      <c r="H636" s="174"/>
      <c r="I636" s="191"/>
      <c r="J636" s="207">
        <v>7898706500169</v>
      </c>
      <c r="K636" s="160">
        <v>2</v>
      </c>
      <c r="L636" s="113">
        <v>3</v>
      </c>
      <c r="M636" s="124"/>
      <c r="N636" s="125">
        <f>Tabela1798197[[#This Row],[Qtde.]]*Tabela1798197[[#This Row],[VALOR]]</f>
        <v>0</v>
      </c>
    </row>
    <row r="637" spans="2:14" ht="28.5" x14ac:dyDescent="0.3">
      <c r="B637" s="110" t="s">
        <v>484</v>
      </c>
      <c r="C637" s="115">
        <v>6</v>
      </c>
      <c r="D6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37" s="231" t="s">
        <v>484</v>
      </c>
      <c r="F637" s="166" t="s">
        <v>1098</v>
      </c>
      <c r="G637" s="224"/>
      <c r="H637" s="174"/>
      <c r="I637" s="191"/>
      <c r="J637" s="207">
        <v>7897488004971</v>
      </c>
      <c r="K637" s="160">
        <v>5</v>
      </c>
      <c r="L637" s="113">
        <v>4</v>
      </c>
      <c r="M637" s="124"/>
      <c r="N637" s="125">
        <f>Tabela1798197[[#This Row],[Qtde.]]*Tabela1798197[[#This Row],[VALOR]]</f>
        <v>0</v>
      </c>
    </row>
    <row r="638" spans="2:14" ht="28.5" x14ac:dyDescent="0.3">
      <c r="B638" s="110" t="s">
        <v>484</v>
      </c>
      <c r="C638" s="115">
        <v>6</v>
      </c>
      <c r="D6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38" s="231" t="s">
        <v>484</v>
      </c>
      <c r="F638" s="166" t="s">
        <v>1099</v>
      </c>
      <c r="G638" s="224"/>
      <c r="H638" s="174"/>
      <c r="I638" s="191"/>
      <c r="J638" s="207">
        <v>7897451425390</v>
      </c>
      <c r="K638" s="160">
        <v>4</v>
      </c>
      <c r="L638" s="113">
        <v>4</v>
      </c>
      <c r="M638" s="124"/>
      <c r="N638" s="125">
        <f>Tabela1798197[[#This Row],[Qtde.]]*Tabela1798197[[#This Row],[VALOR]]</f>
        <v>0</v>
      </c>
    </row>
    <row r="639" spans="2:14" ht="28.5" x14ac:dyDescent="0.3">
      <c r="B639" s="110" t="s">
        <v>484</v>
      </c>
      <c r="C639" s="115">
        <v>625</v>
      </c>
      <c r="D6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39" s="231" t="s">
        <v>484</v>
      </c>
      <c r="F639" s="166" t="s">
        <v>485</v>
      </c>
      <c r="G639" s="224"/>
      <c r="H639" s="174" t="s">
        <v>1370</v>
      </c>
      <c r="I639" s="191"/>
      <c r="J639" s="207">
        <v>1679</v>
      </c>
      <c r="K639" s="160">
        <v>616</v>
      </c>
      <c r="L639" s="113">
        <v>150</v>
      </c>
      <c r="M639" s="126"/>
      <c r="N639" s="127">
        <f>Tabela1798197[[#This Row],[Qtde.]]*Tabela1798197[[#This Row],[VALOR]]</f>
        <v>0</v>
      </c>
    </row>
    <row r="640" spans="2:14" ht="28.5" x14ac:dyDescent="0.3">
      <c r="B640" s="110" t="s">
        <v>484</v>
      </c>
      <c r="C640" s="115">
        <v>360</v>
      </c>
      <c r="D6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40" s="231" t="s">
        <v>484</v>
      </c>
      <c r="F640" s="166" t="s">
        <v>485</v>
      </c>
      <c r="G640" s="224"/>
      <c r="H640" s="174" t="s">
        <v>1371</v>
      </c>
      <c r="I640" s="191"/>
      <c r="J640" s="207">
        <v>2167</v>
      </c>
      <c r="K640" s="160">
        <v>315</v>
      </c>
      <c r="L640" s="113">
        <v>150</v>
      </c>
      <c r="M640" s="126"/>
      <c r="N640" s="127">
        <f>Tabela1798197[[#This Row],[Qtde.]]*Tabela1798197[[#This Row],[VALOR]]</f>
        <v>0</v>
      </c>
    </row>
    <row r="641" spans="2:14" ht="28.5" x14ac:dyDescent="0.3">
      <c r="B641" s="110" t="s">
        <v>484</v>
      </c>
      <c r="C641" s="115">
        <v>250</v>
      </c>
      <c r="D6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41" s="231" t="s">
        <v>484</v>
      </c>
      <c r="F641" s="166" t="s">
        <v>485</v>
      </c>
      <c r="G641" s="224"/>
      <c r="H641" s="174" t="s">
        <v>1372</v>
      </c>
      <c r="I641" s="191"/>
      <c r="J641" s="207">
        <v>2168</v>
      </c>
      <c r="K641" s="160">
        <v>189</v>
      </c>
      <c r="L641" s="113">
        <v>100</v>
      </c>
      <c r="M641" s="126"/>
      <c r="N641" s="127">
        <f>Tabela1798197[[#This Row],[Qtde.]]*Tabela1798197[[#This Row],[VALOR]]</f>
        <v>0</v>
      </c>
    </row>
    <row r="642" spans="2:14" ht="28.5" x14ac:dyDescent="0.3">
      <c r="B642" s="110" t="s">
        <v>484</v>
      </c>
      <c r="C642" s="115">
        <v>165</v>
      </c>
      <c r="D6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42" s="231" t="s">
        <v>484</v>
      </c>
      <c r="F642" s="166" t="s">
        <v>485</v>
      </c>
      <c r="G642" s="224"/>
      <c r="H642" s="174" t="s">
        <v>1373</v>
      </c>
      <c r="I642" s="191"/>
      <c r="J642" s="207">
        <v>2169</v>
      </c>
      <c r="K642" s="160">
        <v>153</v>
      </c>
      <c r="L642" s="113">
        <v>100</v>
      </c>
      <c r="M642" s="126"/>
      <c r="N642" s="127">
        <f>Tabela1798197[[#This Row],[Qtde.]]*Tabela1798197[[#This Row],[VALOR]]</f>
        <v>0</v>
      </c>
    </row>
    <row r="643" spans="2:14" ht="28.5" x14ac:dyDescent="0.3">
      <c r="B643" s="110" t="s">
        <v>484</v>
      </c>
      <c r="C643" s="115">
        <v>258</v>
      </c>
      <c r="D6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43" s="231" t="s">
        <v>484</v>
      </c>
      <c r="F643" s="166" t="s">
        <v>485</v>
      </c>
      <c r="G643" s="224"/>
      <c r="H643" s="174" t="s">
        <v>1374</v>
      </c>
      <c r="I643" s="191"/>
      <c r="J643" s="207">
        <v>2170</v>
      </c>
      <c r="K643" s="160">
        <v>247</v>
      </c>
      <c r="L643" s="113">
        <v>100</v>
      </c>
      <c r="M643" s="126"/>
      <c r="N643" s="127">
        <f>Tabela1798197[[#This Row],[Qtde.]]*Tabela1798197[[#This Row],[VALOR]]</f>
        <v>0</v>
      </c>
    </row>
    <row r="644" spans="2:14" ht="28.5" x14ac:dyDescent="0.3">
      <c r="B644" s="110" t="s">
        <v>484</v>
      </c>
      <c r="C644" s="115">
        <v>190</v>
      </c>
      <c r="D6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44" s="231" t="s">
        <v>484</v>
      </c>
      <c r="F644" s="166" t="s">
        <v>485</v>
      </c>
      <c r="G644" s="224"/>
      <c r="H644" s="174" t="s">
        <v>1375</v>
      </c>
      <c r="I644" s="191"/>
      <c r="J644" s="207">
        <v>2171</v>
      </c>
      <c r="K644" s="160">
        <v>127</v>
      </c>
      <c r="L644" s="113">
        <v>60</v>
      </c>
      <c r="M644" s="126"/>
      <c r="N644" s="127">
        <f>Tabela1798197[[#This Row],[Qtde.]]*Tabela1798197[[#This Row],[VALOR]]</f>
        <v>0</v>
      </c>
    </row>
    <row r="645" spans="2:14" ht="28.5" x14ac:dyDescent="0.3">
      <c r="B645" s="110" t="s">
        <v>484</v>
      </c>
      <c r="C645" s="115">
        <v>140</v>
      </c>
      <c r="D6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45" s="231" t="s">
        <v>484</v>
      </c>
      <c r="F645" s="166" t="s">
        <v>485</v>
      </c>
      <c r="G645" s="224"/>
      <c r="H645" s="174" t="s">
        <v>1376</v>
      </c>
      <c r="I645" s="191"/>
      <c r="J645" s="207">
        <v>1691</v>
      </c>
      <c r="K645" s="160">
        <v>64</v>
      </c>
      <c r="L645" s="113">
        <v>60</v>
      </c>
      <c r="M645" s="126"/>
      <c r="N645" s="127">
        <f>Tabela1798197[[#This Row],[Qtde.]]*Tabela1798197[[#This Row],[VALOR]]</f>
        <v>0</v>
      </c>
    </row>
    <row r="646" spans="2:14" ht="28.5" x14ac:dyDescent="0.3">
      <c r="B646" s="110" t="s">
        <v>484</v>
      </c>
      <c r="C646" s="115">
        <v>110</v>
      </c>
      <c r="D6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46" s="231" t="s">
        <v>484</v>
      </c>
      <c r="F646" s="166" t="s">
        <v>485</v>
      </c>
      <c r="G646" s="224"/>
      <c r="H646" s="174" t="s">
        <v>1377</v>
      </c>
      <c r="I646" s="191"/>
      <c r="J646" s="207">
        <v>6617</v>
      </c>
      <c r="K646" s="160">
        <v>88</v>
      </c>
      <c r="L646" s="113">
        <v>60</v>
      </c>
      <c r="M646" s="126"/>
      <c r="N646" s="127">
        <f>Tabela1798197[[#This Row],[Qtde.]]*Tabela1798197[[#This Row],[VALOR]]</f>
        <v>0</v>
      </c>
    </row>
    <row r="647" spans="2:14" ht="28.5" x14ac:dyDescent="0.3">
      <c r="B647" s="110" t="s">
        <v>484</v>
      </c>
      <c r="C647" s="115">
        <v>100</v>
      </c>
      <c r="D6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100</v>
      </c>
      <c r="E647" s="231" t="s">
        <v>484</v>
      </c>
      <c r="F647" s="166" t="s">
        <v>486</v>
      </c>
      <c r="G647" s="224"/>
      <c r="H647" s="174" t="s">
        <v>1378</v>
      </c>
      <c r="I647" s="191"/>
      <c r="J647" s="207">
        <v>6190</v>
      </c>
      <c r="K647" s="160">
        <v>97</v>
      </c>
      <c r="L647" s="113">
        <v>100</v>
      </c>
      <c r="M647" s="126"/>
      <c r="N647" s="127">
        <f>Tabela1798197[[#This Row],[Qtde.]]*Tabela1798197[[#This Row],[VALOR]]</f>
        <v>0</v>
      </c>
    </row>
    <row r="648" spans="2:14" ht="28.5" x14ac:dyDescent="0.3">
      <c r="B648" s="110" t="s">
        <v>484</v>
      </c>
      <c r="C648" s="115">
        <v>100</v>
      </c>
      <c r="D6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100</v>
      </c>
      <c r="E648" s="231" t="s">
        <v>484</v>
      </c>
      <c r="F648" s="166" t="s">
        <v>487</v>
      </c>
      <c r="G648" s="224"/>
      <c r="H648" s="174" t="s">
        <v>1378</v>
      </c>
      <c r="I648" s="191"/>
      <c r="J648" s="207">
        <v>7836</v>
      </c>
      <c r="K648" s="160">
        <v>75</v>
      </c>
      <c r="L648" s="113">
        <v>100</v>
      </c>
      <c r="M648" s="126"/>
      <c r="N648" s="127">
        <f>Tabela1798197[[#This Row],[Qtde.]]*Tabela1798197[[#This Row],[VALOR]]</f>
        <v>0</v>
      </c>
    </row>
    <row r="649" spans="2:14" ht="31.5" x14ac:dyDescent="0.3">
      <c r="B649" s="110" t="s">
        <v>484</v>
      </c>
      <c r="C649" s="115">
        <v>100</v>
      </c>
      <c r="D6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49" s="231" t="s">
        <v>484</v>
      </c>
      <c r="F649" s="167" t="s">
        <v>488</v>
      </c>
      <c r="G649" s="224"/>
      <c r="H649" s="174"/>
      <c r="I649" s="191"/>
      <c r="J649" s="207">
        <v>2197</v>
      </c>
      <c r="K649" s="160">
        <v>75</v>
      </c>
      <c r="L649" s="113">
        <v>50</v>
      </c>
      <c r="M649" s="126"/>
      <c r="N649" s="127">
        <f>Tabela1798197[[#This Row],[Qtde.]]*Tabela1798197[[#This Row],[VALOR]]</f>
        <v>0</v>
      </c>
    </row>
    <row r="650" spans="2:14" ht="31.5" x14ac:dyDescent="0.3">
      <c r="B650" s="110" t="s">
        <v>484</v>
      </c>
      <c r="C650" s="115">
        <v>12</v>
      </c>
      <c r="D6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50" s="231" t="s">
        <v>484</v>
      </c>
      <c r="F650" s="167" t="s">
        <v>489</v>
      </c>
      <c r="G650" s="224"/>
      <c r="H650" s="174"/>
      <c r="I650" s="191"/>
      <c r="J650" s="207">
        <v>7898652121968</v>
      </c>
      <c r="K650" s="160">
        <v>0</v>
      </c>
      <c r="L650" s="113">
        <v>0</v>
      </c>
      <c r="M650" s="126"/>
      <c r="N650" s="127">
        <f>Tabela1798197[[#This Row],[Qtde.]]*Tabela1798197[[#This Row],[VALOR]]</f>
        <v>0</v>
      </c>
    </row>
    <row r="651" spans="2:14" ht="31.5" x14ac:dyDescent="0.3">
      <c r="B651" s="110" t="s">
        <v>484</v>
      </c>
      <c r="C651" s="115">
        <v>12</v>
      </c>
      <c r="D6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51" s="231" t="s">
        <v>484</v>
      </c>
      <c r="F651" s="167" t="s">
        <v>490</v>
      </c>
      <c r="G651" s="224"/>
      <c r="H651" s="174"/>
      <c r="I651" s="191"/>
      <c r="J651" s="207">
        <v>7898652121975</v>
      </c>
      <c r="K651" s="160">
        <v>0</v>
      </c>
      <c r="L651" s="113">
        <v>0</v>
      </c>
      <c r="M651" s="126"/>
      <c r="N651" s="127">
        <f>Tabela1798197[[#This Row],[Qtde.]]*Tabela1798197[[#This Row],[VALOR]]</f>
        <v>0</v>
      </c>
    </row>
    <row r="652" spans="2:14" ht="31.5" x14ac:dyDescent="0.3">
      <c r="B652" s="110" t="s">
        <v>484</v>
      </c>
      <c r="C652" s="115">
        <v>1</v>
      </c>
      <c r="D6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52" s="231" t="s">
        <v>484</v>
      </c>
      <c r="F652" s="167" t="s">
        <v>491</v>
      </c>
      <c r="G652" s="224"/>
      <c r="H652" s="174"/>
      <c r="I652" s="191"/>
      <c r="J652" s="207">
        <v>7898550250784</v>
      </c>
      <c r="K652" s="160">
        <v>5</v>
      </c>
      <c r="L652" s="113">
        <v>4</v>
      </c>
      <c r="M652" s="126"/>
      <c r="N652" s="127">
        <f>Tabela1798197[[#This Row],[Qtde.]]*Tabela1798197[[#This Row],[VALOR]]</f>
        <v>0</v>
      </c>
    </row>
    <row r="653" spans="2:14" ht="31.5" x14ac:dyDescent="0.3">
      <c r="B653" s="110" t="s">
        <v>484</v>
      </c>
      <c r="C653" s="115">
        <v>6</v>
      </c>
      <c r="D6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53" s="231" t="s">
        <v>484</v>
      </c>
      <c r="F653" s="167" t="s">
        <v>492</v>
      </c>
      <c r="G653" s="224"/>
      <c r="H653" s="174"/>
      <c r="I653" s="191"/>
      <c r="J653" s="207">
        <v>7898472261776</v>
      </c>
      <c r="K653" s="160">
        <v>11</v>
      </c>
      <c r="L653" s="113">
        <v>3</v>
      </c>
      <c r="M653" s="126"/>
      <c r="N653" s="127">
        <f>Tabela1798197[[#This Row],[Qtde.]]*Tabela1798197[[#This Row],[VALOR]]</f>
        <v>0</v>
      </c>
    </row>
    <row r="654" spans="2:14" ht="31.5" x14ac:dyDescent="0.3">
      <c r="B654" s="110" t="s">
        <v>484</v>
      </c>
      <c r="C654" s="115">
        <v>1</v>
      </c>
      <c r="D6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54" s="231" t="s">
        <v>484</v>
      </c>
      <c r="F654" s="167" t="s">
        <v>493</v>
      </c>
      <c r="G654" s="224"/>
      <c r="H654" s="174"/>
      <c r="I654" s="191"/>
      <c r="J654" s="207">
        <v>7898929612212</v>
      </c>
      <c r="K654" s="160">
        <v>8</v>
      </c>
      <c r="L654" s="113">
        <v>3</v>
      </c>
      <c r="M654" s="126"/>
      <c r="N654" s="127">
        <f>Tabela1798197[[#This Row],[Qtde.]]*Tabela1798197[[#This Row],[VALOR]]</f>
        <v>0</v>
      </c>
    </row>
    <row r="655" spans="2:14" ht="31.5" x14ac:dyDescent="0.3">
      <c r="B655" s="110" t="s">
        <v>484</v>
      </c>
      <c r="C655" s="115">
        <v>10</v>
      </c>
      <c r="D6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55" s="231" t="s">
        <v>484</v>
      </c>
      <c r="F655" s="167" t="s">
        <v>494</v>
      </c>
      <c r="G655" s="224"/>
      <c r="H655" s="174"/>
      <c r="I655" s="191"/>
      <c r="J655" s="207">
        <v>7898929612199</v>
      </c>
      <c r="K655" s="160">
        <v>5</v>
      </c>
      <c r="L655" s="113">
        <v>5</v>
      </c>
      <c r="M655" s="126"/>
      <c r="N655" s="127">
        <f>Tabela1798197[[#This Row],[Qtde.]]*Tabela1798197[[#This Row],[VALOR]]</f>
        <v>0</v>
      </c>
    </row>
    <row r="656" spans="2:14" ht="31.5" x14ac:dyDescent="0.3">
      <c r="B656" s="110" t="s">
        <v>484</v>
      </c>
      <c r="C656" s="115">
        <v>12</v>
      </c>
      <c r="D6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656" s="231" t="s">
        <v>484</v>
      </c>
      <c r="F656" s="167" t="s">
        <v>495</v>
      </c>
      <c r="G656" s="224"/>
      <c r="H656" s="174"/>
      <c r="I656" s="191"/>
      <c r="J656" s="207">
        <v>2183</v>
      </c>
      <c r="K656" s="160">
        <v>15</v>
      </c>
      <c r="L656" s="113">
        <v>20</v>
      </c>
      <c r="M656" s="126"/>
      <c r="N656" s="127">
        <f>Tabela1798197[[#This Row],[Qtde.]]*Tabela1798197[[#This Row],[VALOR]]</f>
        <v>0</v>
      </c>
    </row>
    <row r="657" spans="2:14" ht="31.5" x14ac:dyDescent="0.3">
      <c r="B657" s="110" t="s">
        <v>484</v>
      </c>
      <c r="C657" s="115">
        <v>1</v>
      </c>
      <c r="D6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57" s="231" t="s">
        <v>484</v>
      </c>
      <c r="F657" s="167" t="s">
        <v>496</v>
      </c>
      <c r="G657" s="224"/>
      <c r="H657" s="174"/>
      <c r="I657" s="191"/>
      <c r="J657" s="207">
        <v>7898607530012</v>
      </c>
      <c r="K657" s="160">
        <v>0</v>
      </c>
      <c r="L657" s="113">
        <v>1</v>
      </c>
      <c r="M657" s="126"/>
      <c r="N657" s="127">
        <f>Tabela1798197[[#This Row],[Qtde.]]*Tabela1798197[[#This Row],[VALOR]]</f>
        <v>0</v>
      </c>
    </row>
    <row r="658" spans="2:14" ht="30" x14ac:dyDescent="0.3">
      <c r="B658" s="110" t="s">
        <v>484</v>
      </c>
      <c r="C658" s="115">
        <v>10</v>
      </c>
      <c r="D6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658" s="231" t="s">
        <v>1330</v>
      </c>
      <c r="F658" s="167" t="s">
        <v>1331</v>
      </c>
      <c r="G658" s="224"/>
      <c r="H658" s="174" t="s">
        <v>1467</v>
      </c>
      <c r="I658" s="191"/>
      <c r="J658" s="207">
        <v>2307</v>
      </c>
      <c r="K658" s="160">
        <v>0</v>
      </c>
      <c r="L658" s="113">
        <v>4</v>
      </c>
      <c r="M658" s="126"/>
      <c r="N658" s="127">
        <f>Tabela1798197[[#This Row],[Qtde.]]*Tabela1798197[[#This Row],[VALOR]]</f>
        <v>0</v>
      </c>
    </row>
    <row r="659" spans="2:14" ht="30" x14ac:dyDescent="0.3">
      <c r="B659" s="110" t="s">
        <v>484</v>
      </c>
      <c r="C659" s="115">
        <v>5</v>
      </c>
      <c r="D6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659" s="231" t="s">
        <v>1330</v>
      </c>
      <c r="F659" s="167" t="s">
        <v>1331</v>
      </c>
      <c r="G659" s="224"/>
      <c r="H659" s="174" t="s">
        <v>1332</v>
      </c>
      <c r="I659" s="191"/>
      <c r="J659" s="207">
        <v>2289</v>
      </c>
      <c r="K659" s="160">
        <v>3</v>
      </c>
      <c r="L659" s="113">
        <v>4</v>
      </c>
      <c r="M659" s="126"/>
      <c r="N659" s="127">
        <f>Tabela1798197[[#This Row],[Qtde.]]*Tabela1798197[[#This Row],[VALOR]]</f>
        <v>0</v>
      </c>
    </row>
    <row r="660" spans="2:14" ht="31.5" x14ac:dyDescent="0.3">
      <c r="B660" s="110" t="s">
        <v>484</v>
      </c>
      <c r="C660" s="115">
        <v>10</v>
      </c>
      <c r="D6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660" s="231" t="s">
        <v>1330</v>
      </c>
      <c r="F660" s="167" t="s">
        <v>1333</v>
      </c>
      <c r="G660" s="224"/>
      <c r="H660" s="174" t="s">
        <v>1334</v>
      </c>
      <c r="I660" s="191"/>
      <c r="J660" s="207">
        <v>7898181494717</v>
      </c>
      <c r="K660" s="160">
        <v>5</v>
      </c>
      <c r="L660" s="113">
        <v>6</v>
      </c>
      <c r="M660" s="126"/>
      <c r="N660" s="127">
        <f>Tabela1798197[[#This Row],[Qtde.]]*Tabela1798197[[#This Row],[VALOR]]</f>
        <v>0</v>
      </c>
    </row>
    <row r="661" spans="2:14" ht="31.5" x14ac:dyDescent="0.3">
      <c r="B661" s="110" t="s">
        <v>484</v>
      </c>
      <c r="C661" s="115">
        <v>10</v>
      </c>
      <c r="D6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61" s="231" t="s">
        <v>1330</v>
      </c>
      <c r="F661" s="167" t="s">
        <v>1333</v>
      </c>
      <c r="G661" s="224"/>
      <c r="H661" s="174" t="s">
        <v>1335</v>
      </c>
      <c r="I661" s="191"/>
      <c r="J661" s="207">
        <v>7898181494731</v>
      </c>
      <c r="K661" s="160">
        <v>7</v>
      </c>
      <c r="L661" s="113">
        <v>6</v>
      </c>
      <c r="M661" s="126"/>
      <c r="N661" s="127">
        <f>Tabela1798197[[#This Row],[Qtde.]]*Tabela1798197[[#This Row],[VALOR]]</f>
        <v>0</v>
      </c>
    </row>
    <row r="662" spans="2:14" ht="31.5" x14ac:dyDescent="0.3">
      <c r="B662" s="110" t="s">
        <v>484</v>
      </c>
      <c r="C662" s="115">
        <v>5</v>
      </c>
      <c r="D6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62" s="231" t="s">
        <v>1330</v>
      </c>
      <c r="F662" s="167" t="s">
        <v>1333</v>
      </c>
      <c r="G662" s="224"/>
      <c r="H662" s="174" t="s">
        <v>1336</v>
      </c>
      <c r="I662" s="191"/>
      <c r="J662" s="207">
        <v>7898181494762</v>
      </c>
      <c r="K662" s="160">
        <v>5</v>
      </c>
      <c r="L662" s="113">
        <v>4</v>
      </c>
      <c r="M662" s="126"/>
      <c r="N662" s="127">
        <f>Tabela1798197[[#This Row],[Qtde.]]*Tabela1798197[[#This Row],[VALOR]]</f>
        <v>0</v>
      </c>
    </row>
    <row r="663" spans="2:14" ht="31.5" x14ac:dyDescent="0.3">
      <c r="B663" s="110" t="s">
        <v>484</v>
      </c>
      <c r="C663" s="115">
        <v>5</v>
      </c>
      <c r="D6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63" s="231" t="s">
        <v>1330</v>
      </c>
      <c r="F663" s="167" t="s">
        <v>1333</v>
      </c>
      <c r="G663" s="224"/>
      <c r="H663" s="174" t="s">
        <v>1337</v>
      </c>
      <c r="I663" s="191"/>
      <c r="J663" s="207">
        <v>7898181494786</v>
      </c>
      <c r="K663" s="160">
        <v>5</v>
      </c>
      <c r="L663" s="113">
        <v>4</v>
      </c>
      <c r="M663" s="126"/>
      <c r="N663" s="127">
        <f>Tabela1798197[[#This Row],[Qtde.]]*Tabela1798197[[#This Row],[VALOR]]</f>
        <v>0</v>
      </c>
    </row>
    <row r="664" spans="2:14" ht="31.5" x14ac:dyDescent="0.3">
      <c r="B664" s="110" t="s">
        <v>484</v>
      </c>
      <c r="C664" s="115">
        <v>10</v>
      </c>
      <c r="D6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664" s="231" t="s">
        <v>1330</v>
      </c>
      <c r="F664" s="167" t="s">
        <v>1338</v>
      </c>
      <c r="G664" s="224"/>
      <c r="H664" s="174" t="s">
        <v>1413</v>
      </c>
      <c r="I664" s="191"/>
      <c r="J664" s="207">
        <v>7898181494465</v>
      </c>
      <c r="K664" s="160">
        <v>4</v>
      </c>
      <c r="L664" s="113">
        <v>6</v>
      </c>
      <c r="M664" s="126"/>
      <c r="N664" s="127">
        <f>Tabela1798197[[#This Row],[Qtde.]]*Tabela1798197[[#This Row],[VALOR]]</f>
        <v>0</v>
      </c>
    </row>
    <row r="665" spans="2:14" ht="31.5" x14ac:dyDescent="0.3">
      <c r="B665" s="110" t="s">
        <v>484</v>
      </c>
      <c r="C665" s="115">
        <v>10</v>
      </c>
      <c r="D6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665" s="231" t="s">
        <v>1330</v>
      </c>
      <c r="F665" s="167" t="s">
        <v>1338</v>
      </c>
      <c r="G665" s="224"/>
      <c r="H665" s="174" t="s">
        <v>1414</v>
      </c>
      <c r="I665" s="191"/>
      <c r="J665" s="207">
        <v>7898181494489</v>
      </c>
      <c r="K665" s="160">
        <v>1</v>
      </c>
      <c r="L665" s="113">
        <v>6</v>
      </c>
      <c r="M665" s="126"/>
      <c r="N665" s="127">
        <f>Tabela1798197[[#This Row],[Qtde.]]*Tabela1798197[[#This Row],[VALOR]]</f>
        <v>0</v>
      </c>
    </row>
    <row r="666" spans="2:14" ht="31.5" x14ac:dyDescent="0.3">
      <c r="B666" s="110" t="s">
        <v>484</v>
      </c>
      <c r="C666" s="115">
        <v>10</v>
      </c>
      <c r="D6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66" s="231" t="s">
        <v>1330</v>
      </c>
      <c r="F666" s="167" t="s">
        <v>1338</v>
      </c>
      <c r="G666" s="224"/>
      <c r="H666" s="174" t="s">
        <v>1339</v>
      </c>
      <c r="I666" s="191"/>
      <c r="J666" s="207">
        <v>7898181494533</v>
      </c>
      <c r="K666" s="160">
        <v>10</v>
      </c>
      <c r="L666" s="113">
        <v>6</v>
      </c>
      <c r="M666" s="126"/>
      <c r="N666" s="127">
        <f>Tabela1798197[[#This Row],[Qtde.]]*Tabela1798197[[#This Row],[VALOR]]</f>
        <v>0</v>
      </c>
    </row>
    <row r="667" spans="2:14" ht="31.5" x14ac:dyDescent="0.3">
      <c r="B667" s="110" t="s">
        <v>484</v>
      </c>
      <c r="C667" s="115">
        <v>10</v>
      </c>
      <c r="D6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67" s="231" t="s">
        <v>1330</v>
      </c>
      <c r="F667" s="167" t="s">
        <v>1338</v>
      </c>
      <c r="G667" s="224"/>
      <c r="H667" s="174" t="s">
        <v>1415</v>
      </c>
      <c r="I667" s="191"/>
      <c r="J667" s="207">
        <v>7898181494571</v>
      </c>
      <c r="K667" s="160">
        <v>8</v>
      </c>
      <c r="L667" s="113">
        <v>6</v>
      </c>
      <c r="M667" s="126"/>
      <c r="N667" s="127">
        <f>Tabela1798197[[#This Row],[Qtde.]]*Tabela1798197[[#This Row],[VALOR]]</f>
        <v>0</v>
      </c>
    </row>
    <row r="668" spans="2:14" ht="31.5" x14ac:dyDescent="0.3">
      <c r="B668" s="110" t="s">
        <v>484</v>
      </c>
      <c r="C668" s="115">
        <v>10</v>
      </c>
      <c r="D6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668" s="231" t="s">
        <v>1330</v>
      </c>
      <c r="F668" s="167" t="s">
        <v>1338</v>
      </c>
      <c r="G668" s="224"/>
      <c r="H668" s="174" t="s">
        <v>1416</v>
      </c>
      <c r="I668" s="191"/>
      <c r="J668" s="207">
        <v>7898181494618</v>
      </c>
      <c r="K668" s="160">
        <v>5</v>
      </c>
      <c r="L668" s="113">
        <v>6</v>
      </c>
      <c r="M668" s="126"/>
      <c r="N668" s="127">
        <f>Tabela1798197[[#This Row],[Qtde.]]*Tabela1798197[[#This Row],[VALOR]]</f>
        <v>0</v>
      </c>
    </row>
    <row r="669" spans="2:14" ht="31.5" x14ac:dyDescent="0.3">
      <c r="B669" s="110" t="s">
        <v>484</v>
      </c>
      <c r="C669" s="115">
        <v>1</v>
      </c>
      <c r="D6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69" s="231" t="s">
        <v>484</v>
      </c>
      <c r="F669" s="167" t="s">
        <v>497</v>
      </c>
      <c r="G669" s="224"/>
      <c r="H669" s="174"/>
      <c r="I669" s="191"/>
      <c r="J669" s="207">
        <v>7898652120299</v>
      </c>
      <c r="K669" s="160">
        <v>0</v>
      </c>
      <c r="L669" s="113">
        <v>2</v>
      </c>
      <c r="M669" s="126"/>
      <c r="N669" s="127">
        <f>Tabela1798197[[#This Row],[Qtde.]]*Tabela1798197[[#This Row],[VALOR]]</f>
        <v>0</v>
      </c>
    </row>
    <row r="670" spans="2:14" ht="31.5" x14ac:dyDescent="0.3">
      <c r="B670" s="110" t="s">
        <v>484</v>
      </c>
      <c r="C670" s="115">
        <v>10</v>
      </c>
      <c r="D6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70" s="231" t="s">
        <v>484</v>
      </c>
      <c r="F670" s="167" t="s">
        <v>498</v>
      </c>
      <c r="G670" s="224"/>
      <c r="H670" s="174"/>
      <c r="I670" s="191"/>
      <c r="J670" s="207">
        <v>7898904869815</v>
      </c>
      <c r="K670" s="160">
        <v>13</v>
      </c>
      <c r="L670" s="113">
        <v>5</v>
      </c>
      <c r="M670" s="126"/>
      <c r="N670" s="127">
        <f>Tabela1798197[[#This Row],[Qtde.]]*Tabela1798197[[#This Row],[VALOR]]</f>
        <v>0</v>
      </c>
    </row>
    <row r="671" spans="2:14" ht="31.5" x14ac:dyDescent="0.3">
      <c r="B671" s="110" t="s">
        <v>484</v>
      </c>
      <c r="C671" s="115">
        <v>42</v>
      </c>
      <c r="D6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71" s="231" t="s">
        <v>484</v>
      </c>
      <c r="F671" s="167" t="s">
        <v>499</v>
      </c>
      <c r="G671" s="224"/>
      <c r="H671" s="174"/>
      <c r="I671" s="191"/>
      <c r="J671" s="207">
        <v>6752</v>
      </c>
      <c r="K671" s="160">
        <v>20</v>
      </c>
      <c r="L671" s="113">
        <v>15</v>
      </c>
      <c r="M671" s="126"/>
      <c r="N671" s="127">
        <f>Tabela1798197[[#This Row],[Qtde.]]*Tabela1798197[[#This Row],[VALOR]]</f>
        <v>0</v>
      </c>
    </row>
    <row r="672" spans="2:14" ht="31.5" x14ac:dyDescent="0.3">
      <c r="B672" s="110" t="s">
        <v>484</v>
      </c>
      <c r="C672" s="115">
        <v>10</v>
      </c>
      <c r="D6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72" s="231" t="s">
        <v>484</v>
      </c>
      <c r="F672" s="167" t="s">
        <v>500</v>
      </c>
      <c r="G672" s="224"/>
      <c r="H672" s="174"/>
      <c r="I672" s="191"/>
      <c r="J672" s="207">
        <v>17898105772119</v>
      </c>
      <c r="K672" s="160">
        <v>15</v>
      </c>
      <c r="L672" s="113">
        <v>13</v>
      </c>
      <c r="M672" s="126"/>
      <c r="N672" s="127">
        <f>Tabela1798197[[#This Row],[Qtde.]]*Tabela1798197[[#This Row],[VALOR]]</f>
        <v>0</v>
      </c>
    </row>
    <row r="673" spans="2:14" ht="31.5" x14ac:dyDescent="0.3">
      <c r="B673" s="110" t="s">
        <v>484</v>
      </c>
      <c r="C673" s="115">
        <v>1</v>
      </c>
      <c r="D6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73" s="231" t="s">
        <v>484</v>
      </c>
      <c r="F673" s="167" t="s">
        <v>501</v>
      </c>
      <c r="G673" s="224"/>
      <c r="H673" s="174"/>
      <c r="I673" s="191"/>
      <c r="J673" s="207">
        <v>7898485680397</v>
      </c>
      <c r="K673" s="160">
        <v>0</v>
      </c>
      <c r="L673" s="113">
        <v>1</v>
      </c>
      <c r="M673" s="126"/>
      <c r="N673" s="127">
        <f>Tabela1798197[[#This Row],[Qtde.]]*Tabela1798197[[#This Row],[VALOR]]</f>
        <v>0</v>
      </c>
    </row>
    <row r="674" spans="2:14" ht="31.5" x14ac:dyDescent="0.3">
      <c r="B674" s="110" t="s">
        <v>484</v>
      </c>
      <c r="C674" s="115">
        <v>1</v>
      </c>
      <c r="D6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74" s="231" t="s">
        <v>484</v>
      </c>
      <c r="F674" s="167" t="s">
        <v>502</v>
      </c>
      <c r="G674" s="224"/>
      <c r="H674" s="174"/>
      <c r="I674" s="191"/>
      <c r="J674" s="207">
        <v>7898485680403</v>
      </c>
      <c r="K674" s="160">
        <v>0</v>
      </c>
      <c r="L674" s="113">
        <v>1</v>
      </c>
      <c r="M674" s="126"/>
      <c r="N674" s="127">
        <f>Tabela1798197[[#This Row],[Qtde.]]*Tabela1798197[[#This Row],[VALOR]]</f>
        <v>0</v>
      </c>
    </row>
    <row r="675" spans="2:14" ht="31.5" x14ac:dyDescent="0.3">
      <c r="B675" s="110" t="s">
        <v>484</v>
      </c>
      <c r="C675" s="115">
        <v>1</v>
      </c>
      <c r="D6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75" s="231" t="s">
        <v>484</v>
      </c>
      <c r="F675" s="167" t="s">
        <v>503</v>
      </c>
      <c r="G675" s="224"/>
      <c r="H675" s="174"/>
      <c r="I675" s="191"/>
      <c r="J675" s="207">
        <v>7898485680427</v>
      </c>
      <c r="K675" s="160">
        <v>1</v>
      </c>
      <c r="L675" s="113">
        <v>1</v>
      </c>
      <c r="M675" s="126"/>
      <c r="N675" s="127">
        <f>Tabela1798197[[#This Row],[Qtde.]]*Tabela1798197[[#This Row],[VALOR]]</f>
        <v>0</v>
      </c>
    </row>
    <row r="676" spans="2:14" ht="31.5" x14ac:dyDescent="0.3">
      <c r="B676" s="110" t="s">
        <v>484</v>
      </c>
      <c r="C676" s="115">
        <v>1</v>
      </c>
      <c r="D6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76" s="231" t="s">
        <v>484</v>
      </c>
      <c r="F676" s="167" t="s">
        <v>504</v>
      </c>
      <c r="G676" s="224"/>
      <c r="H676" s="174"/>
      <c r="I676" s="191"/>
      <c r="J676" s="207">
        <v>7898485681875</v>
      </c>
      <c r="K676" s="160">
        <v>1</v>
      </c>
      <c r="L676" s="113">
        <v>1</v>
      </c>
      <c r="M676" s="126"/>
      <c r="N676" s="127">
        <f>Tabela1798197[[#This Row],[Qtde.]]*Tabela1798197[[#This Row],[VALOR]]</f>
        <v>0</v>
      </c>
    </row>
    <row r="677" spans="2:14" ht="31.5" x14ac:dyDescent="0.3">
      <c r="B677" s="110" t="s">
        <v>484</v>
      </c>
      <c r="C677" s="115">
        <v>24</v>
      </c>
      <c r="D6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77" s="231" t="s">
        <v>484</v>
      </c>
      <c r="F677" s="167" t="s">
        <v>1466</v>
      </c>
      <c r="G677" s="224"/>
      <c r="H677" s="174"/>
      <c r="I677" s="191"/>
      <c r="J677" s="207">
        <v>90583</v>
      </c>
      <c r="K677" s="160">
        <v>20</v>
      </c>
      <c r="L677" s="113"/>
      <c r="M677" s="126"/>
      <c r="N677" s="127">
        <f>Tabela1798197[[#This Row],[Qtde.]]*Tabela1798197[[#This Row],[VALOR]]</f>
        <v>0</v>
      </c>
    </row>
    <row r="678" spans="2:14" ht="31.5" x14ac:dyDescent="0.3">
      <c r="B678" s="110" t="s">
        <v>484</v>
      </c>
      <c r="C678" s="115">
        <v>24</v>
      </c>
      <c r="D6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78" s="231" t="s">
        <v>484</v>
      </c>
      <c r="F678" s="167" t="s">
        <v>1465</v>
      </c>
      <c r="G678" s="224"/>
      <c r="H678" s="174"/>
      <c r="I678" s="191"/>
      <c r="J678" s="207">
        <v>90613</v>
      </c>
      <c r="K678" s="160">
        <v>15</v>
      </c>
      <c r="L678" s="113"/>
      <c r="M678" s="126"/>
      <c r="N678" s="127">
        <f>Tabela1798197[[#This Row],[Qtde.]]*Tabela1798197[[#This Row],[VALOR]]</f>
        <v>0</v>
      </c>
    </row>
    <row r="679" spans="2:14" ht="31.5" x14ac:dyDescent="0.3">
      <c r="B679" s="110" t="s">
        <v>484</v>
      </c>
      <c r="C679" s="115">
        <v>24</v>
      </c>
      <c r="D6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79" s="231" t="s">
        <v>484</v>
      </c>
      <c r="F679" s="167" t="s">
        <v>1464</v>
      </c>
      <c r="G679" s="224"/>
      <c r="H679" s="174"/>
      <c r="I679" s="191"/>
      <c r="J679" s="207">
        <v>90620</v>
      </c>
      <c r="K679" s="160">
        <v>24</v>
      </c>
      <c r="L679" s="113"/>
      <c r="M679" s="126"/>
      <c r="N679" s="127">
        <f>Tabela1798197[[#This Row],[Qtde.]]*Tabela1798197[[#This Row],[VALOR]]</f>
        <v>0</v>
      </c>
    </row>
    <row r="680" spans="2:14" ht="31.5" x14ac:dyDescent="0.3">
      <c r="B680" s="110" t="s">
        <v>484</v>
      </c>
      <c r="C680" s="115">
        <v>1</v>
      </c>
      <c r="D6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80" s="231" t="s">
        <v>484</v>
      </c>
      <c r="F680" s="167" t="s">
        <v>505</v>
      </c>
      <c r="G680" s="224"/>
      <c r="H680" s="174"/>
      <c r="I680" s="191"/>
      <c r="J680" s="207">
        <v>7897210408046</v>
      </c>
      <c r="K680" s="160">
        <v>3</v>
      </c>
      <c r="L680" s="113">
        <v>2</v>
      </c>
      <c r="M680" s="126"/>
      <c r="N680" s="127">
        <f>Tabela1798197[[#This Row],[Qtde.]]*Tabela1798197[[#This Row],[VALOR]]</f>
        <v>0</v>
      </c>
    </row>
    <row r="681" spans="2:14" ht="31.5" x14ac:dyDescent="0.3">
      <c r="B681" s="110" t="s">
        <v>484</v>
      </c>
      <c r="C681" s="115">
        <v>1</v>
      </c>
      <c r="D6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81" s="231" t="s">
        <v>484</v>
      </c>
      <c r="F681" s="167" t="s">
        <v>506</v>
      </c>
      <c r="G681" s="224"/>
      <c r="H681" s="174"/>
      <c r="I681" s="191"/>
      <c r="J681" s="207">
        <v>7897210420727</v>
      </c>
      <c r="K681" s="160">
        <v>2</v>
      </c>
      <c r="L681" s="113">
        <v>2</v>
      </c>
      <c r="M681" s="126"/>
      <c r="N681" s="127">
        <f>Tabela1798197[[#This Row],[Qtde.]]*Tabela1798197[[#This Row],[VALOR]]</f>
        <v>0</v>
      </c>
    </row>
    <row r="682" spans="2:14" ht="31.5" x14ac:dyDescent="0.3">
      <c r="B682" s="110" t="s">
        <v>484</v>
      </c>
      <c r="C682" s="115">
        <v>1</v>
      </c>
      <c r="D6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82" s="231" t="s">
        <v>484</v>
      </c>
      <c r="F682" s="167" t="s">
        <v>507</v>
      </c>
      <c r="G682" s="224"/>
      <c r="H682" s="174"/>
      <c r="I682" s="191"/>
      <c r="J682" s="207">
        <v>7898929612205</v>
      </c>
      <c r="K682" s="160">
        <v>1</v>
      </c>
      <c r="L682" s="113">
        <v>3</v>
      </c>
      <c r="M682" s="126"/>
      <c r="N682" s="127">
        <f>Tabela1798197[[#This Row],[Qtde.]]*Tabela1798197[[#This Row],[VALOR]]</f>
        <v>0</v>
      </c>
    </row>
    <row r="683" spans="2:14" ht="31.5" x14ac:dyDescent="0.3">
      <c r="B683" s="110" t="s">
        <v>484</v>
      </c>
      <c r="C683" s="115">
        <v>1</v>
      </c>
      <c r="D6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683" s="231" t="s">
        <v>484</v>
      </c>
      <c r="F683" s="167" t="s">
        <v>508</v>
      </c>
      <c r="G683" s="224"/>
      <c r="H683" s="174"/>
      <c r="I683" s="191"/>
      <c r="J683" s="207">
        <v>7898929612182</v>
      </c>
      <c r="K683" s="160">
        <v>0</v>
      </c>
      <c r="L683" s="113">
        <v>5</v>
      </c>
      <c r="M683" s="126"/>
      <c r="N683" s="127">
        <f>Tabela1798197[[#This Row],[Qtde.]]*Tabela1798197[[#This Row],[VALOR]]</f>
        <v>0</v>
      </c>
    </row>
    <row r="684" spans="2:14" ht="31.5" x14ac:dyDescent="0.3">
      <c r="B684" s="110" t="s">
        <v>484</v>
      </c>
      <c r="C684" s="115">
        <v>1</v>
      </c>
      <c r="D6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84" s="231" t="s">
        <v>484</v>
      </c>
      <c r="F684" s="167" t="s">
        <v>509</v>
      </c>
      <c r="G684" s="224"/>
      <c r="H684" s="174"/>
      <c r="I684" s="191"/>
      <c r="J684" s="207">
        <v>7898929612229</v>
      </c>
      <c r="K684" s="160">
        <v>0</v>
      </c>
      <c r="L684" s="113">
        <v>1</v>
      </c>
      <c r="M684" s="126"/>
      <c r="N684" s="127">
        <f>Tabela1798197[[#This Row],[Qtde.]]*Tabela1798197[[#This Row],[VALOR]]</f>
        <v>0</v>
      </c>
    </row>
    <row r="685" spans="2:14" ht="31.5" x14ac:dyDescent="0.3">
      <c r="B685" s="110" t="s">
        <v>484</v>
      </c>
      <c r="C685" s="115">
        <v>1</v>
      </c>
      <c r="D6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85" s="231" t="s">
        <v>484</v>
      </c>
      <c r="F685" s="167" t="s">
        <v>510</v>
      </c>
      <c r="G685" s="224"/>
      <c r="H685" s="174"/>
      <c r="I685" s="191"/>
      <c r="J685" s="207">
        <v>7893308003865</v>
      </c>
      <c r="K685" s="160">
        <v>1</v>
      </c>
      <c r="L685" s="113">
        <v>3</v>
      </c>
      <c r="M685" s="126"/>
      <c r="N685" s="127">
        <f>Tabela1798197[[#This Row],[Qtde.]]*Tabela1798197[[#This Row],[VALOR]]</f>
        <v>0</v>
      </c>
    </row>
    <row r="686" spans="2:14" ht="31.5" x14ac:dyDescent="0.3">
      <c r="B686" s="110" t="s">
        <v>484</v>
      </c>
      <c r="C686" s="115">
        <v>1</v>
      </c>
      <c r="D6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86" s="231" t="s">
        <v>484</v>
      </c>
      <c r="F686" s="167" t="s">
        <v>511</v>
      </c>
      <c r="G686" s="224"/>
      <c r="H686" s="174"/>
      <c r="I686" s="191"/>
      <c r="J686" s="207">
        <v>7893308003902</v>
      </c>
      <c r="K686" s="160">
        <v>1</v>
      </c>
      <c r="L686" s="113">
        <v>3</v>
      </c>
      <c r="M686" s="126"/>
      <c r="N686" s="127">
        <f>Tabela1798197[[#This Row],[Qtde.]]*Tabela1798197[[#This Row],[VALOR]]</f>
        <v>0</v>
      </c>
    </row>
    <row r="687" spans="2:14" ht="31.5" x14ac:dyDescent="0.3">
      <c r="B687" s="110" t="s">
        <v>484</v>
      </c>
      <c r="C687" s="115">
        <v>1</v>
      </c>
      <c r="D6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87" s="231" t="s">
        <v>484</v>
      </c>
      <c r="F687" s="167" t="s">
        <v>512</v>
      </c>
      <c r="G687" s="224"/>
      <c r="H687" s="174"/>
      <c r="I687" s="191"/>
      <c r="J687" s="207">
        <v>7898929612243</v>
      </c>
      <c r="K687" s="160">
        <v>1</v>
      </c>
      <c r="L687" s="113">
        <v>3</v>
      </c>
      <c r="M687" s="126"/>
      <c r="N687" s="127">
        <f>Tabela1798197[[#This Row],[Qtde.]]*Tabela1798197[[#This Row],[VALOR]]</f>
        <v>0</v>
      </c>
    </row>
    <row r="688" spans="2:14" ht="31.5" x14ac:dyDescent="0.3">
      <c r="B688" s="110" t="s">
        <v>484</v>
      </c>
      <c r="C688" s="115">
        <v>10</v>
      </c>
      <c r="D6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88" s="231" t="s">
        <v>484</v>
      </c>
      <c r="F688" s="167" t="s">
        <v>513</v>
      </c>
      <c r="G688" s="224"/>
      <c r="H688" s="174"/>
      <c r="I688" s="191"/>
      <c r="J688" s="207">
        <v>7898586137585</v>
      </c>
      <c r="K688" s="160">
        <v>8</v>
      </c>
      <c r="L688" s="113">
        <v>6</v>
      </c>
      <c r="M688" s="126"/>
      <c r="N688" s="127">
        <f>Tabela1798197[[#This Row],[Qtde.]]*Tabela1798197[[#This Row],[VALOR]]</f>
        <v>0</v>
      </c>
    </row>
    <row r="689" spans="2:14" ht="31.5" x14ac:dyDescent="0.3">
      <c r="B689" s="110" t="s">
        <v>484</v>
      </c>
      <c r="C689" s="115">
        <v>1</v>
      </c>
      <c r="D6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689" s="231" t="s">
        <v>484</v>
      </c>
      <c r="F689" s="167" t="s">
        <v>514</v>
      </c>
      <c r="G689" s="224"/>
      <c r="H689" s="174"/>
      <c r="I689" s="191"/>
      <c r="J689" s="207">
        <v>7893308003841</v>
      </c>
      <c r="K689" s="160">
        <v>0</v>
      </c>
      <c r="L689" s="113">
        <v>3</v>
      </c>
      <c r="M689" s="126"/>
      <c r="N689" s="127">
        <f>Tabela1798197[[#This Row],[Qtde.]]*Tabela1798197[[#This Row],[VALOR]]</f>
        <v>0</v>
      </c>
    </row>
    <row r="690" spans="2:14" ht="31.5" x14ac:dyDescent="0.3">
      <c r="B690" s="110" t="s">
        <v>484</v>
      </c>
      <c r="C690" s="115">
        <v>1</v>
      </c>
      <c r="D6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90" s="231" t="s">
        <v>484</v>
      </c>
      <c r="F690" s="167" t="s">
        <v>515</v>
      </c>
      <c r="G690" s="224"/>
      <c r="H690" s="174"/>
      <c r="I690" s="191"/>
      <c r="J690" s="207">
        <v>7893308003797</v>
      </c>
      <c r="K690" s="160">
        <v>5</v>
      </c>
      <c r="L690" s="113">
        <v>3</v>
      </c>
      <c r="M690" s="126"/>
      <c r="N690" s="127">
        <f>Tabela1798197[[#This Row],[Qtde.]]*Tabela1798197[[#This Row],[VALOR]]</f>
        <v>0</v>
      </c>
    </row>
    <row r="691" spans="2:14" ht="31.5" x14ac:dyDescent="0.3">
      <c r="B691" s="110" t="s">
        <v>484</v>
      </c>
      <c r="C691" s="115">
        <v>1</v>
      </c>
      <c r="D6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691" s="231" t="s">
        <v>484</v>
      </c>
      <c r="F691" s="167" t="s">
        <v>516</v>
      </c>
      <c r="G691" s="224"/>
      <c r="H691" s="174"/>
      <c r="I691" s="191"/>
      <c r="J691" s="207">
        <v>7898652120589</v>
      </c>
      <c r="K691" s="160">
        <v>0</v>
      </c>
      <c r="L691" s="113">
        <v>4</v>
      </c>
      <c r="M691" s="126"/>
      <c r="N691" s="127">
        <f>Tabela1798197[[#This Row],[Qtde.]]*Tabela1798197[[#This Row],[VALOR]]</f>
        <v>0</v>
      </c>
    </row>
    <row r="692" spans="2:14" ht="31.5" x14ac:dyDescent="0.3">
      <c r="B692" s="110" t="s">
        <v>484</v>
      </c>
      <c r="C692" s="115">
        <v>1</v>
      </c>
      <c r="D6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692" s="231" t="s">
        <v>484</v>
      </c>
      <c r="F692" s="167" t="s">
        <v>517</v>
      </c>
      <c r="G692" s="224"/>
      <c r="H692" s="174"/>
      <c r="I692" s="191"/>
      <c r="J692" s="207">
        <v>7898542001707</v>
      </c>
      <c r="K692" s="160">
        <v>0</v>
      </c>
      <c r="L692" s="113">
        <v>2</v>
      </c>
      <c r="M692" s="126"/>
      <c r="N692" s="127">
        <f>Tabela1798197[[#This Row],[Qtde.]]*Tabela1798197[[#This Row],[VALOR]]</f>
        <v>0</v>
      </c>
    </row>
    <row r="693" spans="2:14" ht="31.5" x14ac:dyDescent="0.3">
      <c r="B693" s="110" t="s">
        <v>484</v>
      </c>
      <c r="C693" s="115">
        <v>1</v>
      </c>
      <c r="D6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93" s="231" t="s">
        <v>484</v>
      </c>
      <c r="F693" s="167" t="s">
        <v>518</v>
      </c>
      <c r="G693" s="224"/>
      <c r="H693" s="174"/>
      <c r="I693" s="191"/>
      <c r="J693" s="207">
        <v>7898542001752</v>
      </c>
      <c r="K693" s="160">
        <v>1</v>
      </c>
      <c r="L693" s="113">
        <v>2</v>
      </c>
      <c r="M693" s="126"/>
      <c r="N693" s="127">
        <f>Tabela1798197[[#This Row],[Qtde.]]*Tabela1798197[[#This Row],[VALOR]]</f>
        <v>0</v>
      </c>
    </row>
    <row r="694" spans="2:14" ht="31.5" x14ac:dyDescent="0.3">
      <c r="B694" s="110" t="s">
        <v>484</v>
      </c>
      <c r="C694" s="115">
        <v>1</v>
      </c>
      <c r="D6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94" s="231" t="s">
        <v>484</v>
      </c>
      <c r="F694" s="167" t="s">
        <v>519</v>
      </c>
      <c r="G694" s="224"/>
      <c r="H694" s="174"/>
      <c r="I694" s="191"/>
      <c r="J694" s="207">
        <v>7898542001769</v>
      </c>
      <c r="K694" s="160">
        <v>2</v>
      </c>
      <c r="L694" s="113">
        <v>2</v>
      </c>
      <c r="M694" s="126"/>
      <c r="N694" s="127">
        <f>Tabela1798197[[#This Row],[Qtde.]]*Tabela1798197[[#This Row],[VALOR]]</f>
        <v>0</v>
      </c>
    </row>
    <row r="695" spans="2:14" ht="31.5" x14ac:dyDescent="0.3">
      <c r="B695" s="110" t="s">
        <v>484</v>
      </c>
      <c r="C695" s="115">
        <v>12</v>
      </c>
      <c r="D6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95" s="231" t="s">
        <v>484</v>
      </c>
      <c r="F695" s="167" t="s">
        <v>520</v>
      </c>
      <c r="G695" s="224"/>
      <c r="H695" s="174"/>
      <c r="I695" s="191"/>
      <c r="J695" s="207">
        <v>7893537003407</v>
      </c>
      <c r="K695" s="160">
        <v>6</v>
      </c>
      <c r="L695" s="113">
        <v>6</v>
      </c>
      <c r="M695" s="126"/>
      <c r="N695" s="127">
        <f>Tabela1798197[[#This Row],[Qtde.]]*Tabela1798197[[#This Row],[VALOR]]</f>
        <v>0</v>
      </c>
    </row>
    <row r="696" spans="2:14" ht="31.5" x14ac:dyDescent="0.3">
      <c r="B696" s="110" t="s">
        <v>484</v>
      </c>
      <c r="C696" s="115">
        <v>12</v>
      </c>
      <c r="D6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96" s="231" t="s">
        <v>484</v>
      </c>
      <c r="F696" s="167" t="s">
        <v>521</v>
      </c>
      <c r="G696" s="224"/>
      <c r="H696" s="174"/>
      <c r="I696" s="191"/>
      <c r="J696" s="207">
        <v>7893537001564</v>
      </c>
      <c r="K696" s="160">
        <v>11</v>
      </c>
      <c r="L696" s="113">
        <v>6</v>
      </c>
      <c r="M696" s="126"/>
      <c r="N696" s="127">
        <f>Tabela1798197[[#This Row],[Qtde.]]*Tabela1798197[[#This Row],[VALOR]]</f>
        <v>0</v>
      </c>
    </row>
    <row r="697" spans="2:14" ht="31.5" x14ac:dyDescent="0.3">
      <c r="B697" s="110" t="s">
        <v>484</v>
      </c>
      <c r="C697" s="115">
        <v>1</v>
      </c>
      <c r="D6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97" s="231" t="s">
        <v>1340</v>
      </c>
      <c r="F697" s="167" t="s">
        <v>1341</v>
      </c>
      <c r="G697" s="224"/>
      <c r="H697" s="174"/>
      <c r="I697" s="191"/>
      <c r="J697" s="207">
        <v>7898105772938</v>
      </c>
      <c r="K697" s="160">
        <v>1</v>
      </c>
      <c r="L697" s="113">
        <v>1</v>
      </c>
      <c r="M697" s="126"/>
      <c r="N697" s="127">
        <f>Tabela1798197[[#This Row],[Qtde.]]*Tabela1798197[[#This Row],[VALOR]]</f>
        <v>0</v>
      </c>
    </row>
    <row r="698" spans="2:14" ht="31.5" x14ac:dyDescent="0.3">
      <c r="B698" s="110" t="s">
        <v>484</v>
      </c>
      <c r="C698" s="115">
        <v>1</v>
      </c>
      <c r="D6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698" s="231" t="s">
        <v>484</v>
      </c>
      <c r="F698" s="167" t="s">
        <v>522</v>
      </c>
      <c r="G698" s="224"/>
      <c r="H698" s="174"/>
      <c r="I698" s="191"/>
      <c r="J698" s="207">
        <v>7898322644049</v>
      </c>
      <c r="K698" s="160">
        <v>3</v>
      </c>
      <c r="L698" s="113">
        <v>1</v>
      </c>
      <c r="M698" s="126"/>
      <c r="N698" s="127">
        <f>Tabela1798197[[#This Row],[Qtde.]]*Tabela1798197[[#This Row],[VALOR]]</f>
        <v>0</v>
      </c>
    </row>
    <row r="699" spans="2:14" ht="31.5" x14ac:dyDescent="0.3">
      <c r="B699" s="110" t="s">
        <v>484</v>
      </c>
      <c r="C699" s="115">
        <v>1</v>
      </c>
      <c r="D6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699" s="231" t="s">
        <v>484</v>
      </c>
      <c r="F699" s="167" t="s">
        <v>523</v>
      </c>
      <c r="G699" s="224"/>
      <c r="H699" s="174"/>
      <c r="I699" s="191"/>
      <c r="J699" s="207">
        <v>7898322644056</v>
      </c>
      <c r="K699" s="160">
        <v>0</v>
      </c>
      <c r="L699" s="113">
        <v>1</v>
      </c>
      <c r="M699" s="126"/>
      <c r="N699" s="127">
        <f>Tabela1798197[[#This Row],[Qtde.]]*Tabela1798197[[#This Row],[VALOR]]</f>
        <v>0</v>
      </c>
    </row>
    <row r="700" spans="2:14" ht="31.5" x14ac:dyDescent="0.3">
      <c r="B700" s="110" t="s">
        <v>484</v>
      </c>
      <c r="C700" s="115">
        <v>1</v>
      </c>
      <c r="D7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00" s="231" t="s">
        <v>484</v>
      </c>
      <c r="F700" s="167" t="s">
        <v>524</v>
      </c>
      <c r="G700" s="224"/>
      <c r="H700" s="174"/>
      <c r="I700" s="191"/>
      <c r="J700" s="207">
        <v>7898105778916</v>
      </c>
      <c r="K700" s="160">
        <v>1</v>
      </c>
      <c r="L700" s="113">
        <v>1</v>
      </c>
      <c r="M700" s="126"/>
      <c r="N700" s="127">
        <f>Tabela1798197[[#This Row],[Qtde.]]*Tabela1798197[[#This Row],[VALOR]]</f>
        <v>0</v>
      </c>
    </row>
    <row r="701" spans="2:14" x14ac:dyDescent="0.3">
      <c r="B701" s="110" t="s">
        <v>484</v>
      </c>
      <c r="C701" s="115">
        <v>1</v>
      </c>
      <c r="D7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701" s="231" t="s">
        <v>484</v>
      </c>
      <c r="F701" s="167" t="s">
        <v>1074</v>
      </c>
      <c r="G701" s="224"/>
      <c r="H701" s="174"/>
      <c r="I701" s="191"/>
      <c r="J701" s="207">
        <v>619205055892</v>
      </c>
      <c r="K701" s="160">
        <v>1</v>
      </c>
      <c r="L701" s="113">
        <v>3</v>
      </c>
      <c r="M701" s="126"/>
      <c r="N701" s="127">
        <f>Tabela1798197[[#This Row],[Qtde.]]*Tabela1798197[[#This Row],[VALOR]]</f>
        <v>0</v>
      </c>
    </row>
    <row r="702" spans="2:14" ht="31.5" x14ac:dyDescent="0.3">
      <c r="B702" s="110" t="s">
        <v>484</v>
      </c>
      <c r="C702" s="115">
        <v>1</v>
      </c>
      <c r="D7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02" s="231" t="s">
        <v>484</v>
      </c>
      <c r="F702" s="167" t="s">
        <v>525</v>
      </c>
      <c r="G702" s="224"/>
      <c r="H702" s="174"/>
      <c r="I702" s="191"/>
      <c r="J702" s="207">
        <v>7898562290372</v>
      </c>
      <c r="K702" s="160">
        <v>2</v>
      </c>
      <c r="L702" s="113">
        <v>3</v>
      </c>
      <c r="M702" s="126"/>
      <c r="N702" s="127">
        <f>Tabela1798197[[#This Row],[Qtde.]]*Tabela1798197[[#This Row],[VALOR]]</f>
        <v>0</v>
      </c>
    </row>
    <row r="703" spans="2:14" ht="31.5" x14ac:dyDescent="0.3">
      <c r="B703" s="110" t="s">
        <v>484</v>
      </c>
      <c r="C703" s="115">
        <v>1</v>
      </c>
      <c r="D7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703" s="231" t="s">
        <v>484</v>
      </c>
      <c r="F703" s="167" t="s">
        <v>526</v>
      </c>
      <c r="G703" s="224"/>
      <c r="H703" s="174"/>
      <c r="I703" s="191"/>
      <c r="J703" s="207">
        <v>7899254707710</v>
      </c>
      <c r="K703" s="160">
        <v>1</v>
      </c>
      <c r="L703" s="113">
        <v>6</v>
      </c>
      <c r="M703" s="126"/>
      <c r="N703" s="127">
        <f>Tabela1798197[[#This Row],[Qtde.]]*Tabela1798197[[#This Row],[VALOR]]</f>
        <v>0</v>
      </c>
    </row>
    <row r="704" spans="2:14" ht="31.5" x14ac:dyDescent="0.3">
      <c r="B704" s="110" t="s">
        <v>484</v>
      </c>
      <c r="C704" s="115">
        <v>5</v>
      </c>
      <c r="D7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04" s="231" t="s">
        <v>484</v>
      </c>
      <c r="F704" s="167" t="s">
        <v>527</v>
      </c>
      <c r="G704" s="224"/>
      <c r="H704" s="174"/>
      <c r="I704" s="191"/>
      <c r="J704" s="207">
        <v>7898596511689</v>
      </c>
      <c r="K704" s="160">
        <v>4</v>
      </c>
      <c r="L704" s="113">
        <v>4</v>
      </c>
      <c r="M704" s="126"/>
      <c r="N704" s="127">
        <f>Tabela1798197[[#This Row],[Qtde.]]*Tabela1798197[[#This Row],[VALOR]]</f>
        <v>0</v>
      </c>
    </row>
    <row r="705" spans="2:14" ht="31.5" x14ac:dyDescent="0.3">
      <c r="B705" s="110" t="s">
        <v>484</v>
      </c>
      <c r="C705" s="115">
        <v>5</v>
      </c>
      <c r="D7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05" s="231" t="s">
        <v>484</v>
      </c>
      <c r="F705" s="167" t="s">
        <v>528</v>
      </c>
      <c r="G705" s="224"/>
      <c r="H705" s="174"/>
      <c r="I705" s="191"/>
      <c r="J705" s="207">
        <v>7898596511696</v>
      </c>
      <c r="K705" s="160">
        <v>5</v>
      </c>
      <c r="L705" s="113">
        <v>4</v>
      </c>
      <c r="M705" s="126"/>
      <c r="N705" s="127">
        <f>Tabela1798197[[#This Row],[Qtde.]]*Tabela1798197[[#This Row],[VALOR]]</f>
        <v>0</v>
      </c>
    </row>
    <row r="706" spans="2:14" ht="31.5" x14ac:dyDescent="0.3">
      <c r="B706" s="110" t="s">
        <v>484</v>
      </c>
      <c r="C706" s="115">
        <v>5</v>
      </c>
      <c r="D7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06" s="231" t="s">
        <v>484</v>
      </c>
      <c r="F706" s="167" t="s">
        <v>529</v>
      </c>
      <c r="G706" s="224"/>
      <c r="H706" s="174"/>
      <c r="I706" s="191"/>
      <c r="J706" s="207">
        <v>7898596511702</v>
      </c>
      <c r="K706" s="160">
        <v>4</v>
      </c>
      <c r="L706" s="113">
        <v>4</v>
      </c>
      <c r="M706" s="126"/>
      <c r="N706" s="127">
        <f>Tabela1798197[[#This Row],[Qtde.]]*Tabela1798197[[#This Row],[VALOR]]</f>
        <v>0</v>
      </c>
    </row>
    <row r="707" spans="2:14" ht="31.5" x14ac:dyDescent="0.3">
      <c r="B707" s="110" t="s">
        <v>484</v>
      </c>
      <c r="C707" s="115">
        <v>5</v>
      </c>
      <c r="D7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07" s="231" t="s">
        <v>484</v>
      </c>
      <c r="F707" s="167" t="s">
        <v>530</v>
      </c>
      <c r="G707" s="224"/>
      <c r="H707" s="174"/>
      <c r="I707" s="191"/>
      <c r="J707" s="207">
        <v>7898596511719</v>
      </c>
      <c r="K707" s="160">
        <v>7</v>
      </c>
      <c r="L707" s="113">
        <v>4</v>
      </c>
      <c r="M707" s="126"/>
      <c r="N707" s="127">
        <f>Tabela1798197[[#This Row],[Qtde.]]*Tabela1798197[[#This Row],[VALOR]]</f>
        <v>0</v>
      </c>
    </row>
    <row r="708" spans="2:14" ht="31.5" x14ac:dyDescent="0.3">
      <c r="B708" s="110" t="s">
        <v>484</v>
      </c>
      <c r="C708" s="115">
        <v>5</v>
      </c>
      <c r="D7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08" s="231" t="s">
        <v>484</v>
      </c>
      <c r="F708" s="167" t="s">
        <v>531</v>
      </c>
      <c r="G708" s="224"/>
      <c r="H708" s="174"/>
      <c r="I708" s="191"/>
      <c r="J708" s="207">
        <v>7898596511726</v>
      </c>
      <c r="K708" s="160">
        <v>9</v>
      </c>
      <c r="L708" s="113">
        <v>4</v>
      </c>
      <c r="M708" s="126"/>
      <c r="N708" s="127">
        <f>Tabela1798197[[#This Row],[Qtde.]]*Tabela1798197[[#This Row],[VALOR]]</f>
        <v>0</v>
      </c>
    </row>
    <row r="709" spans="2:14" ht="31.5" x14ac:dyDescent="0.3">
      <c r="B709" s="110" t="s">
        <v>484</v>
      </c>
      <c r="C709" s="115">
        <v>5</v>
      </c>
      <c r="D7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09" s="231" t="s">
        <v>484</v>
      </c>
      <c r="F709" s="167" t="s">
        <v>532</v>
      </c>
      <c r="G709" s="224"/>
      <c r="H709" s="174"/>
      <c r="I709" s="191"/>
      <c r="J709" s="207">
        <v>7898596511733</v>
      </c>
      <c r="K709" s="160">
        <v>8</v>
      </c>
      <c r="L709" s="113">
        <v>4</v>
      </c>
      <c r="M709" s="126"/>
      <c r="N709" s="127">
        <f>Tabela1798197[[#This Row],[Qtde.]]*Tabela1798197[[#This Row],[VALOR]]</f>
        <v>0</v>
      </c>
    </row>
    <row r="710" spans="2:14" ht="31.5" x14ac:dyDescent="0.3">
      <c r="B710" s="110" t="s">
        <v>484</v>
      </c>
      <c r="C710" s="115">
        <v>5</v>
      </c>
      <c r="D7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10" s="231" t="s">
        <v>484</v>
      </c>
      <c r="F710" s="167" t="s">
        <v>533</v>
      </c>
      <c r="G710" s="224"/>
      <c r="H710" s="174"/>
      <c r="I710" s="191"/>
      <c r="J710" s="207">
        <v>7898596511740</v>
      </c>
      <c r="K710" s="160">
        <v>7</v>
      </c>
      <c r="L710" s="113">
        <v>4</v>
      </c>
      <c r="M710" s="126"/>
      <c r="N710" s="127">
        <f>Tabela1798197[[#This Row],[Qtde.]]*Tabela1798197[[#This Row],[VALOR]]</f>
        <v>0</v>
      </c>
    </row>
    <row r="711" spans="2:14" ht="31.5" x14ac:dyDescent="0.3">
      <c r="B711" s="110" t="s">
        <v>484</v>
      </c>
      <c r="C711" s="115">
        <v>5</v>
      </c>
      <c r="D7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11" s="231" t="s">
        <v>484</v>
      </c>
      <c r="F711" s="167" t="s">
        <v>534</v>
      </c>
      <c r="G711" s="224"/>
      <c r="H711" s="174"/>
      <c r="I711" s="191"/>
      <c r="J711" s="207">
        <v>7898596511757</v>
      </c>
      <c r="K711" s="160">
        <v>7</v>
      </c>
      <c r="L711" s="113">
        <v>4</v>
      </c>
      <c r="M711" s="126"/>
      <c r="N711" s="127">
        <f>Tabela1798197[[#This Row],[Qtde.]]*Tabela1798197[[#This Row],[VALOR]]</f>
        <v>0</v>
      </c>
    </row>
    <row r="712" spans="2:14" ht="31.5" x14ac:dyDescent="0.3">
      <c r="B712" s="110" t="s">
        <v>484</v>
      </c>
      <c r="C712" s="115">
        <v>5</v>
      </c>
      <c r="D7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12" s="231" t="s">
        <v>484</v>
      </c>
      <c r="F712" s="167" t="s">
        <v>535</v>
      </c>
      <c r="G712" s="224"/>
      <c r="H712" s="174"/>
      <c r="I712" s="191"/>
      <c r="J712" s="207">
        <v>7898596511764</v>
      </c>
      <c r="K712" s="160">
        <v>8</v>
      </c>
      <c r="L712" s="113">
        <v>4</v>
      </c>
      <c r="M712" s="126"/>
      <c r="N712" s="127">
        <f>Tabela1798197[[#This Row],[Qtde.]]*Tabela1798197[[#This Row],[VALOR]]</f>
        <v>0</v>
      </c>
    </row>
    <row r="713" spans="2:14" ht="31.5" x14ac:dyDescent="0.3">
      <c r="B713" s="110" t="s">
        <v>484</v>
      </c>
      <c r="C713" s="115">
        <v>5</v>
      </c>
      <c r="D7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13" s="231" t="s">
        <v>484</v>
      </c>
      <c r="F713" s="167" t="s">
        <v>536</v>
      </c>
      <c r="G713" s="224"/>
      <c r="H713" s="174"/>
      <c r="I713" s="191"/>
      <c r="J713" s="207">
        <v>7898596511771</v>
      </c>
      <c r="K713" s="160">
        <v>5</v>
      </c>
      <c r="L713" s="113">
        <v>4</v>
      </c>
      <c r="M713" s="126"/>
      <c r="N713" s="127">
        <f>Tabela1798197[[#This Row],[Qtde.]]*Tabela1798197[[#This Row],[VALOR]]</f>
        <v>0</v>
      </c>
    </row>
    <row r="714" spans="2:14" ht="31.5" x14ac:dyDescent="0.3">
      <c r="B714" s="110" t="s">
        <v>484</v>
      </c>
      <c r="C714" s="115">
        <v>10</v>
      </c>
      <c r="D7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714" s="231" t="s">
        <v>484</v>
      </c>
      <c r="F714" s="167" t="s">
        <v>537</v>
      </c>
      <c r="G714" s="224"/>
      <c r="H714" s="174"/>
      <c r="I714" s="191"/>
      <c r="J714" s="207">
        <v>2192</v>
      </c>
      <c r="K714" s="160">
        <v>3</v>
      </c>
      <c r="L714" s="113">
        <v>7</v>
      </c>
      <c r="M714" s="126"/>
      <c r="N714" s="127">
        <f>Tabela1798197[[#This Row],[Qtde.]]*Tabela1798197[[#This Row],[VALOR]]</f>
        <v>0</v>
      </c>
    </row>
    <row r="715" spans="2:14" ht="31.5" x14ac:dyDescent="0.3">
      <c r="B715" s="110" t="s">
        <v>484</v>
      </c>
      <c r="C715" s="115">
        <v>10</v>
      </c>
      <c r="D7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15" s="231" t="s">
        <v>484</v>
      </c>
      <c r="F715" s="167" t="s">
        <v>538</v>
      </c>
      <c r="G715" s="224"/>
      <c r="H715" s="174"/>
      <c r="I715" s="191"/>
      <c r="J715" s="207">
        <v>2195</v>
      </c>
      <c r="K715" s="160">
        <v>14</v>
      </c>
      <c r="L715" s="113">
        <v>7</v>
      </c>
      <c r="M715" s="126"/>
      <c r="N715" s="127">
        <f>Tabela1798197[[#This Row],[Qtde.]]*Tabela1798197[[#This Row],[VALOR]]</f>
        <v>0</v>
      </c>
    </row>
    <row r="716" spans="2:14" ht="31.5" x14ac:dyDescent="0.3">
      <c r="B716" s="110" t="s">
        <v>484</v>
      </c>
      <c r="C716" s="115">
        <v>10</v>
      </c>
      <c r="D7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16" s="231" t="s">
        <v>484</v>
      </c>
      <c r="F716" s="167" t="s">
        <v>539</v>
      </c>
      <c r="G716" s="224"/>
      <c r="H716" s="174"/>
      <c r="I716" s="191"/>
      <c r="J716" s="207">
        <v>2186</v>
      </c>
      <c r="K716" s="160">
        <v>12</v>
      </c>
      <c r="L716" s="113">
        <v>7</v>
      </c>
      <c r="M716" s="126"/>
      <c r="N716" s="127">
        <f>Tabela1798197[[#This Row],[Qtde.]]*Tabela1798197[[#This Row],[VALOR]]</f>
        <v>0</v>
      </c>
    </row>
    <row r="717" spans="2:14" ht="31.5" x14ac:dyDescent="0.3">
      <c r="B717" s="110" t="s">
        <v>484</v>
      </c>
      <c r="C717" s="115">
        <v>10</v>
      </c>
      <c r="D7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717" s="231" t="s">
        <v>484</v>
      </c>
      <c r="F717" s="167" t="s">
        <v>540</v>
      </c>
      <c r="G717" s="224"/>
      <c r="H717" s="174"/>
      <c r="I717" s="191"/>
      <c r="J717" s="207">
        <v>2184</v>
      </c>
      <c r="K717" s="160">
        <v>5</v>
      </c>
      <c r="L717" s="113">
        <v>7</v>
      </c>
      <c r="M717" s="126"/>
      <c r="N717" s="127">
        <f>Tabela1798197[[#This Row],[Qtde.]]*Tabela1798197[[#This Row],[VALOR]]</f>
        <v>0</v>
      </c>
    </row>
    <row r="718" spans="2:14" ht="31.5" x14ac:dyDescent="0.3">
      <c r="B718" s="110" t="s">
        <v>484</v>
      </c>
      <c r="C718" s="115">
        <v>10</v>
      </c>
      <c r="D7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18" s="231" t="s">
        <v>484</v>
      </c>
      <c r="F718" s="167" t="s">
        <v>541</v>
      </c>
      <c r="G718" s="224"/>
      <c r="H718" s="174"/>
      <c r="I718" s="191"/>
      <c r="J718" s="207">
        <v>2193</v>
      </c>
      <c r="K718" s="160">
        <v>9</v>
      </c>
      <c r="L718" s="113">
        <v>7</v>
      </c>
      <c r="M718" s="126"/>
      <c r="N718" s="127">
        <f>Tabela1798197[[#This Row],[Qtde.]]*Tabela1798197[[#This Row],[VALOR]]</f>
        <v>0</v>
      </c>
    </row>
    <row r="719" spans="2:14" ht="31.5" x14ac:dyDescent="0.3">
      <c r="B719" s="110" t="s">
        <v>484</v>
      </c>
      <c r="C719" s="115">
        <v>10</v>
      </c>
      <c r="D7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19" s="231" t="s">
        <v>484</v>
      </c>
      <c r="F719" s="167" t="s">
        <v>542</v>
      </c>
      <c r="G719" s="224"/>
      <c r="H719" s="174"/>
      <c r="I719" s="191"/>
      <c r="J719" s="207">
        <v>2198</v>
      </c>
      <c r="K719" s="160">
        <v>9</v>
      </c>
      <c r="L719" s="113">
        <v>7</v>
      </c>
      <c r="M719" s="126"/>
      <c r="N719" s="127">
        <f>Tabela1798197[[#This Row],[Qtde.]]*Tabela1798197[[#This Row],[VALOR]]</f>
        <v>0</v>
      </c>
    </row>
    <row r="720" spans="2:14" ht="31.5" x14ac:dyDescent="0.3">
      <c r="B720" s="110" t="s">
        <v>484</v>
      </c>
      <c r="C720" s="115">
        <v>10</v>
      </c>
      <c r="D7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720" s="231" t="s">
        <v>484</v>
      </c>
      <c r="F720" s="167" t="s">
        <v>543</v>
      </c>
      <c r="G720" s="224"/>
      <c r="H720" s="174"/>
      <c r="I720" s="191"/>
      <c r="J720" s="207">
        <v>2185</v>
      </c>
      <c r="K720" s="160">
        <v>6</v>
      </c>
      <c r="L720" s="113">
        <v>7</v>
      </c>
      <c r="M720" s="126"/>
      <c r="N720" s="127">
        <f>Tabela1798197[[#This Row],[Qtde.]]*Tabela1798197[[#This Row],[VALOR]]</f>
        <v>0</v>
      </c>
    </row>
    <row r="721" spans="2:14" ht="31.5" x14ac:dyDescent="0.3">
      <c r="B721" s="110" t="s">
        <v>484</v>
      </c>
      <c r="C721" s="115">
        <v>1</v>
      </c>
      <c r="D7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21" s="231" t="s">
        <v>484</v>
      </c>
      <c r="F721" s="167" t="s">
        <v>544</v>
      </c>
      <c r="G721" s="224"/>
      <c r="H721" s="174"/>
      <c r="I721" s="191"/>
      <c r="J721" s="207">
        <v>7898105772723</v>
      </c>
      <c r="K721" s="160">
        <v>1</v>
      </c>
      <c r="L721" s="113">
        <v>1</v>
      </c>
      <c r="M721" s="126"/>
      <c r="N721" s="127">
        <f>Tabela1798197[[#This Row],[Qtde.]]*Tabela1798197[[#This Row],[VALOR]]</f>
        <v>0</v>
      </c>
    </row>
    <row r="722" spans="2:14" ht="31.5" x14ac:dyDescent="0.3">
      <c r="B722" s="110" t="s">
        <v>484</v>
      </c>
      <c r="C722" s="115">
        <v>1</v>
      </c>
      <c r="D7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13</v>
      </c>
      <c r="E722" s="231" t="s">
        <v>484</v>
      </c>
      <c r="F722" s="167" t="s">
        <v>545</v>
      </c>
      <c r="G722" s="224"/>
      <c r="H722" s="174"/>
      <c r="I722" s="191"/>
      <c r="J722" s="207">
        <v>7898493993007</v>
      </c>
      <c r="K722" s="160">
        <v>0</v>
      </c>
      <c r="L722" s="113">
        <v>13</v>
      </c>
      <c r="M722" s="126"/>
      <c r="N722" s="127">
        <f>Tabela1798197[[#This Row],[Qtde.]]*Tabela1798197[[#This Row],[VALOR]]</f>
        <v>0</v>
      </c>
    </row>
    <row r="723" spans="2:14" ht="31.5" x14ac:dyDescent="0.3">
      <c r="B723" s="110" t="s">
        <v>484</v>
      </c>
      <c r="C723" s="115">
        <v>10</v>
      </c>
      <c r="D7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23" s="231" t="s">
        <v>484</v>
      </c>
      <c r="F723" s="167" t="s">
        <v>546</v>
      </c>
      <c r="G723" s="224"/>
      <c r="H723" s="174"/>
      <c r="I723" s="191"/>
      <c r="J723" s="207">
        <v>2194</v>
      </c>
      <c r="K723" s="160">
        <v>17</v>
      </c>
      <c r="L723" s="113">
        <v>13</v>
      </c>
      <c r="M723" s="126"/>
      <c r="N723" s="127">
        <f>Tabela1798197[[#This Row],[Qtde.]]*Tabela1798197[[#This Row],[VALOR]]</f>
        <v>0</v>
      </c>
    </row>
    <row r="724" spans="2:14" ht="31.5" x14ac:dyDescent="0.3">
      <c r="B724" s="110" t="s">
        <v>484</v>
      </c>
      <c r="C724" s="115">
        <v>10</v>
      </c>
      <c r="D7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24" s="231" t="s">
        <v>484</v>
      </c>
      <c r="F724" s="167" t="s">
        <v>547</v>
      </c>
      <c r="G724" s="224"/>
      <c r="H724" s="174"/>
      <c r="I724" s="191"/>
      <c r="J724" s="207">
        <v>7898105774260</v>
      </c>
      <c r="K724" s="160">
        <v>21</v>
      </c>
      <c r="L724" s="113">
        <v>15</v>
      </c>
      <c r="M724" s="126"/>
      <c r="N724" s="127">
        <f>Tabela1798197[[#This Row],[Qtde.]]*Tabela1798197[[#This Row],[VALOR]]</f>
        <v>0</v>
      </c>
    </row>
    <row r="725" spans="2:14" ht="31.5" x14ac:dyDescent="0.3">
      <c r="B725" s="110" t="s">
        <v>484</v>
      </c>
      <c r="C725" s="115">
        <v>1</v>
      </c>
      <c r="D7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725" s="231" t="s">
        <v>484</v>
      </c>
      <c r="F725" s="167" t="s">
        <v>548</v>
      </c>
      <c r="G725" s="224"/>
      <c r="H725" s="174"/>
      <c r="I725" s="191"/>
      <c r="J725" s="207">
        <v>7899494110134</v>
      </c>
      <c r="K725" s="160">
        <v>0</v>
      </c>
      <c r="L725" s="113">
        <v>2</v>
      </c>
      <c r="M725" s="126"/>
      <c r="N725" s="127">
        <f>Tabela1798197[[#This Row],[Qtde.]]*Tabela1798197[[#This Row],[VALOR]]</f>
        <v>0</v>
      </c>
    </row>
    <row r="726" spans="2:14" ht="31.5" x14ac:dyDescent="0.3">
      <c r="B726" s="110" t="s">
        <v>484</v>
      </c>
      <c r="C726" s="115">
        <v>1</v>
      </c>
      <c r="D7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26" s="231" t="s">
        <v>484</v>
      </c>
      <c r="F726" s="167" t="s">
        <v>549</v>
      </c>
      <c r="G726" s="224"/>
      <c r="H726" s="174"/>
      <c r="I726" s="191"/>
      <c r="J726" s="207">
        <v>7899494110141</v>
      </c>
      <c r="K726" s="160">
        <v>2</v>
      </c>
      <c r="L726" s="113">
        <v>2</v>
      </c>
      <c r="M726" s="126"/>
      <c r="N726" s="127">
        <f>Tabela1798197[[#This Row],[Qtde.]]*Tabela1798197[[#This Row],[VALOR]]</f>
        <v>0</v>
      </c>
    </row>
    <row r="727" spans="2:14" ht="31.5" x14ac:dyDescent="0.3">
      <c r="B727" s="110" t="s">
        <v>484</v>
      </c>
      <c r="C727" s="115">
        <v>12</v>
      </c>
      <c r="D7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727" s="231" t="s">
        <v>484</v>
      </c>
      <c r="F727" s="167" t="s">
        <v>550</v>
      </c>
      <c r="G727" s="224"/>
      <c r="H727" s="174"/>
      <c r="I727" s="191"/>
      <c r="J727" s="207">
        <v>7898960577143</v>
      </c>
      <c r="K727" s="160">
        <v>4</v>
      </c>
      <c r="L727" s="113">
        <v>6</v>
      </c>
      <c r="M727" s="126"/>
      <c r="N727" s="127">
        <f>Tabela1798197[[#This Row],[Qtde.]]*Tabela1798197[[#This Row],[VALOR]]</f>
        <v>0</v>
      </c>
    </row>
    <row r="728" spans="2:14" ht="31.5" x14ac:dyDescent="0.3">
      <c r="B728" s="110" t="s">
        <v>484</v>
      </c>
      <c r="C728" s="115">
        <v>1</v>
      </c>
      <c r="D7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28" s="231" t="s">
        <v>484</v>
      </c>
      <c r="F728" s="167" t="s">
        <v>551</v>
      </c>
      <c r="G728" s="224"/>
      <c r="H728" s="174"/>
      <c r="I728" s="191"/>
      <c r="J728" s="207">
        <v>7897801301596</v>
      </c>
      <c r="K728" s="160">
        <v>0</v>
      </c>
      <c r="L728" s="113"/>
      <c r="M728" s="126"/>
      <c r="N728" s="127">
        <f>Tabela1798197[[#This Row],[Qtde.]]*Tabela1798197[[#This Row],[VALOR]]</f>
        <v>0</v>
      </c>
    </row>
    <row r="729" spans="2:14" ht="31.5" x14ac:dyDescent="0.3">
      <c r="B729" s="110" t="s">
        <v>484</v>
      </c>
      <c r="C729" s="115">
        <v>1</v>
      </c>
      <c r="D7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29" s="231" t="s">
        <v>484</v>
      </c>
      <c r="F729" s="167" t="s">
        <v>552</v>
      </c>
      <c r="G729" s="224"/>
      <c r="H729" s="174"/>
      <c r="I729" s="191"/>
      <c r="J729" s="207">
        <v>7899974500035</v>
      </c>
      <c r="K729" s="160">
        <v>3</v>
      </c>
      <c r="L729" s="113">
        <v>4</v>
      </c>
      <c r="M729" s="126"/>
      <c r="N729" s="127">
        <f>Tabela1798197[[#This Row],[Qtde.]]*Tabela1798197[[#This Row],[VALOR]]</f>
        <v>0</v>
      </c>
    </row>
    <row r="730" spans="2:14" ht="31.5" x14ac:dyDescent="0.3">
      <c r="B730" s="110" t="s">
        <v>484</v>
      </c>
      <c r="C730" s="115">
        <v>1</v>
      </c>
      <c r="D7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730" s="231" t="s">
        <v>484</v>
      </c>
      <c r="F730" s="167" t="s">
        <v>553</v>
      </c>
      <c r="G730" s="224"/>
      <c r="H730" s="174"/>
      <c r="I730" s="191"/>
      <c r="J730" s="207">
        <v>17898652120487</v>
      </c>
      <c r="K730" s="160">
        <v>0</v>
      </c>
      <c r="L730" s="113">
        <v>12</v>
      </c>
      <c r="M730" s="126"/>
      <c r="N730" s="127">
        <f>Tabela1798197[[#This Row],[Qtde.]]*Tabela1798197[[#This Row],[VALOR]]</f>
        <v>0</v>
      </c>
    </row>
    <row r="731" spans="2:14" ht="31.5" x14ac:dyDescent="0.3">
      <c r="B731" s="110" t="s">
        <v>484</v>
      </c>
      <c r="C731" s="115">
        <v>25</v>
      </c>
      <c r="D7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731" s="231" t="s">
        <v>484</v>
      </c>
      <c r="F731" s="167" t="s">
        <v>554</v>
      </c>
      <c r="G731" s="224"/>
      <c r="H731" s="174"/>
      <c r="I731" s="191"/>
      <c r="J731" s="207">
        <v>7898542002575</v>
      </c>
      <c r="K731" s="160">
        <v>9</v>
      </c>
      <c r="L731" s="113">
        <v>10</v>
      </c>
      <c r="M731" s="126"/>
      <c r="N731" s="127">
        <f>Tabela1798197[[#This Row],[Qtde.]]*Tabela1798197[[#This Row],[VALOR]]</f>
        <v>0</v>
      </c>
    </row>
    <row r="732" spans="2:14" ht="31.5" x14ac:dyDescent="0.3">
      <c r="B732" s="110" t="s">
        <v>484</v>
      </c>
      <c r="C732" s="115">
        <v>25</v>
      </c>
      <c r="D7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732" s="231" t="s">
        <v>484</v>
      </c>
      <c r="F732" s="167" t="s">
        <v>555</v>
      </c>
      <c r="G732" s="224"/>
      <c r="H732" s="174"/>
      <c r="I732" s="191"/>
      <c r="J732" s="207">
        <v>7898542002568</v>
      </c>
      <c r="K732" s="160">
        <v>5</v>
      </c>
      <c r="L732" s="113">
        <v>10</v>
      </c>
      <c r="M732" s="126"/>
      <c r="N732" s="127">
        <f>Tabela1798197[[#This Row],[Qtde.]]*Tabela1798197[[#This Row],[VALOR]]</f>
        <v>0</v>
      </c>
    </row>
    <row r="733" spans="2:14" ht="31.5" x14ac:dyDescent="0.3">
      <c r="B733" s="110" t="s">
        <v>484</v>
      </c>
      <c r="C733" s="115">
        <v>20</v>
      </c>
      <c r="D7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33" s="231" t="s">
        <v>484</v>
      </c>
      <c r="F733" s="167" t="s">
        <v>556</v>
      </c>
      <c r="G733" s="224"/>
      <c r="H733" s="174"/>
      <c r="I733" s="191"/>
      <c r="J733" s="207">
        <v>2187</v>
      </c>
      <c r="K733" s="160">
        <v>26</v>
      </c>
      <c r="L733" s="113">
        <v>13</v>
      </c>
      <c r="M733" s="126"/>
      <c r="N733" s="127">
        <f>Tabela1798197[[#This Row],[Qtde.]]*Tabela1798197[[#This Row],[VALOR]]</f>
        <v>0</v>
      </c>
    </row>
    <row r="734" spans="2:14" ht="31.5" x14ac:dyDescent="0.3">
      <c r="B734" s="110" t="s">
        <v>484</v>
      </c>
      <c r="C734" s="115">
        <v>20</v>
      </c>
      <c r="D7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34" s="231" t="s">
        <v>484</v>
      </c>
      <c r="F734" s="167" t="s">
        <v>557</v>
      </c>
      <c r="G734" s="224"/>
      <c r="H734" s="174"/>
      <c r="I734" s="191"/>
      <c r="J734" s="207">
        <v>2189</v>
      </c>
      <c r="K734" s="160">
        <v>20</v>
      </c>
      <c r="L734" s="113">
        <v>13</v>
      </c>
      <c r="M734" s="126"/>
      <c r="N734" s="127">
        <f>Tabela1798197[[#This Row],[Qtde.]]*Tabela1798197[[#This Row],[VALOR]]</f>
        <v>0</v>
      </c>
    </row>
    <row r="735" spans="2:14" ht="31.5" x14ac:dyDescent="0.3">
      <c r="B735" s="110" t="s">
        <v>484</v>
      </c>
      <c r="C735" s="115">
        <v>20</v>
      </c>
      <c r="D7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35" s="231" t="s">
        <v>484</v>
      </c>
      <c r="F735" s="167" t="s">
        <v>558</v>
      </c>
      <c r="G735" s="224"/>
      <c r="H735" s="174"/>
      <c r="I735" s="191"/>
      <c r="J735" s="207">
        <v>2188</v>
      </c>
      <c r="K735" s="160">
        <v>20</v>
      </c>
      <c r="L735" s="113">
        <v>13</v>
      </c>
      <c r="M735" s="126"/>
      <c r="N735" s="127">
        <f>Tabela1798197[[#This Row],[Qtde.]]*Tabela1798197[[#This Row],[VALOR]]</f>
        <v>0</v>
      </c>
    </row>
    <row r="736" spans="2:14" ht="31.5" x14ac:dyDescent="0.3">
      <c r="B736" s="110" t="s">
        <v>484</v>
      </c>
      <c r="C736" s="115">
        <v>20</v>
      </c>
      <c r="D7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36" s="231" t="s">
        <v>484</v>
      </c>
      <c r="F736" s="167" t="s">
        <v>559</v>
      </c>
      <c r="G736" s="224"/>
      <c r="H736" s="174"/>
      <c r="I736" s="191"/>
      <c r="J736" s="207">
        <v>2191</v>
      </c>
      <c r="K736" s="160">
        <v>18</v>
      </c>
      <c r="L736" s="113">
        <v>13</v>
      </c>
      <c r="M736" s="126"/>
      <c r="N736" s="127">
        <f>Tabela1798197[[#This Row],[Qtde.]]*Tabela1798197[[#This Row],[VALOR]]</f>
        <v>0</v>
      </c>
    </row>
    <row r="737" spans="2:14" ht="31.5" x14ac:dyDescent="0.3">
      <c r="B737" s="110" t="s">
        <v>484</v>
      </c>
      <c r="C737" s="115">
        <v>20</v>
      </c>
      <c r="D7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37" s="231" t="s">
        <v>484</v>
      </c>
      <c r="F737" s="167" t="s">
        <v>560</v>
      </c>
      <c r="G737" s="224"/>
      <c r="H737" s="174"/>
      <c r="I737" s="191"/>
      <c r="J737" s="207">
        <v>2190</v>
      </c>
      <c r="K737" s="160">
        <v>17</v>
      </c>
      <c r="L737" s="113">
        <v>13</v>
      </c>
      <c r="M737" s="126"/>
      <c r="N737" s="127">
        <f>Tabela1798197[[#This Row],[Qtde.]]*Tabela1798197[[#This Row],[VALOR]]</f>
        <v>0</v>
      </c>
    </row>
    <row r="738" spans="2:14" ht="31.5" x14ac:dyDescent="0.3">
      <c r="B738" s="110" t="s">
        <v>484</v>
      </c>
      <c r="C738" s="115">
        <v>10</v>
      </c>
      <c r="D7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38" s="231" t="s">
        <v>484</v>
      </c>
      <c r="F738" s="167" t="s">
        <v>561</v>
      </c>
      <c r="G738" s="224"/>
      <c r="H738" s="174"/>
      <c r="I738" s="191"/>
      <c r="J738" s="207">
        <v>2196</v>
      </c>
      <c r="K738" s="160">
        <v>7</v>
      </c>
      <c r="L738" s="113">
        <v>6</v>
      </c>
      <c r="M738" s="126"/>
      <c r="N738" s="127">
        <f>Tabela1798197[[#This Row],[Qtde.]]*Tabela1798197[[#This Row],[VALOR]]</f>
        <v>0</v>
      </c>
    </row>
    <row r="739" spans="2:14" ht="31.5" x14ac:dyDescent="0.3">
      <c r="B739" s="110" t="s">
        <v>484</v>
      </c>
      <c r="C739" s="115">
        <v>1</v>
      </c>
      <c r="D7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39" s="231" t="s">
        <v>484</v>
      </c>
      <c r="F739" s="167" t="s">
        <v>562</v>
      </c>
      <c r="G739" s="224"/>
      <c r="H739" s="174"/>
      <c r="I739" s="191"/>
      <c r="J739" s="207">
        <v>7898105774277</v>
      </c>
      <c r="K739" s="160">
        <v>1</v>
      </c>
      <c r="L739" s="113">
        <v>1</v>
      </c>
      <c r="M739" s="126"/>
      <c r="N739" s="127">
        <f>Tabela1798197[[#This Row],[Qtde.]]*Tabela1798197[[#This Row],[VALOR]]</f>
        <v>0</v>
      </c>
    </row>
    <row r="740" spans="2:14" x14ac:dyDescent="0.3">
      <c r="B740" s="110" t="s">
        <v>484</v>
      </c>
      <c r="C740" s="115">
        <v>1</v>
      </c>
      <c r="D7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40" s="231" t="s">
        <v>484</v>
      </c>
      <c r="F740" s="167" t="s">
        <v>563</v>
      </c>
      <c r="G740" s="224"/>
      <c r="H740" s="174"/>
      <c r="I740" s="191"/>
      <c r="J740" s="207">
        <v>7898934015015</v>
      </c>
      <c r="K740" s="160">
        <v>5</v>
      </c>
      <c r="L740" s="113">
        <v>4</v>
      </c>
      <c r="M740" s="126"/>
      <c r="N740" s="127">
        <f>Tabela1798197[[#This Row],[Qtde.]]*Tabela1798197[[#This Row],[VALOR]]</f>
        <v>0</v>
      </c>
    </row>
    <row r="741" spans="2:14" x14ac:dyDescent="0.3">
      <c r="B741" s="110" t="s">
        <v>484</v>
      </c>
      <c r="C741" s="115">
        <v>1</v>
      </c>
      <c r="D7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41" s="231" t="s">
        <v>484</v>
      </c>
      <c r="F741" s="167" t="s">
        <v>564</v>
      </c>
      <c r="G741" s="224"/>
      <c r="H741" s="174"/>
      <c r="I741" s="191"/>
      <c r="J741" s="207">
        <v>7898934015022</v>
      </c>
      <c r="K741" s="160">
        <v>3</v>
      </c>
      <c r="L741" s="113">
        <v>4</v>
      </c>
      <c r="M741" s="126"/>
      <c r="N741" s="127">
        <f>Tabela1798197[[#This Row],[Qtde.]]*Tabela1798197[[#This Row],[VALOR]]</f>
        <v>0</v>
      </c>
    </row>
    <row r="742" spans="2:14" x14ac:dyDescent="0.3">
      <c r="B742" s="110" t="s">
        <v>484</v>
      </c>
      <c r="C742" s="115">
        <v>1</v>
      </c>
      <c r="D7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42" s="231" t="s">
        <v>484</v>
      </c>
      <c r="F742" s="167" t="s">
        <v>565</v>
      </c>
      <c r="G742" s="224"/>
      <c r="H742" s="174"/>
      <c r="I742" s="191"/>
      <c r="J742" s="207">
        <v>7898934015114</v>
      </c>
      <c r="K742" s="160">
        <v>3</v>
      </c>
      <c r="L742" s="113">
        <v>3</v>
      </c>
      <c r="M742" s="126"/>
      <c r="N742" s="127">
        <f>Tabela1798197[[#This Row],[Qtde.]]*Tabela1798197[[#This Row],[VALOR]]</f>
        <v>0</v>
      </c>
    </row>
    <row r="743" spans="2:14" x14ac:dyDescent="0.3">
      <c r="B743" s="110" t="s">
        <v>484</v>
      </c>
      <c r="C743" s="115">
        <v>1</v>
      </c>
      <c r="D7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43" s="231" t="s">
        <v>484</v>
      </c>
      <c r="F743" s="167" t="s">
        <v>566</v>
      </c>
      <c r="G743" s="224"/>
      <c r="H743" s="174"/>
      <c r="I743" s="191"/>
      <c r="J743" s="207">
        <v>7898934015121</v>
      </c>
      <c r="K743" s="160">
        <v>5</v>
      </c>
      <c r="L743" s="113">
        <v>3</v>
      </c>
      <c r="M743" s="126"/>
      <c r="N743" s="127">
        <f>Tabela1798197[[#This Row],[Qtde.]]*Tabela1798197[[#This Row],[VALOR]]</f>
        <v>0</v>
      </c>
    </row>
    <row r="744" spans="2:14" ht="31.5" x14ac:dyDescent="0.3">
      <c r="B744" s="110" t="s">
        <v>484</v>
      </c>
      <c r="C744" s="115">
        <v>12</v>
      </c>
      <c r="D7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44" s="231" t="s">
        <v>484</v>
      </c>
      <c r="F744" s="167" t="s">
        <v>567</v>
      </c>
      <c r="G744" s="224"/>
      <c r="H744" s="174"/>
      <c r="I744" s="191"/>
      <c r="J744" s="207">
        <v>7898181490764</v>
      </c>
      <c r="K744" s="160">
        <v>10</v>
      </c>
      <c r="L744" s="113">
        <v>6</v>
      </c>
      <c r="M744" s="126"/>
      <c r="N744" s="127">
        <f>Tabela1798197[[#This Row],[Qtde.]]*Tabela1798197[[#This Row],[VALOR]]</f>
        <v>0</v>
      </c>
    </row>
    <row r="745" spans="2:14" ht="31.5" x14ac:dyDescent="0.3">
      <c r="B745" s="110" t="s">
        <v>484</v>
      </c>
      <c r="C745" s="115">
        <v>12</v>
      </c>
      <c r="D7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45" s="231" t="s">
        <v>484</v>
      </c>
      <c r="F745" s="167" t="s">
        <v>568</v>
      </c>
      <c r="G745" s="224"/>
      <c r="H745" s="174"/>
      <c r="I745" s="191"/>
      <c r="J745" s="207">
        <v>7898181495455</v>
      </c>
      <c r="K745" s="160">
        <v>13</v>
      </c>
      <c r="L745" s="113">
        <v>6</v>
      </c>
      <c r="M745" s="126"/>
      <c r="N745" s="127">
        <f>Tabela1798197[[#This Row],[Qtde.]]*Tabela1798197[[#This Row],[VALOR]]</f>
        <v>0</v>
      </c>
    </row>
    <row r="746" spans="2:14" ht="31.5" x14ac:dyDescent="0.3">
      <c r="B746" s="110" t="s">
        <v>484</v>
      </c>
      <c r="C746" s="115">
        <v>12</v>
      </c>
      <c r="D7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746" s="231" t="s">
        <v>484</v>
      </c>
      <c r="F746" s="167" t="s">
        <v>569</v>
      </c>
      <c r="G746" s="224"/>
      <c r="H746" s="174"/>
      <c r="I746" s="191"/>
      <c r="J746" s="207">
        <v>7898181495547</v>
      </c>
      <c r="K746" s="160">
        <v>5</v>
      </c>
      <c r="L746" s="113">
        <v>6</v>
      </c>
      <c r="M746" s="126"/>
      <c r="N746" s="127">
        <f>Tabela1798197[[#This Row],[Qtde.]]*Tabela1798197[[#This Row],[VALOR]]</f>
        <v>0</v>
      </c>
    </row>
    <row r="747" spans="2:14" ht="31.5" x14ac:dyDescent="0.3">
      <c r="B747" s="110" t="s">
        <v>484</v>
      </c>
      <c r="C747" s="115">
        <v>12</v>
      </c>
      <c r="D7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747" s="231" t="s">
        <v>484</v>
      </c>
      <c r="F747" s="167" t="s">
        <v>570</v>
      </c>
      <c r="G747" s="224"/>
      <c r="H747" s="174"/>
      <c r="I747" s="191"/>
      <c r="J747" s="207">
        <v>7898181495554</v>
      </c>
      <c r="K747" s="160">
        <v>0</v>
      </c>
      <c r="L747" s="113">
        <v>6</v>
      </c>
      <c r="M747" s="126"/>
      <c r="N747" s="127">
        <f>Tabela1798197[[#This Row],[Qtde.]]*Tabela1798197[[#This Row],[VALOR]]</f>
        <v>0</v>
      </c>
    </row>
    <row r="748" spans="2:14" ht="31.5" x14ac:dyDescent="0.3">
      <c r="B748" s="110" t="s">
        <v>484</v>
      </c>
      <c r="C748" s="115">
        <v>12</v>
      </c>
      <c r="D7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48" s="231" t="s">
        <v>484</v>
      </c>
      <c r="F748" s="167" t="s">
        <v>571</v>
      </c>
      <c r="G748" s="224"/>
      <c r="H748" s="174"/>
      <c r="I748" s="191"/>
      <c r="J748" s="207">
        <v>7898181495486</v>
      </c>
      <c r="K748" s="160">
        <v>10</v>
      </c>
      <c r="L748" s="113">
        <v>6</v>
      </c>
      <c r="M748" s="126"/>
      <c r="N748" s="127">
        <f>Tabela1798197[[#This Row],[Qtde.]]*Tabela1798197[[#This Row],[VALOR]]</f>
        <v>0</v>
      </c>
    </row>
    <row r="749" spans="2:14" ht="31.5" x14ac:dyDescent="0.3">
      <c r="B749" s="110" t="s">
        <v>484</v>
      </c>
      <c r="C749" s="115">
        <v>12</v>
      </c>
      <c r="D7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49" s="231" t="s">
        <v>484</v>
      </c>
      <c r="F749" s="167" t="s">
        <v>572</v>
      </c>
      <c r="G749" s="224"/>
      <c r="H749" s="174"/>
      <c r="I749" s="191"/>
      <c r="J749" s="207">
        <v>7898181495493</v>
      </c>
      <c r="K749" s="160">
        <v>8</v>
      </c>
      <c r="L749" s="113">
        <v>6</v>
      </c>
      <c r="M749" s="126"/>
      <c r="N749" s="127">
        <f>Tabela1798197[[#This Row],[Qtde.]]*Tabela1798197[[#This Row],[VALOR]]</f>
        <v>0</v>
      </c>
    </row>
    <row r="750" spans="2:14" ht="31.5" x14ac:dyDescent="0.3">
      <c r="B750" s="110" t="s">
        <v>484</v>
      </c>
      <c r="C750" s="115">
        <v>1</v>
      </c>
      <c r="D7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0" s="231" t="s">
        <v>484</v>
      </c>
      <c r="F750" s="167" t="s">
        <v>573</v>
      </c>
      <c r="G750" s="224"/>
      <c r="H750" s="174"/>
      <c r="I750" s="191"/>
      <c r="J750" s="207">
        <v>7898592150738</v>
      </c>
      <c r="K750" s="160">
        <v>1</v>
      </c>
      <c r="L750" s="113">
        <v>1</v>
      </c>
      <c r="M750" s="126"/>
      <c r="N750" s="127">
        <f>Tabela1798197[[#This Row],[Qtde.]]*Tabela1798197[[#This Row],[VALOR]]</f>
        <v>0</v>
      </c>
    </row>
    <row r="751" spans="2:14" ht="31.5" x14ac:dyDescent="0.3">
      <c r="B751" s="110" t="s">
        <v>484</v>
      </c>
      <c r="C751" s="115">
        <v>1</v>
      </c>
      <c r="D7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1" s="231" t="s">
        <v>484</v>
      </c>
      <c r="F751" s="167" t="s">
        <v>574</v>
      </c>
      <c r="G751" s="224"/>
      <c r="H751" s="174"/>
      <c r="I751" s="191"/>
      <c r="J751" s="207">
        <v>7899981917215</v>
      </c>
      <c r="K751" s="160">
        <v>3</v>
      </c>
      <c r="L751" s="113">
        <v>3</v>
      </c>
      <c r="M751" s="126"/>
      <c r="N751" s="127">
        <f>Tabela1798197[[#This Row],[Qtde.]]*Tabela1798197[[#This Row],[VALOR]]</f>
        <v>0</v>
      </c>
    </row>
    <row r="752" spans="2:14" ht="31.5" x14ac:dyDescent="0.3">
      <c r="B752" s="110" t="s">
        <v>484</v>
      </c>
      <c r="C752" s="115">
        <v>1</v>
      </c>
      <c r="D7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2" s="231" t="s">
        <v>484</v>
      </c>
      <c r="F752" s="167" t="s">
        <v>575</v>
      </c>
      <c r="G752" s="224"/>
      <c r="H752" s="174"/>
      <c r="I752" s="191"/>
      <c r="J752" s="207">
        <v>7899981917161</v>
      </c>
      <c r="K752" s="160">
        <v>4</v>
      </c>
      <c r="L752" s="113">
        <v>3</v>
      </c>
      <c r="M752" s="126"/>
      <c r="N752" s="127">
        <f>Tabela1798197[[#This Row],[Qtde.]]*Tabela1798197[[#This Row],[VALOR]]</f>
        <v>0</v>
      </c>
    </row>
    <row r="753" spans="2:14" ht="31.5" x14ac:dyDescent="0.3">
      <c r="B753" s="110" t="s">
        <v>484</v>
      </c>
      <c r="C753" s="115">
        <v>1</v>
      </c>
      <c r="D7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3" s="231" t="s">
        <v>484</v>
      </c>
      <c r="F753" s="167" t="s">
        <v>576</v>
      </c>
      <c r="G753" s="224"/>
      <c r="H753" s="174"/>
      <c r="I753" s="191"/>
      <c r="J753" s="207">
        <v>7898241334175</v>
      </c>
      <c r="K753" s="160">
        <v>2</v>
      </c>
      <c r="L753" s="113">
        <v>1</v>
      </c>
      <c r="M753" s="126"/>
      <c r="N753" s="127">
        <f>Tabela1798197[[#This Row],[Qtde.]]*Tabela1798197[[#This Row],[VALOR]]</f>
        <v>0</v>
      </c>
    </row>
    <row r="754" spans="2:14" ht="31.5" x14ac:dyDescent="0.3">
      <c r="B754" s="110" t="s">
        <v>484</v>
      </c>
      <c r="C754" s="115">
        <v>1</v>
      </c>
      <c r="D7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4" s="231" t="s">
        <v>484</v>
      </c>
      <c r="F754" s="167" t="s">
        <v>577</v>
      </c>
      <c r="G754" s="224"/>
      <c r="H754" s="174"/>
      <c r="I754" s="191"/>
      <c r="J754" s="207">
        <v>7897194101056</v>
      </c>
      <c r="K754" s="160">
        <v>1</v>
      </c>
      <c r="L754" s="113">
        <v>1</v>
      </c>
      <c r="M754" s="126"/>
      <c r="N754" s="127">
        <f>Tabela1798197[[#This Row],[Qtde.]]*Tabela1798197[[#This Row],[VALOR]]</f>
        <v>0</v>
      </c>
    </row>
    <row r="755" spans="2:14" ht="31.5" x14ac:dyDescent="0.3">
      <c r="B755" s="110" t="s">
        <v>484</v>
      </c>
      <c r="C755" s="115">
        <v>1</v>
      </c>
      <c r="D7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5" s="231" t="s">
        <v>484</v>
      </c>
      <c r="F755" s="167" t="s">
        <v>578</v>
      </c>
      <c r="G755" s="224"/>
      <c r="H755" s="174"/>
      <c r="I755" s="191"/>
      <c r="J755" s="207">
        <v>7898938072052</v>
      </c>
      <c r="K755" s="160">
        <v>2</v>
      </c>
      <c r="L755" s="113">
        <v>2</v>
      </c>
      <c r="M755" s="126"/>
      <c r="N755" s="127">
        <f>Tabela1798197[[#This Row],[Qtde.]]*Tabela1798197[[#This Row],[VALOR]]</f>
        <v>0</v>
      </c>
    </row>
    <row r="756" spans="2:14" ht="31.5" x14ac:dyDescent="0.3">
      <c r="B756" s="110" t="s">
        <v>484</v>
      </c>
      <c r="C756" s="115">
        <v>1</v>
      </c>
      <c r="D7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6" s="231" t="s">
        <v>484</v>
      </c>
      <c r="F756" s="167" t="s">
        <v>579</v>
      </c>
      <c r="G756" s="224"/>
      <c r="H756" s="174"/>
      <c r="I756" s="191"/>
      <c r="J756" s="207">
        <v>7898938072014</v>
      </c>
      <c r="K756" s="160">
        <v>2</v>
      </c>
      <c r="L756" s="113">
        <v>2</v>
      </c>
      <c r="M756" s="126"/>
      <c r="N756" s="127">
        <f>Tabela1798197[[#This Row],[Qtde.]]*Tabela1798197[[#This Row],[VALOR]]</f>
        <v>0</v>
      </c>
    </row>
    <row r="757" spans="2:14" ht="31.5" x14ac:dyDescent="0.3">
      <c r="B757" s="110" t="s">
        <v>484</v>
      </c>
      <c r="C757" s="115">
        <v>1</v>
      </c>
      <c r="D7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7" s="231" t="s">
        <v>484</v>
      </c>
      <c r="F757" s="167" t="s">
        <v>580</v>
      </c>
      <c r="G757" s="224"/>
      <c r="H757" s="174"/>
      <c r="I757" s="191"/>
      <c r="J757" s="207">
        <v>7898938072113</v>
      </c>
      <c r="K757" s="160">
        <v>3</v>
      </c>
      <c r="L757" s="113">
        <v>2</v>
      </c>
      <c r="M757" s="126"/>
      <c r="N757" s="127">
        <f>Tabela1798197[[#This Row],[Qtde.]]*Tabela1798197[[#This Row],[VALOR]]</f>
        <v>0</v>
      </c>
    </row>
    <row r="758" spans="2:14" ht="31.5" x14ac:dyDescent="0.3">
      <c r="B758" s="110" t="s">
        <v>484</v>
      </c>
      <c r="C758" s="115">
        <v>1</v>
      </c>
      <c r="D7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8" s="231" t="s">
        <v>484</v>
      </c>
      <c r="F758" s="167" t="s">
        <v>581</v>
      </c>
      <c r="G758" s="224"/>
      <c r="H758" s="174"/>
      <c r="I758" s="191"/>
      <c r="J758" s="207">
        <v>7898938072076</v>
      </c>
      <c r="K758" s="160">
        <v>2</v>
      </c>
      <c r="L758" s="113">
        <v>2</v>
      </c>
      <c r="M758" s="126"/>
      <c r="N758" s="127">
        <f>Tabela1798197[[#This Row],[Qtde.]]*Tabela1798197[[#This Row],[VALOR]]</f>
        <v>0</v>
      </c>
    </row>
    <row r="759" spans="2:14" ht="31.5" x14ac:dyDescent="0.3">
      <c r="B759" s="110" t="s">
        <v>484</v>
      </c>
      <c r="C759" s="115">
        <v>1</v>
      </c>
      <c r="D7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59" s="231" t="s">
        <v>484</v>
      </c>
      <c r="F759" s="167" t="s">
        <v>582</v>
      </c>
      <c r="G759" s="224"/>
      <c r="H759" s="174"/>
      <c r="I759" s="191"/>
      <c r="J759" s="207">
        <v>7898938072236</v>
      </c>
      <c r="K759" s="160">
        <v>2</v>
      </c>
      <c r="L759" s="113">
        <v>2</v>
      </c>
      <c r="M759" s="126"/>
      <c r="N759" s="127">
        <f>Tabela1798197[[#This Row],[Qtde.]]*Tabela1798197[[#This Row],[VALOR]]</f>
        <v>0</v>
      </c>
    </row>
    <row r="760" spans="2:14" ht="31.5" x14ac:dyDescent="0.3">
      <c r="B760" s="110" t="s">
        <v>484</v>
      </c>
      <c r="C760" s="115">
        <v>1</v>
      </c>
      <c r="D7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60" s="231" t="s">
        <v>484</v>
      </c>
      <c r="F760" s="167" t="s">
        <v>583</v>
      </c>
      <c r="G760" s="224"/>
      <c r="H760" s="174"/>
      <c r="I760" s="191"/>
      <c r="J760" s="207">
        <v>7898938072199</v>
      </c>
      <c r="K760" s="160">
        <v>2</v>
      </c>
      <c r="L760" s="113">
        <v>2</v>
      </c>
      <c r="M760" s="126"/>
      <c r="N760" s="127">
        <f>Tabela1798197[[#This Row],[Qtde.]]*Tabela1798197[[#This Row],[VALOR]]</f>
        <v>0</v>
      </c>
    </row>
    <row r="761" spans="2:14" ht="31.5" x14ac:dyDescent="0.3">
      <c r="B761" s="110" t="s">
        <v>484</v>
      </c>
      <c r="C761" s="115">
        <v>1</v>
      </c>
      <c r="D7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61" s="231" t="s">
        <v>1090</v>
      </c>
      <c r="F761" s="167" t="s">
        <v>1091</v>
      </c>
      <c r="G761" s="224"/>
      <c r="H761" s="174"/>
      <c r="I761" s="191" t="s">
        <v>12</v>
      </c>
      <c r="J761" s="207">
        <v>2222</v>
      </c>
      <c r="K761" s="160">
        <v>1</v>
      </c>
      <c r="L761" s="113">
        <v>2</v>
      </c>
      <c r="M761" s="126"/>
      <c r="N761" s="127">
        <f>Tabela1798197[[#This Row],[Qtde.]]*Tabela1798197[[#This Row],[VALOR]]</f>
        <v>0</v>
      </c>
    </row>
    <row r="762" spans="2:14" ht="31.5" x14ac:dyDescent="0.3">
      <c r="B762" s="110" t="s">
        <v>484</v>
      </c>
      <c r="C762" s="115">
        <v>1</v>
      </c>
      <c r="D7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62" s="231" t="s">
        <v>1090</v>
      </c>
      <c r="F762" s="167" t="s">
        <v>1091</v>
      </c>
      <c r="G762" s="224"/>
      <c r="H762" s="174"/>
      <c r="I762" s="191" t="s">
        <v>5</v>
      </c>
      <c r="J762" s="207">
        <v>2221</v>
      </c>
      <c r="K762" s="160">
        <v>1</v>
      </c>
      <c r="L762" s="113">
        <v>2</v>
      </c>
      <c r="M762" s="126"/>
      <c r="N762" s="127">
        <f>Tabela1798197[[#This Row],[Qtde.]]*Tabela1798197[[#This Row],[VALOR]]</f>
        <v>0</v>
      </c>
    </row>
    <row r="763" spans="2:14" ht="31.5" x14ac:dyDescent="0.3">
      <c r="B763" s="110" t="s">
        <v>484</v>
      </c>
      <c r="C763" s="115">
        <v>1</v>
      </c>
      <c r="D7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63" s="231" t="s">
        <v>1090</v>
      </c>
      <c r="F763" s="167" t="s">
        <v>1091</v>
      </c>
      <c r="G763" s="224"/>
      <c r="H763" s="174"/>
      <c r="I763" s="191" t="s">
        <v>24</v>
      </c>
      <c r="J763" s="207">
        <v>2223</v>
      </c>
      <c r="K763" s="160">
        <v>2</v>
      </c>
      <c r="L763" s="113">
        <v>2</v>
      </c>
      <c r="M763" s="126"/>
      <c r="N763" s="127">
        <f>Tabela1798197[[#This Row],[Qtde.]]*Tabela1798197[[#This Row],[VALOR]]</f>
        <v>0</v>
      </c>
    </row>
    <row r="764" spans="2:14" ht="31.5" x14ac:dyDescent="0.3">
      <c r="B764" s="110" t="s">
        <v>484</v>
      </c>
      <c r="C764" s="115">
        <v>1</v>
      </c>
      <c r="D7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64" s="231" t="s">
        <v>1090</v>
      </c>
      <c r="F764" s="167" t="s">
        <v>1092</v>
      </c>
      <c r="G764" s="224"/>
      <c r="H764" s="174"/>
      <c r="I764" s="191" t="s">
        <v>12</v>
      </c>
      <c r="J764" s="207">
        <v>2225</v>
      </c>
      <c r="K764" s="160">
        <v>1</v>
      </c>
      <c r="L764" s="113">
        <v>2</v>
      </c>
      <c r="M764" s="126"/>
      <c r="N764" s="127">
        <f>Tabela1798197[[#This Row],[Qtde.]]*Tabela1798197[[#This Row],[VALOR]]</f>
        <v>0</v>
      </c>
    </row>
    <row r="765" spans="2:14" ht="31.5" x14ac:dyDescent="0.3">
      <c r="B765" s="110" t="s">
        <v>484</v>
      </c>
      <c r="C765" s="115">
        <v>1</v>
      </c>
      <c r="D7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65" s="231" t="s">
        <v>1090</v>
      </c>
      <c r="F765" s="167" t="s">
        <v>1092</v>
      </c>
      <c r="G765" s="224"/>
      <c r="H765" s="174"/>
      <c r="I765" s="191" t="s">
        <v>5</v>
      </c>
      <c r="J765" s="207">
        <v>2224</v>
      </c>
      <c r="K765" s="160">
        <v>2</v>
      </c>
      <c r="L765" s="113">
        <v>2</v>
      </c>
      <c r="M765" s="126"/>
      <c r="N765" s="127">
        <f>Tabela1798197[[#This Row],[Qtde.]]*Tabela1798197[[#This Row],[VALOR]]</f>
        <v>0</v>
      </c>
    </row>
    <row r="766" spans="2:14" ht="31.5" x14ac:dyDescent="0.3">
      <c r="B766" s="110" t="s">
        <v>484</v>
      </c>
      <c r="C766" s="115">
        <v>1</v>
      </c>
      <c r="D7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66" s="231" t="s">
        <v>1090</v>
      </c>
      <c r="F766" s="167" t="s">
        <v>1092</v>
      </c>
      <c r="G766" s="224"/>
      <c r="H766" s="174"/>
      <c r="I766" s="191" t="s">
        <v>24</v>
      </c>
      <c r="J766" s="207">
        <v>2226</v>
      </c>
      <c r="K766" s="160">
        <v>2</v>
      </c>
      <c r="L766" s="113">
        <v>2</v>
      </c>
      <c r="M766" s="126"/>
      <c r="N766" s="127">
        <f>Tabela1798197[[#This Row],[Qtde.]]*Tabela1798197[[#This Row],[VALOR]]</f>
        <v>0</v>
      </c>
    </row>
    <row r="767" spans="2:14" ht="31.5" x14ac:dyDescent="0.3">
      <c r="B767" s="110" t="s">
        <v>484</v>
      </c>
      <c r="C767" s="115">
        <v>1</v>
      </c>
      <c r="D7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67" s="231" t="s">
        <v>484</v>
      </c>
      <c r="F767" s="167" t="s">
        <v>584</v>
      </c>
      <c r="G767" s="224"/>
      <c r="H767" s="174"/>
      <c r="I767" s="191"/>
      <c r="J767" s="207">
        <v>7897488003219</v>
      </c>
      <c r="K767" s="160">
        <v>3</v>
      </c>
      <c r="L767" s="113">
        <v>3</v>
      </c>
      <c r="M767" s="126"/>
      <c r="N767" s="127">
        <f>Tabela1798197[[#This Row],[Qtde.]]*Tabela1798197[[#This Row],[VALOR]]</f>
        <v>0</v>
      </c>
    </row>
    <row r="768" spans="2:14" x14ac:dyDescent="0.3">
      <c r="B768" s="110" t="s">
        <v>484</v>
      </c>
      <c r="C768" s="115">
        <v>12</v>
      </c>
      <c r="D7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768" s="231" t="s">
        <v>970</v>
      </c>
      <c r="F768" s="167" t="s">
        <v>1342</v>
      </c>
      <c r="G768" s="224"/>
      <c r="H768" s="174"/>
      <c r="I768" s="191"/>
      <c r="J768" s="207">
        <v>7897488006715</v>
      </c>
      <c r="K768" s="160">
        <v>2</v>
      </c>
      <c r="L768" s="113">
        <v>6</v>
      </c>
      <c r="M768" s="126"/>
      <c r="N768" s="127">
        <f>Tabela1798197[[#This Row],[Qtde.]]*Tabela1798197[[#This Row],[VALOR]]</f>
        <v>0</v>
      </c>
    </row>
    <row r="769" spans="2:14" x14ac:dyDescent="0.3">
      <c r="B769" s="109" t="s">
        <v>161</v>
      </c>
      <c r="C769" s="112">
        <v>1</v>
      </c>
      <c r="D7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769" s="231" t="s">
        <v>475</v>
      </c>
      <c r="F769" s="166" t="s">
        <v>477</v>
      </c>
      <c r="G769" s="224"/>
      <c r="H769" s="174"/>
      <c r="I769" s="191" t="s">
        <v>20</v>
      </c>
      <c r="J769" s="207">
        <v>7891117076193</v>
      </c>
      <c r="K769" s="160">
        <v>0</v>
      </c>
      <c r="L769" s="113">
        <v>2</v>
      </c>
      <c r="M769" s="122"/>
      <c r="N769" s="123">
        <f>Tabela1798197[[#This Row],[Qtde.]]*Tabela1798197[[#This Row],[VALOR]]</f>
        <v>0</v>
      </c>
    </row>
    <row r="770" spans="2:14" ht="28.5" x14ac:dyDescent="0.3">
      <c r="B770" s="109" t="s">
        <v>161</v>
      </c>
      <c r="C770" s="112">
        <v>1</v>
      </c>
      <c r="D7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70" s="231" t="s">
        <v>475</v>
      </c>
      <c r="F770" s="166" t="s">
        <v>483</v>
      </c>
      <c r="G770" s="224"/>
      <c r="H770" s="174"/>
      <c r="I770" s="191" t="s">
        <v>82</v>
      </c>
      <c r="J770" s="207">
        <v>7891117065395</v>
      </c>
      <c r="K770" s="160">
        <v>0</v>
      </c>
      <c r="L770" s="113">
        <v>1</v>
      </c>
      <c r="M770" s="122"/>
      <c r="N770" s="123">
        <f>Tabela1798197[[#This Row],[Qtde.]]*Tabela1798197[[#This Row],[VALOR]]</f>
        <v>0</v>
      </c>
    </row>
    <row r="771" spans="2:14" ht="42.75" x14ac:dyDescent="0.3">
      <c r="B771" s="109" t="s">
        <v>161</v>
      </c>
      <c r="C771" s="112">
        <v>1</v>
      </c>
      <c r="D7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771" s="231" t="s">
        <v>671</v>
      </c>
      <c r="F771" s="166" t="s">
        <v>972</v>
      </c>
      <c r="G771" s="224"/>
      <c r="H771" s="174"/>
      <c r="I771" s="191"/>
      <c r="J771" s="207">
        <v>7899349177381</v>
      </c>
      <c r="K771" s="160">
        <v>2</v>
      </c>
      <c r="L771" s="113">
        <v>5</v>
      </c>
      <c r="M771" s="122"/>
      <c r="N771" s="123">
        <f>Tabela1798197[[#This Row],[Qtde.]]*Tabela1798197[[#This Row],[VALOR]]</f>
        <v>0</v>
      </c>
    </row>
    <row r="772" spans="2:14" ht="42.75" x14ac:dyDescent="0.3">
      <c r="B772" s="109" t="s">
        <v>161</v>
      </c>
      <c r="C772" s="112">
        <v>1</v>
      </c>
      <c r="D7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72" s="231" t="s">
        <v>671</v>
      </c>
      <c r="F772" s="166" t="s">
        <v>973</v>
      </c>
      <c r="G772" s="224"/>
      <c r="H772" s="174"/>
      <c r="I772" s="191"/>
      <c r="J772" s="207">
        <v>7899052577379</v>
      </c>
      <c r="K772" s="160">
        <v>1</v>
      </c>
      <c r="L772" s="113">
        <v>2</v>
      </c>
      <c r="M772" s="122"/>
      <c r="N772" s="123">
        <f>Tabela1798197[[#This Row],[Qtde.]]*Tabela1798197[[#This Row],[VALOR]]</f>
        <v>0</v>
      </c>
    </row>
    <row r="773" spans="2:14" ht="42.75" x14ac:dyDescent="0.3">
      <c r="B773" s="109" t="s">
        <v>161</v>
      </c>
      <c r="C773" s="112">
        <v>1</v>
      </c>
      <c r="D7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73" s="231" t="s">
        <v>671</v>
      </c>
      <c r="F773" s="166" t="s">
        <v>974</v>
      </c>
      <c r="G773" s="224"/>
      <c r="H773" s="174"/>
      <c r="I773" s="191"/>
      <c r="J773" s="207">
        <v>7899349178296</v>
      </c>
      <c r="K773" s="160">
        <v>1</v>
      </c>
      <c r="L773" s="113">
        <v>2</v>
      </c>
      <c r="M773" s="122"/>
      <c r="N773" s="123">
        <f>Tabela1798197[[#This Row],[Qtde.]]*Tabela1798197[[#This Row],[VALOR]]</f>
        <v>0</v>
      </c>
    </row>
    <row r="774" spans="2:14" ht="28.5" x14ac:dyDescent="0.3">
      <c r="B774" s="109" t="s">
        <v>161</v>
      </c>
      <c r="C774" s="112">
        <v>1</v>
      </c>
      <c r="D7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774" s="231" t="s">
        <v>671</v>
      </c>
      <c r="F774" s="166" t="s">
        <v>975</v>
      </c>
      <c r="G774" s="224"/>
      <c r="H774" s="174"/>
      <c r="I774" s="191"/>
      <c r="J774" s="207">
        <v>7899349152340</v>
      </c>
      <c r="K774" s="160">
        <v>1</v>
      </c>
      <c r="L774" s="113">
        <v>2</v>
      </c>
      <c r="M774" s="122"/>
      <c r="N774" s="123">
        <f>Tabela1798197[[#This Row],[Qtde.]]*Tabela1798197[[#This Row],[VALOR]]</f>
        <v>0</v>
      </c>
    </row>
    <row r="775" spans="2:14" ht="28.5" x14ac:dyDescent="0.3">
      <c r="B775" s="109" t="s">
        <v>161</v>
      </c>
      <c r="C775" s="112">
        <v>55</v>
      </c>
      <c r="D7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75" s="231" t="s">
        <v>475</v>
      </c>
      <c r="F775" s="166" t="s">
        <v>1418</v>
      </c>
      <c r="G775" s="224"/>
      <c r="H775" s="180" t="s">
        <v>478</v>
      </c>
      <c r="I775" s="191"/>
      <c r="J775" s="207">
        <v>7891117043249</v>
      </c>
      <c r="K775" s="160">
        <v>27</v>
      </c>
      <c r="L775" s="113">
        <v>20</v>
      </c>
      <c r="M775" s="122"/>
      <c r="N775" s="123">
        <f>Tabela1798197[[#This Row],[Qtde.]]*Tabela1798197[[#This Row],[VALOR]]</f>
        <v>0</v>
      </c>
    </row>
    <row r="776" spans="2:14" ht="30" x14ac:dyDescent="0.3">
      <c r="B776" s="109" t="s">
        <v>161</v>
      </c>
      <c r="C776" s="112">
        <v>1</v>
      </c>
      <c r="D7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776" s="231" t="s">
        <v>479</v>
      </c>
      <c r="F776" s="166" t="s">
        <v>480</v>
      </c>
      <c r="G776" s="224"/>
      <c r="H776" s="180" t="s">
        <v>1379</v>
      </c>
      <c r="I776" s="191"/>
      <c r="J776" s="207">
        <v>7898638300455</v>
      </c>
      <c r="K776" s="160">
        <v>4</v>
      </c>
      <c r="L776" s="113">
        <v>10</v>
      </c>
      <c r="M776" s="122"/>
      <c r="N776" s="123">
        <f>Tabela1798197[[#This Row],[Qtde.]]*Tabela1798197[[#This Row],[VALOR]]</f>
        <v>0</v>
      </c>
    </row>
    <row r="777" spans="2:14" ht="30" x14ac:dyDescent="0.3">
      <c r="B777" s="109" t="s">
        <v>161</v>
      </c>
      <c r="C777" s="112">
        <v>1</v>
      </c>
      <c r="D7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77" s="231" t="s">
        <v>479</v>
      </c>
      <c r="F777" s="166" t="s">
        <v>481</v>
      </c>
      <c r="G777" s="224"/>
      <c r="H777" s="180" t="s">
        <v>1379</v>
      </c>
      <c r="I777" s="191"/>
      <c r="J777" s="207">
        <v>7898638300462</v>
      </c>
      <c r="K777" s="160">
        <v>17</v>
      </c>
      <c r="L777" s="113">
        <v>10</v>
      </c>
      <c r="M777" s="122"/>
      <c r="N777" s="123">
        <f>Tabela1798197[[#This Row],[Qtde.]]*Tabela1798197[[#This Row],[VALOR]]</f>
        <v>0</v>
      </c>
    </row>
    <row r="778" spans="2:14" ht="30" x14ac:dyDescent="0.3">
      <c r="B778" s="109" t="s">
        <v>161</v>
      </c>
      <c r="C778" s="112">
        <v>1</v>
      </c>
      <c r="D7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778" s="231" t="s">
        <v>479</v>
      </c>
      <c r="F778" s="166" t="s">
        <v>482</v>
      </c>
      <c r="G778" s="224"/>
      <c r="H778" s="180" t="s">
        <v>1379</v>
      </c>
      <c r="I778" s="191"/>
      <c r="J778" s="207">
        <v>7898638300837</v>
      </c>
      <c r="K778" s="160">
        <v>4</v>
      </c>
      <c r="L778" s="113">
        <v>10</v>
      </c>
      <c r="M778" s="122"/>
      <c r="N778" s="123">
        <f>Tabela1798197[[#This Row],[Qtde.]]*Tabela1798197[[#This Row],[VALOR]]</f>
        <v>0</v>
      </c>
    </row>
    <row r="779" spans="2:14" x14ac:dyDescent="0.3">
      <c r="B779" s="109" t="s">
        <v>161</v>
      </c>
      <c r="C779" s="112">
        <v>10</v>
      </c>
      <c r="D7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79" s="233" t="s">
        <v>474</v>
      </c>
      <c r="F779" s="169" t="s">
        <v>1419</v>
      </c>
      <c r="G779" s="224"/>
      <c r="H779" s="181" t="s">
        <v>1380</v>
      </c>
      <c r="I779" s="191"/>
      <c r="J779" s="207">
        <v>7891065000141</v>
      </c>
      <c r="K779" s="160">
        <v>9</v>
      </c>
      <c r="L779" s="113">
        <v>5</v>
      </c>
      <c r="M779" s="122"/>
      <c r="N779" s="123">
        <f>Tabela1798197[[#This Row],[Qtde.]]*Tabela1798197[[#This Row],[VALOR]]</f>
        <v>0</v>
      </c>
    </row>
    <row r="780" spans="2:14" x14ac:dyDescent="0.3">
      <c r="B780" s="109" t="s">
        <v>161</v>
      </c>
      <c r="C780" s="112">
        <v>10</v>
      </c>
      <c r="D7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80" s="233" t="s">
        <v>474</v>
      </c>
      <c r="F780" s="169" t="s">
        <v>1420</v>
      </c>
      <c r="G780" s="224"/>
      <c r="H780" s="181" t="s">
        <v>1381</v>
      </c>
      <c r="I780" s="191"/>
      <c r="J780" s="207">
        <v>7891065000158</v>
      </c>
      <c r="K780" s="160">
        <v>6</v>
      </c>
      <c r="L780" s="113">
        <v>5</v>
      </c>
      <c r="M780" s="122"/>
      <c r="N780" s="123">
        <f>Tabela1798197[[#This Row],[Qtde.]]*Tabela1798197[[#This Row],[VALOR]]</f>
        <v>0</v>
      </c>
    </row>
    <row r="781" spans="2:14" x14ac:dyDescent="0.3">
      <c r="B781" s="109" t="s">
        <v>161</v>
      </c>
      <c r="C781" s="112">
        <v>10</v>
      </c>
      <c r="D7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781" s="233" t="s">
        <v>474</v>
      </c>
      <c r="F781" s="169" t="s">
        <v>1421</v>
      </c>
      <c r="G781" s="224"/>
      <c r="H781" s="181" t="s">
        <v>1382</v>
      </c>
      <c r="I781" s="191"/>
      <c r="J781" s="207">
        <v>7891065000165</v>
      </c>
      <c r="K781" s="160">
        <v>3</v>
      </c>
      <c r="L781" s="113">
        <v>5</v>
      </c>
      <c r="M781" s="122"/>
      <c r="N781" s="123">
        <f>Tabela1798197[[#This Row],[Qtde.]]*Tabela1798197[[#This Row],[VALOR]]</f>
        <v>0</v>
      </c>
    </row>
    <row r="782" spans="2:14" x14ac:dyDescent="0.3">
      <c r="B782" s="109" t="s">
        <v>161</v>
      </c>
      <c r="C782" s="112">
        <v>5</v>
      </c>
      <c r="D7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82" s="233" t="s">
        <v>474</v>
      </c>
      <c r="F782" s="169" t="s">
        <v>1422</v>
      </c>
      <c r="G782" s="224"/>
      <c r="H782" s="181" t="s">
        <v>1383</v>
      </c>
      <c r="I782" s="191"/>
      <c r="J782" s="207">
        <v>7891065000172</v>
      </c>
      <c r="K782" s="160">
        <v>5</v>
      </c>
      <c r="L782" s="113">
        <v>3</v>
      </c>
      <c r="M782" s="122"/>
      <c r="N782" s="123">
        <f>Tabela1798197[[#This Row],[Qtde.]]*Tabela1798197[[#This Row],[VALOR]]</f>
        <v>0</v>
      </c>
    </row>
    <row r="783" spans="2:14" x14ac:dyDescent="0.3">
      <c r="B783" s="109" t="s">
        <v>161</v>
      </c>
      <c r="C783" s="112">
        <v>5</v>
      </c>
      <c r="D7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83" s="233" t="s">
        <v>474</v>
      </c>
      <c r="F783" s="169" t="s">
        <v>1423</v>
      </c>
      <c r="G783" s="224"/>
      <c r="H783" s="181" t="s">
        <v>1384</v>
      </c>
      <c r="I783" s="191"/>
      <c r="J783" s="207">
        <v>7891065011635</v>
      </c>
      <c r="K783" s="160">
        <v>5</v>
      </c>
      <c r="L783" s="113">
        <v>3</v>
      </c>
      <c r="M783" s="122"/>
      <c r="N783" s="123">
        <f>Tabela1798197[[#This Row],[Qtde.]]*Tabela1798197[[#This Row],[VALOR]]</f>
        <v>0</v>
      </c>
    </row>
    <row r="784" spans="2:14" x14ac:dyDescent="0.3">
      <c r="B784" s="109" t="s">
        <v>161</v>
      </c>
      <c r="C784" s="112">
        <v>5</v>
      </c>
      <c r="D7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84" s="233" t="s">
        <v>474</v>
      </c>
      <c r="F784" s="169" t="s">
        <v>1424</v>
      </c>
      <c r="G784" s="224"/>
      <c r="H784" s="181" t="s">
        <v>1385</v>
      </c>
      <c r="I784" s="191"/>
      <c r="J784" s="207">
        <v>7891065000189</v>
      </c>
      <c r="K784" s="160">
        <v>7</v>
      </c>
      <c r="L784" s="113">
        <v>3</v>
      </c>
      <c r="M784" s="122"/>
      <c r="N784" s="123">
        <f>Tabela1798197[[#This Row],[Qtde.]]*Tabela1798197[[#This Row],[VALOR]]</f>
        <v>0</v>
      </c>
    </row>
    <row r="785" spans="2:14" x14ac:dyDescent="0.3">
      <c r="B785" s="109" t="s">
        <v>161</v>
      </c>
      <c r="C785" s="112">
        <v>5</v>
      </c>
      <c r="D7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785" s="233" t="s">
        <v>474</v>
      </c>
      <c r="F785" s="169" t="s">
        <v>1425</v>
      </c>
      <c r="G785" s="224"/>
      <c r="H785" s="181" t="s">
        <v>1386</v>
      </c>
      <c r="I785" s="191"/>
      <c r="J785" s="207">
        <v>7891065000196</v>
      </c>
      <c r="K785" s="160">
        <v>2</v>
      </c>
      <c r="L785" s="113">
        <v>3</v>
      </c>
      <c r="M785" s="122"/>
      <c r="N785" s="123">
        <f>Tabela1798197[[#This Row],[Qtde.]]*Tabela1798197[[#This Row],[VALOR]]</f>
        <v>0</v>
      </c>
    </row>
    <row r="786" spans="2:14" x14ac:dyDescent="0.3">
      <c r="B786" s="109" t="s">
        <v>161</v>
      </c>
      <c r="C786" s="112">
        <v>5</v>
      </c>
      <c r="D7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86" s="233" t="s">
        <v>474</v>
      </c>
      <c r="F786" s="169" t="s">
        <v>1426</v>
      </c>
      <c r="G786" s="224"/>
      <c r="H786" s="181" t="s">
        <v>1387</v>
      </c>
      <c r="I786" s="191"/>
      <c r="J786" s="207">
        <v>7891065000202</v>
      </c>
      <c r="K786" s="160">
        <v>4</v>
      </c>
      <c r="L786" s="113">
        <v>3</v>
      </c>
      <c r="M786" s="122"/>
      <c r="N786" s="123">
        <f>Tabela1798197[[#This Row],[Qtde.]]*Tabela1798197[[#This Row],[VALOR]]</f>
        <v>0</v>
      </c>
    </row>
    <row r="787" spans="2:14" x14ac:dyDescent="0.3">
      <c r="B787" s="109" t="s">
        <v>161</v>
      </c>
      <c r="C787" s="115">
        <v>1</v>
      </c>
      <c r="D7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87" s="231" t="s">
        <v>162</v>
      </c>
      <c r="F787" s="166" t="s">
        <v>163</v>
      </c>
      <c r="G787" s="224" t="s">
        <v>46</v>
      </c>
      <c r="H787" s="174" t="s">
        <v>1364</v>
      </c>
      <c r="I787" s="191" t="s">
        <v>87</v>
      </c>
      <c r="J787" s="207">
        <v>2129</v>
      </c>
      <c r="K787" s="160">
        <v>0</v>
      </c>
      <c r="L787" s="113"/>
      <c r="M787" s="122"/>
      <c r="N787" s="125">
        <f>Tabela1798197[[#This Row],[Qtde.]]*Tabela1798197[[#This Row],[VALOR]]</f>
        <v>0</v>
      </c>
    </row>
    <row r="788" spans="2:14" x14ac:dyDescent="0.3">
      <c r="B788" s="109" t="s">
        <v>161</v>
      </c>
      <c r="C788" s="115">
        <v>1</v>
      </c>
      <c r="D7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88" s="231" t="s">
        <v>162</v>
      </c>
      <c r="F788" s="166" t="s">
        <v>176</v>
      </c>
      <c r="G788" s="224" t="s">
        <v>46</v>
      </c>
      <c r="H788" s="174" t="s">
        <v>1364</v>
      </c>
      <c r="I788" s="191" t="s">
        <v>86</v>
      </c>
      <c r="J788" s="207">
        <v>1756</v>
      </c>
      <c r="K788" s="160">
        <v>0</v>
      </c>
      <c r="L788" s="113"/>
      <c r="M788" s="122"/>
      <c r="N788" s="125">
        <f>Tabela1798197[[#This Row],[Qtde.]]*Tabela1798197[[#This Row],[VALOR]]</f>
        <v>0</v>
      </c>
    </row>
    <row r="789" spans="2:14" x14ac:dyDescent="0.3">
      <c r="B789" s="109" t="s">
        <v>161</v>
      </c>
      <c r="C789" s="115">
        <v>1</v>
      </c>
      <c r="D7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89" s="231" t="s">
        <v>162</v>
      </c>
      <c r="F789" s="166" t="s">
        <v>176</v>
      </c>
      <c r="G789" s="224" t="s">
        <v>46</v>
      </c>
      <c r="H789" s="174" t="s">
        <v>1364</v>
      </c>
      <c r="I789" s="191" t="s">
        <v>87</v>
      </c>
      <c r="J789" s="207">
        <v>1966</v>
      </c>
      <c r="K789" s="160">
        <v>0</v>
      </c>
      <c r="L789" s="113"/>
      <c r="M789" s="122"/>
      <c r="N789" s="125">
        <f>Tabela1798197[[#This Row],[Qtde.]]*Tabela1798197[[#This Row],[VALOR]]</f>
        <v>0</v>
      </c>
    </row>
    <row r="790" spans="2:14" x14ac:dyDescent="0.3">
      <c r="B790" s="109" t="s">
        <v>161</v>
      </c>
      <c r="C790" s="115">
        <v>2</v>
      </c>
      <c r="D7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90" s="231" t="s">
        <v>162</v>
      </c>
      <c r="F790" s="166" t="s">
        <v>176</v>
      </c>
      <c r="G790" s="224" t="s">
        <v>46</v>
      </c>
      <c r="H790" s="174" t="s">
        <v>1388</v>
      </c>
      <c r="I790" s="191" t="s">
        <v>85</v>
      </c>
      <c r="J790" s="207">
        <v>1792</v>
      </c>
      <c r="K790" s="160">
        <v>3</v>
      </c>
      <c r="L790" s="113">
        <v>2</v>
      </c>
      <c r="M790" s="122"/>
      <c r="N790" s="125">
        <f>Tabela1798197[[#This Row],[Qtde.]]*Tabela1798197[[#This Row],[VALOR]]</f>
        <v>0</v>
      </c>
    </row>
    <row r="791" spans="2:14" x14ac:dyDescent="0.3">
      <c r="B791" s="109" t="s">
        <v>161</v>
      </c>
      <c r="C791" s="115">
        <v>2</v>
      </c>
      <c r="D7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791" s="231" t="s">
        <v>162</v>
      </c>
      <c r="F791" s="166" t="s">
        <v>176</v>
      </c>
      <c r="G791" s="224" t="s">
        <v>46</v>
      </c>
      <c r="H791" s="174" t="s">
        <v>1388</v>
      </c>
      <c r="I791" s="191" t="s">
        <v>86</v>
      </c>
      <c r="J791" s="207">
        <v>1660</v>
      </c>
      <c r="K791" s="160">
        <v>0</v>
      </c>
      <c r="L791" s="113">
        <v>2</v>
      </c>
      <c r="M791" s="122"/>
      <c r="N791" s="125">
        <f>Tabela1798197[[#This Row],[Qtde.]]*Tabela1798197[[#This Row],[VALOR]]</f>
        <v>0</v>
      </c>
    </row>
    <row r="792" spans="2:14" x14ac:dyDescent="0.3">
      <c r="B792" s="109" t="s">
        <v>161</v>
      </c>
      <c r="C792" s="115">
        <v>2</v>
      </c>
      <c r="D7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792" s="231" t="s">
        <v>162</v>
      </c>
      <c r="F792" s="166" t="s">
        <v>176</v>
      </c>
      <c r="G792" s="224" t="s">
        <v>46</v>
      </c>
      <c r="H792" s="174" t="s">
        <v>1388</v>
      </c>
      <c r="I792" s="191" t="s">
        <v>87</v>
      </c>
      <c r="J792" s="207">
        <v>1794</v>
      </c>
      <c r="K792" s="160">
        <v>1</v>
      </c>
      <c r="L792" s="113">
        <v>2</v>
      </c>
      <c r="M792" s="122"/>
      <c r="N792" s="125">
        <f>Tabela1798197[[#This Row],[Qtde.]]*Tabela1798197[[#This Row],[VALOR]]</f>
        <v>0</v>
      </c>
    </row>
    <row r="793" spans="2:14" x14ac:dyDescent="0.3">
      <c r="B793" s="109" t="s">
        <v>161</v>
      </c>
      <c r="C793" s="115">
        <v>1</v>
      </c>
      <c r="D7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93" s="231" t="s">
        <v>162</v>
      </c>
      <c r="F793" s="166" t="s">
        <v>176</v>
      </c>
      <c r="G793" s="224" t="s">
        <v>46</v>
      </c>
      <c r="H793" s="174" t="s">
        <v>1361</v>
      </c>
      <c r="I793" s="191" t="s">
        <v>5</v>
      </c>
      <c r="J793" s="207">
        <v>2000000007663</v>
      </c>
      <c r="K793" s="160">
        <v>0</v>
      </c>
      <c r="L793" s="113"/>
      <c r="M793" s="122"/>
      <c r="N793" s="125">
        <f>Tabela1798197[[#This Row],[Qtde.]]*Tabela1798197[[#This Row],[VALOR]]</f>
        <v>0</v>
      </c>
    </row>
    <row r="794" spans="2:14" x14ac:dyDescent="0.3">
      <c r="B794" s="109" t="s">
        <v>161</v>
      </c>
      <c r="C794" s="115">
        <v>2</v>
      </c>
      <c r="D7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94" s="231" t="s">
        <v>162</v>
      </c>
      <c r="F794" s="166" t="s">
        <v>176</v>
      </c>
      <c r="G794" s="224" t="s">
        <v>46</v>
      </c>
      <c r="H794" s="174" t="s">
        <v>1362</v>
      </c>
      <c r="I794" s="191" t="s">
        <v>5</v>
      </c>
      <c r="J794" s="207">
        <v>1892</v>
      </c>
      <c r="K794" s="160">
        <v>3</v>
      </c>
      <c r="L794" s="113"/>
      <c r="M794" s="122"/>
      <c r="N794" s="125">
        <f>Tabela1798197[[#This Row],[Qtde.]]*Tabela1798197[[#This Row],[VALOR]]</f>
        <v>0</v>
      </c>
    </row>
    <row r="795" spans="2:14" ht="28.5" x14ac:dyDescent="0.3">
      <c r="B795" s="109" t="s">
        <v>161</v>
      </c>
      <c r="C795" s="115">
        <v>1</v>
      </c>
      <c r="D7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95" s="231" t="s">
        <v>162</v>
      </c>
      <c r="F795" s="166" t="s">
        <v>177</v>
      </c>
      <c r="G795" s="224" t="s">
        <v>46</v>
      </c>
      <c r="H795" s="174" t="s">
        <v>1364</v>
      </c>
      <c r="I795" s="191" t="s">
        <v>85</v>
      </c>
      <c r="J795" s="207">
        <v>2023</v>
      </c>
      <c r="K795" s="160">
        <v>0</v>
      </c>
      <c r="L795" s="113"/>
      <c r="M795" s="122"/>
      <c r="N795" s="125">
        <f>Tabela1798197[[#This Row],[Qtde.]]*Tabela1798197[[#This Row],[VALOR]]</f>
        <v>0</v>
      </c>
    </row>
    <row r="796" spans="2:14" ht="28.5" x14ac:dyDescent="0.3">
      <c r="B796" s="109" t="s">
        <v>161</v>
      </c>
      <c r="C796" s="115">
        <v>1</v>
      </c>
      <c r="D7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96" s="231" t="s">
        <v>162</v>
      </c>
      <c r="F796" s="166" t="s">
        <v>177</v>
      </c>
      <c r="G796" s="224" t="s">
        <v>46</v>
      </c>
      <c r="H796" s="174" t="s">
        <v>1361</v>
      </c>
      <c r="I796" s="191" t="s">
        <v>5</v>
      </c>
      <c r="J796" s="207">
        <v>1474</v>
      </c>
      <c r="K796" s="160">
        <v>0</v>
      </c>
      <c r="L796" s="113"/>
      <c r="M796" s="122"/>
      <c r="N796" s="125">
        <f>Tabela1798197[[#This Row],[Qtde.]]*Tabela1798197[[#This Row],[VALOR]]</f>
        <v>0</v>
      </c>
    </row>
    <row r="797" spans="2:14" x14ac:dyDescent="0.3">
      <c r="B797" s="109" t="s">
        <v>161</v>
      </c>
      <c r="C797" s="115">
        <v>1</v>
      </c>
      <c r="D7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97" s="231" t="s">
        <v>162</v>
      </c>
      <c r="F797" s="166" t="s">
        <v>103</v>
      </c>
      <c r="G797" s="224"/>
      <c r="H797" s="174" t="s">
        <v>1389</v>
      </c>
      <c r="I797" s="191"/>
      <c r="J797" s="207">
        <v>7891200009817</v>
      </c>
      <c r="K797" s="160">
        <v>2</v>
      </c>
      <c r="L797" s="113">
        <v>2</v>
      </c>
      <c r="M797" s="122"/>
      <c r="N797" s="125">
        <f>Tabela1798197[[#This Row],[Qtde.]]*Tabela1798197[[#This Row],[VALOR]]</f>
        <v>0</v>
      </c>
    </row>
    <row r="798" spans="2:14" ht="28.5" x14ac:dyDescent="0.3">
      <c r="B798" s="109" t="s">
        <v>161</v>
      </c>
      <c r="C798" s="115">
        <v>1</v>
      </c>
      <c r="D7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98" s="231" t="s">
        <v>162</v>
      </c>
      <c r="F798" s="166" t="s">
        <v>102</v>
      </c>
      <c r="G798" s="224"/>
      <c r="H798" s="174" t="s">
        <v>1390</v>
      </c>
      <c r="I798" s="191"/>
      <c r="J798" s="207">
        <v>1142</v>
      </c>
      <c r="K798" s="160">
        <v>1</v>
      </c>
      <c r="L798" s="113"/>
      <c r="M798" s="122"/>
      <c r="N798" s="125">
        <f>Tabela1798197[[#This Row],[Qtde.]]*Tabela1798197[[#This Row],[VALOR]]</f>
        <v>0</v>
      </c>
    </row>
    <row r="799" spans="2:14" x14ac:dyDescent="0.3">
      <c r="B799" s="109" t="s">
        <v>161</v>
      </c>
      <c r="C799" s="115">
        <v>1</v>
      </c>
      <c r="D7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799" s="231" t="s">
        <v>162</v>
      </c>
      <c r="F799" s="166" t="s">
        <v>104</v>
      </c>
      <c r="G799" s="224"/>
      <c r="H799" s="174" t="s">
        <v>1307</v>
      </c>
      <c r="I799" s="191"/>
      <c r="J799" s="207">
        <v>7891200009824</v>
      </c>
      <c r="K799" s="160">
        <v>2</v>
      </c>
      <c r="L799" s="113">
        <v>2</v>
      </c>
      <c r="M799" s="122"/>
      <c r="N799" s="125">
        <f>Tabela1798197[[#This Row],[Qtde.]]*Tabela1798197[[#This Row],[VALOR]]</f>
        <v>0</v>
      </c>
    </row>
    <row r="800" spans="2:14" ht="28.5" x14ac:dyDescent="0.3">
      <c r="B800" s="109" t="s">
        <v>161</v>
      </c>
      <c r="C800" s="115">
        <v>1</v>
      </c>
      <c r="D8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00" s="231" t="s">
        <v>162</v>
      </c>
      <c r="F800" s="166" t="s">
        <v>105</v>
      </c>
      <c r="G800" s="224"/>
      <c r="H800" s="174" t="s">
        <v>1391</v>
      </c>
      <c r="I800" s="191"/>
      <c r="J800" s="207">
        <v>7891200009831</v>
      </c>
      <c r="K800" s="160">
        <v>2</v>
      </c>
      <c r="L800" s="113">
        <v>2</v>
      </c>
      <c r="M800" s="122"/>
      <c r="N800" s="125">
        <f>Tabela1798197[[#This Row],[Qtde.]]*Tabela1798197[[#This Row],[VALOR]]</f>
        <v>0</v>
      </c>
    </row>
    <row r="801" spans="2:14" x14ac:dyDescent="0.3">
      <c r="B801" s="109" t="s">
        <v>161</v>
      </c>
      <c r="C801" s="115">
        <v>1</v>
      </c>
      <c r="D8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801" s="231" t="s">
        <v>162</v>
      </c>
      <c r="F801" s="166" t="s">
        <v>89</v>
      </c>
      <c r="G801" s="224"/>
      <c r="H801" s="174" t="s">
        <v>1392</v>
      </c>
      <c r="I801" s="191" t="s">
        <v>90</v>
      </c>
      <c r="J801" s="207">
        <v>1603</v>
      </c>
      <c r="K801" s="160">
        <v>3</v>
      </c>
      <c r="L801" s="113">
        <v>6</v>
      </c>
      <c r="M801" s="122"/>
      <c r="N801" s="125">
        <f>Tabela1798197[[#This Row],[Qtde.]]*Tabela1798197[[#This Row],[VALOR]]</f>
        <v>0</v>
      </c>
    </row>
    <row r="802" spans="2:14" x14ac:dyDescent="0.3">
      <c r="B802" s="109" t="s">
        <v>161</v>
      </c>
      <c r="C802" s="115">
        <v>1</v>
      </c>
      <c r="D8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02" s="231" t="s">
        <v>162</v>
      </c>
      <c r="F802" s="166" t="s">
        <v>1531</v>
      </c>
      <c r="G802" s="224" t="s">
        <v>46</v>
      </c>
      <c r="H802" s="174" t="s">
        <v>1361</v>
      </c>
      <c r="I802" s="191" t="s">
        <v>5</v>
      </c>
      <c r="J802" s="207">
        <v>7891019993925</v>
      </c>
      <c r="K802" s="160">
        <v>3</v>
      </c>
      <c r="L802" s="113">
        <v>0</v>
      </c>
      <c r="M802" s="122"/>
      <c r="N802" s="125">
        <f>Tabela1798197[[#This Row],[Qtde.]]*Tabela1798197[[#This Row],[VALOR]]</f>
        <v>0</v>
      </c>
    </row>
    <row r="803" spans="2:14" ht="28.5" x14ac:dyDescent="0.3">
      <c r="B803" s="109" t="s">
        <v>161</v>
      </c>
      <c r="C803" s="115">
        <v>1</v>
      </c>
      <c r="D8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803" s="231" t="s">
        <v>162</v>
      </c>
      <c r="F803" s="166" t="s">
        <v>1076</v>
      </c>
      <c r="G803" s="224" t="s">
        <v>46</v>
      </c>
      <c r="H803" s="174" t="s">
        <v>1361</v>
      </c>
      <c r="I803" s="191" t="s">
        <v>5</v>
      </c>
      <c r="J803" s="207">
        <v>2000000008318</v>
      </c>
      <c r="K803" s="160">
        <v>2</v>
      </c>
      <c r="L803" s="113">
        <v>3</v>
      </c>
      <c r="M803" s="122"/>
      <c r="N803" s="125">
        <f>Tabela1798197[[#This Row],[Qtde.]]*Tabela1798197[[#This Row],[VALOR]]</f>
        <v>0</v>
      </c>
    </row>
    <row r="804" spans="2:14" ht="28.5" x14ac:dyDescent="0.3">
      <c r="B804" s="109" t="s">
        <v>161</v>
      </c>
      <c r="C804" s="115">
        <v>1</v>
      </c>
      <c r="D8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804" s="231" t="s">
        <v>162</v>
      </c>
      <c r="F804" s="166" t="s">
        <v>1076</v>
      </c>
      <c r="G804" s="224" t="s">
        <v>46</v>
      </c>
      <c r="H804" s="174" t="s">
        <v>1523</v>
      </c>
      <c r="I804" s="191" t="s">
        <v>5</v>
      </c>
      <c r="J804" s="207">
        <v>7891019985081</v>
      </c>
      <c r="K804" s="160">
        <v>0</v>
      </c>
      <c r="L804" s="113">
        <v>3</v>
      </c>
      <c r="M804" s="122"/>
      <c r="N804" s="125">
        <f>Tabela1798197[[#This Row],[Qtde.]]*Tabela1798197[[#This Row],[VALOR]]</f>
        <v>0</v>
      </c>
    </row>
    <row r="805" spans="2:14" ht="28.5" x14ac:dyDescent="0.3">
      <c r="B805" s="109" t="s">
        <v>161</v>
      </c>
      <c r="C805" s="115">
        <v>2</v>
      </c>
      <c r="D8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05" s="231" t="s">
        <v>162</v>
      </c>
      <c r="F805" s="166" t="s">
        <v>1076</v>
      </c>
      <c r="G805" s="224" t="s">
        <v>46</v>
      </c>
      <c r="H805" s="174" t="s">
        <v>1362</v>
      </c>
      <c r="I805" s="191" t="s">
        <v>5</v>
      </c>
      <c r="J805" s="207">
        <v>2000000005737</v>
      </c>
      <c r="K805" s="160">
        <v>2</v>
      </c>
      <c r="L805" s="113">
        <v>4</v>
      </c>
      <c r="M805" s="122"/>
      <c r="N805" s="125">
        <f>Tabela1798197[[#This Row],[Qtde.]]*Tabela1798197[[#This Row],[VALOR]]</f>
        <v>0</v>
      </c>
    </row>
    <row r="806" spans="2:14" ht="28.5" x14ac:dyDescent="0.3">
      <c r="B806" s="109" t="s">
        <v>161</v>
      </c>
      <c r="C806" s="115">
        <v>2</v>
      </c>
      <c r="D8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06" s="231" t="s">
        <v>162</v>
      </c>
      <c r="F806" s="166" t="s">
        <v>220</v>
      </c>
      <c r="G806" s="224" t="s">
        <v>47</v>
      </c>
      <c r="H806" s="174" t="s">
        <v>1388</v>
      </c>
      <c r="I806" s="191" t="s">
        <v>85</v>
      </c>
      <c r="J806" s="207">
        <v>1931</v>
      </c>
      <c r="K806" s="160">
        <v>2</v>
      </c>
      <c r="L806" s="113">
        <v>3</v>
      </c>
      <c r="M806" s="122"/>
      <c r="N806" s="125">
        <f>Tabela1798197[[#This Row],[Qtde.]]*Tabela1798197[[#This Row],[VALOR]]</f>
        <v>0</v>
      </c>
    </row>
    <row r="807" spans="2:14" ht="28.5" x14ac:dyDescent="0.3">
      <c r="B807" s="109" t="s">
        <v>161</v>
      </c>
      <c r="C807" s="115">
        <v>2</v>
      </c>
      <c r="D8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07" s="231" t="s">
        <v>162</v>
      </c>
      <c r="F807" s="166" t="s">
        <v>220</v>
      </c>
      <c r="G807" s="224" t="s">
        <v>47</v>
      </c>
      <c r="H807" s="174" t="s">
        <v>1388</v>
      </c>
      <c r="I807" s="191" t="s">
        <v>86</v>
      </c>
      <c r="J807" s="207">
        <v>1933</v>
      </c>
      <c r="K807" s="160">
        <v>2</v>
      </c>
      <c r="L807" s="113">
        <v>2</v>
      </c>
      <c r="M807" s="122"/>
      <c r="N807" s="125">
        <f>Tabela1798197[[#This Row],[Qtde.]]*Tabela1798197[[#This Row],[VALOR]]</f>
        <v>0</v>
      </c>
    </row>
    <row r="808" spans="2:14" ht="28.5" x14ac:dyDescent="0.3">
      <c r="B808" s="109" t="s">
        <v>161</v>
      </c>
      <c r="C808" s="115">
        <v>2</v>
      </c>
      <c r="D8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08" s="231" t="s">
        <v>162</v>
      </c>
      <c r="F808" s="166" t="s">
        <v>220</v>
      </c>
      <c r="G808" s="224" t="s">
        <v>47</v>
      </c>
      <c r="H808" s="174" t="s">
        <v>1388</v>
      </c>
      <c r="I808" s="191" t="s">
        <v>87</v>
      </c>
      <c r="J808" s="207">
        <v>1925</v>
      </c>
      <c r="K808" s="160">
        <v>1</v>
      </c>
      <c r="L808" s="113">
        <v>2</v>
      </c>
      <c r="M808" s="122"/>
      <c r="N808" s="125">
        <f>Tabela1798197[[#This Row],[Qtde.]]*Tabela1798197[[#This Row],[VALOR]]</f>
        <v>0</v>
      </c>
    </row>
    <row r="809" spans="2:14" ht="28.5" x14ac:dyDescent="0.3">
      <c r="B809" s="109" t="s">
        <v>161</v>
      </c>
      <c r="C809" s="115">
        <v>2</v>
      </c>
      <c r="D8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09" s="231" t="s">
        <v>162</v>
      </c>
      <c r="F809" s="166" t="s">
        <v>220</v>
      </c>
      <c r="G809" s="224" t="s">
        <v>47</v>
      </c>
      <c r="H809" s="174" t="s">
        <v>1394</v>
      </c>
      <c r="I809" s="191" t="s">
        <v>85</v>
      </c>
      <c r="J809" s="207">
        <v>1932</v>
      </c>
      <c r="K809" s="160">
        <v>2</v>
      </c>
      <c r="L809" s="113">
        <v>3</v>
      </c>
      <c r="M809" s="122"/>
      <c r="N809" s="125">
        <f>Tabela1798197[[#This Row],[Qtde.]]*Tabela1798197[[#This Row],[VALOR]]</f>
        <v>0</v>
      </c>
    </row>
    <row r="810" spans="2:14" ht="28.5" x14ac:dyDescent="0.3">
      <c r="B810" s="109" t="s">
        <v>161</v>
      </c>
      <c r="C810" s="115">
        <v>2</v>
      </c>
      <c r="D8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10" s="231" t="s">
        <v>162</v>
      </c>
      <c r="F810" s="166" t="s">
        <v>220</v>
      </c>
      <c r="G810" s="224" t="s">
        <v>47</v>
      </c>
      <c r="H810" s="174" t="s">
        <v>1394</v>
      </c>
      <c r="I810" s="191" t="s">
        <v>86</v>
      </c>
      <c r="J810" s="207">
        <v>1934</v>
      </c>
      <c r="K810" s="160">
        <v>3</v>
      </c>
      <c r="L810" s="113">
        <v>3</v>
      </c>
      <c r="M810" s="122"/>
      <c r="N810" s="125">
        <f>Tabela1798197[[#This Row],[Qtde.]]*Tabela1798197[[#This Row],[VALOR]]</f>
        <v>0</v>
      </c>
    </row>
    <row r="811" spans="2:14" ht="28.5" x14ac:dyDescent="0.3">
      <c r="B811" s="109" t="s">
        <v>161</v>
      </c>
      <c r="C811" s="115">
        <v>2</v>
      </c>
      <c r="D8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11" s="231" t="s">
        <v>162</v>
      </c>
      <c r="F811" s="166" t="s">
        <v>220</v>
      </c>
      <c r="G811" s="224" t="s">
        <v>47</v>
      </c>
      <c r="H811" s="174" t="s">
        <v>1394</v>
      </c>
      <c r="I811" s="191" t="s">
        <v>87</v>
      </c>
      <c r="J811" s="207">
        <v>1604</v>
      </c>
      <c r="K811" s="160">
        <v>3</v>
      </c>
      <c r="L811" s="113">
        <v>3</v>
      </c>
      <c r="M811" s="122"/>
      <c r="N811" s="125">
        <f>Tabela1798197[[#This Row],[Qtde.]]*Tabela1798197[[#This Row],[VALOR]]</f>
        <v>0</v>
      </c>
    </row>
    <row r="812" spans="2:14" ht="28.5" x14ac:dyDescent="0.3">
      <c r="B812" s="109" t="s">
        <v>161</v>
      </c>
      <c r="C812" s="115">
        <v>2</v>
      </c>
      <c r="D8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12" s="231" t="s">
        <v>162</v>
      </c>
      <c r="F812" s="166" t="s">
        <v>220</v>
      </c>
      <c r="G812" s="224" t="s">
        <v>42</v>
      </c>
      <c r="H812" s="174" t="s">
        <v>1388</v>
      </c>
      <c r="I812" s="191" t="s">
        <v>85</v>
      </c>
      <c r="J812" s="207">
        <v>1677</v>
      </c>
      <c r="K812" s="160">
        <v>5</v>
      </c>
      <c r="L812" s="113">
        <v>5</v>
      </c>
      <c r="M812" s="122"/>
      <c r="N812" s="125">
        <f>Tabela1798197[[#This Row],[Qtde.]]*Tabela1798197[[#This Row],[VALOR]]</f>
        <v>0</v>
      </c>
    </row>
    <row r="813" spans="2:14" ht="28.5" x14ac:dyDescent="0.3">
      <c r="B813" s="109" t="s">
        <v>161</v>
      </c>
      <c r="C813" s="115">
        <v>2</v>
      </c>
      <c r="D8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13" s="231" t="s">
        <v>162</v>
      </c>
      <c r="F813" s="166" t="s">
        <v>220</v>
      </c>
      <c r="G813" s="224" t="s">
        <v>42</v>
      </c>
      <c r="H813" s="174" t="s">
        <v>1388</v>
      </c>
      <c r="I813" s="191" t="s">
        <v>86</v>
      </c>
      <c r="J813" s="207">
        <v>1679</v>
      </c>
      <c r="K813" s="160">
        <v>0</v>
      </c>
      <c r="L813" s="113">
        <v>3</v>
      </c>
      <c r="M813" s="122"/>
      <c r="N813" s="125">
        <f>Tabela1798197[[#This Row],[Qtde.]]*Tabela1798197[[#This Row],[VALOR]]</f>
        <v>0</v>
      </c>
    </row>
    <row r="814" spans="2:14" ht="28.5" x14ac:dyDescent="0.3">
      <c r="B814" s="109" t="s">
        <v>161</v>
      </c>
      <c r="C814" s="115">
        <v>2</v>
      </c>
      <c r="D8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14" s="231" t="s">
        <v>162</v>
      </c>
      <c r="F814" s="166" t="s">
        <v>220</v>
      </c>
      <c r="G814" s="224" t="s">
        <v>42</v>
      </c>
      <c r="H814" s="174" t="s">
        <v>1388</v>
      </c>
      <c r="I814" s="191" t="s">
        <v>87</v>
      </c>
      <c r="J814" s="207">
        <v>1681</v>
      </c>
      <c r="K814" s="160">
        <v>2</v>
      </c>
      <c r="L814" s="113">
        <v>3</v>
      </c>
      <c r="M814" s="122"/>
      <c r="N814" s="125">
        <f>Tabela1798197[[#This Row],[Qtde.]]*Tabela1798197[[#This Row],[VALOR]]</f>
        <v>0</v>
      </c>
    </row>
    <row r="815" spans="2:14" ht="28.5" x14ac:dyDescent="0.3">
      <c r="B815" s="109" t="s">
        <v>161</v>
      </c>
      <c r="C815" s="115">
        <v>2</v>
      </c>
      <c r="D8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15" s="231" t="s">
        <v>162</v>
      </c>
      <c r="F815" s="166" t="s">
        <v>220</v>
      </c>
      <c r="G815" s="224" t="s">
        <v>42</v>
      </c>
      <c r="H815" s="174" t="s">
        <v>1394</v>
      </c>
      <c r="I815" s="191" t="s">
        <v>85</v>
      </c>
      <c r="J815" s="207">
        <v>1678</v>
      </c>
      <c r="K815" s="160">
        <v>3</v>
      </c>
      <c r="L815" s="113">
        <v>3</v>
      </c>
      <c r="M815" s="122"/>
      <c r="N815" s="125">
        <f>Tabela1798197[[#This Row],[Qtde.]]*Tabela1798197[[#This Row],[VALOR]]</f>
        <v>0</v>
      </c>
    </row>
    <row r="816" spans="2:14" ht="28.5" x14ac:dyDescent="0.3">
      <c r="B816" s="109" t="s">
        <v>161</v>
      </c>
      <c r="C816" s="115">
        <v>2</v>
      </c>
      <c r="D8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16" s="231" t="s">
        <v>162</v>
      </c>
      <c r="F816" s="166" t="s">
        <v>220</v>
      </c>
      <c r="G816" s="224" t="s">
        <v>42</v>
      </c>
      <c r="H816" s="174" t="s">
        <v>1394</v>
      </c>
      <c r="I816" s="191" t="s">
        <v>86</v>
      </c>
      <c r="J816" s="207">
        <v>1680</v>
      </c>
      <c r="K816" s="160">
        <v>3</v>
      </c>
      <c r="L816" s="113">
        <v>5</v>
      </c>
      <c r="M816" s="122"/>
      <c r="N816" s="125">
        <f>Tabela1798197[[#This Row],[Qtde.]]*Tabela1798197[[#This Row],[VALOR]]</f>
        <v>0</v>
      </c>
    </row>
    <row r="817" spans="2:14" ht="28.5" x14ac:dyDescent="0.3">
      <c r="B817" s="109" t="s">
        <v>161</v>
      </c>
      <c r="C817" s="115">
        <v>2</v>
      </c>
      <c r="D8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17" s="231" t="s">
        <v>162</v>
      </c>
      <c r="F817" s="166" t="s">
        <v>220</v>
      </c>
      <c r="G817" s="224" t="s">
        <v>42</v>
      </c>
      <c r="H817" s="174" t="s">
        <v>1394</v>
      </c>
      <c r="I817" s="191" t="s">
        <v>87</v>
      </c>
      <c r="J817" s="207">
        <v>1682</v>
      </c>
      <c r="K817" s="160">
        <v>3</v>
      </c>
      <c r="L817" s="113">
        <v>6</v>
      </c>
      <c r="M817" s="122"/>
      <c r="N817" s="125">
        <f>Tabela1798197[[#This Row],[Qtde.]]*Tabela1798197[[#This Row],[VALOR]]</f>
        <v>0</v>
      </c>
    </row>
    <row r="818" spans="2:14" ht="28.5" x14ac:dyDescent="0.3">
      <c r="B818" s="109" t="s">
        <v>161</v>
      </c>
      <c r="C818" s="115">
        <v>2</v>
      </c>
      <c r="D8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18" s="231" t="s">
        <v>162</v>
      </c>
      <c r="F818" s="166" t="s">
        <v>220</v>
      </c>
      <c r="G818" s="224" t="s">
        <v>42</v>
      </c>
      <c r="H818" s="174" t="s">
        <v>1362</v>
      </c>
      <c r="I818" s="191" t="s">
        <v>5</v>
      </c>
      <c r="J818" s="207">
        <v>815</v>
      </c>
      <c r="K818" s="160">
        <v>4</v>
      </c>
      <c r="L818" s="113">
        <v>4</v>
      </c>
      <c r="M818" s="122"/>
      <c r="N818" s="125">
        <f>Tabela1798197[[#This Row],[Qtde.]]*Tabela1798197[[#This Row],[VALOR]]</f>
        <v>0</v>
      </c>
    </row>
    <row r="819" spans="2:14" ht="28.5" x14ac:dyDescent="0.3">
      <c r="B819" s="109" t="s">
        <v>161</v>
      </c>
      <c r="C819" s="115">
        <v>2</v>
      </c>
      <c r="D8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19" s="231" t="s">
        <v>162</v>
      </c>
      <c r="F819" s="166" t="s">
        <v>220</v>
      </c>
      <c r="G819" s="224" t="s">
        <v>42</v>
      </c>
      <c r="H819" s="174" t="s">
        <v>1363</v>
      </c>
      <c r="I819" s="191" t="s">
        <v>5</v>
      </c>
      <c r="J819" s="207">
        <v>1615</v>
      </c>
      <c r="K819" s="160">
        <v>0</v>
      </c>
      <c r="L819" s="113">
        <v>4</v>
      </c>
      <c r="M819" s="122"/>
      <c r="N819" s="125">
        <f>Tabela1798197[[#This Row],[Qtde.]]*Tabela1798197[[#This Row],[VALOR]]</f>
        <v>0</v>
      </c>
    </row>
    <row r="820" spans="2:14" ht="28.5" x14ac:dyDescent="0.3">
      <c r="B820" s="109" t="s">
        <v>161</v>
      </c>
      <c r="C820" s="115">
        <v>2</v>
      </c>
      <c r="D8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20" s="231" t="s">
        <v>162</v>
      </c>
      <c r="F820" s="166" t="s">
        <v>220</v>
      </c>
      <c r="G820" s="224" t="s">
        <v>47</v>
      </c>
      <c r="H820" s="174" t="s">
        <v>1362</v>
      </c>
      <c r="I820" s="191" t="s">
        <v>5</v>
      </c>
      <c r="J820" s="207">
        <v>805</v>
      </c>
      <c r="K820" s="160">
        <v>2</v>
      </c>
      <c r="L820" s="113">
        <v>2</v>
      </c>
      <c r="M820" s="122"/>
      <c r="N820" s="125">
        <f>Tabela1798197[[#This Row],[Qtde.]]*Tabela1798197[[#This Row],[VALOR]]</f>
        <v>0</v>
      </c>
    </row>
    <row r="821" spans="2:14" ht="28.5" x14ac:dyDescent="0.3">
      <c r="B821" s="109" t="s">
        <v>161</v>
      </c>
      <c r="C821" s="115">
        <v>2</v>
      </c>
      <c r="D8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21" s="231" t="s">
        <v>162</v>
      </c>
      <c r="F821" s="166" t="s">
        <v>220</v>
      </c>
      <c r="G821" s="224" t="s">
        <v>47</v>
      </c>
      <c r="H821" s="174" t="s">
        <v>1363</v>
      </c>
      <c r="I821" s="191" t="s">
        <v>5</v>
      </c>
      <c r="J821" s="207">
        <v>1643</v>
      </c>
      <c r="K821" s="160">
        <v>4</v>
      </c>
      <c r="L821" s="113">
        <v>3</v>
      </c>
      <c r="M821" s="122"/>
      <c r="N821" s="125">
        <f>Tabela1798197[[#This Row],[Qtde.]]*Tabela1798197[[#This Row],[VALOR]]</f>
        <v>0</v>
      </c>
    </row>
    <row r="822" spans="2:14" x14ac:dyDescent="0.3">
      <c r="B822" s="109" t="s">
        <v>161</v>
      </c>
      <c r="C822" s="115">
        <v>2</v>
      </c>
      <c r="D8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22" s="231" t="s">
        <v>162</v>
      </c>
      <c r="F822" s="166" t="s">
        <v>88</v>
      </c>
      <c r="G822" s="224" t="s">
        <v>42</v>
      </c>
      <c r="H822" s="174" t="s">
        <v>1388</v>
      </c>
      <c r="I822" s="191" t="s">
        <v>85</v>
      </c>
      <c r="J822" s="207">
        <v>1935</v>
      </c>
      <c r="K822" s="160">
        <v>1</v>
      </c>
      <c r="L822" s="113">
        <v>3</v>
      </c>
      <c r="M822" s="122"/>
      <c r="N822" s="125">
        <f>Tabela1798197[[#This Row],[Qtde.]]*Tabela1798197[[#This Row],[VALOR]]</f>
        <v>0</v>
      </c>
    </row>
    <row r="823" spans="2:14" x14ac:dyDescent="0.3">
      <c r="B823" s="109" t="s">
        <v>161</v>
      </c>
      <c r="C823" s="115">
        <v>2</v>
      </c>
      <c r="D8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23" s="231" t="s">
        <v>162</v>
      </c>
      <c r="F823" s="166" t="s">
        <v>88</v>
      </c>
      <c r="G823" s="224" t="s">
        <v>42</v>
      </c>
      <c r="H823" s="174" t="s">
        <v>1388</v>
      </c>
      <c r="I823" s="191" t="s">
        <v>86</v>
      </c>
      <c r="J823" s="207">
        <v>1683</v>
      </c>
      <c r="K823" s="160"/>
      <c r="L823" s="113"/>
      <c r="M823" s="122"/>
      <c r="N823" s="123">
        <f>Tabela1798197[[#This Row],[Qtde.]]*Tabela1798197[[#This Row],[VALOR]]</f>
        <v>0</v>
      </c>
    </row>
    <row r="824" spans="2:14" x14ac:dyDescent="0.3">
      <c r="B824" s="109" t="s">
        <v>161</v>
      </c>
      <c r="C824" s="115">
        <v>2</v>
      </c>
      <c r="D8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24" s="231" t="s">
        <v>162</v>
      </c>
      <c r="F824" s="166" t="s">
        <v>88</v>
      </c>
      <c r="G824" s="224" t="s">
        <v>42</v>
      </c>
      <c r="H824" s="174" t="s">
        <v>1388</v>
      </c>
      <c r="I824" s="191" t="s">
        <v>87</v>
      </c>
      <c r="J824" s="207">
        <v>1846</v>
      </c>
      <c r="K824" s="160"/>
      <c r="L824" s="113"/>
      <c r="M824" s="122"/>
      <c r="N824" s="125">
        <f>Tabela1798197[[#This Row],[Qtde.]]*Tabela1798197[[#This Row],[VALOR]]</f>
        <v>0</v>
      </c>
    </row>
    <row r="825" spans="2:14" x14ac:dyDescent="0.3">
      <c r="B825" s="109" t="s">
        <v>161</v>
      </c>
      <c r="C825" s="115">
        <v>2</v>
      </c>
      <c r="D8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25" s="231" t="s">
        <v>162</v>
      </c>
      <c r="F825" s="166" t="s">
        <v>88</v>
      </c>
      <c r="G825" s="224" t="s">
        <v>42</v>
      </c>
      <c r="H825" s="174" t="s">
        <v>1394</v>
      </c>
      <c r="I825" s="191" t="s">
        <v>85</v>
      </c>
      <c r="J825" s="207">
        <v>1542</v>
      </c>
      <c r="K825" s="160">
        <v>2</v>
      </c>
      <c r="L825" s="113">
        <v>3</v>
      </c>
      <c r="M825" s="122"/>
      <c r="N825" s="125">
        <f>Tabela1798197[[#This Row],[Qtde.]]*Tabela1798197[[#This Row],[VALOR]]</f>
        <v>0</v>
      </c>
    </row>
    <row r="826" spans="2:14" x14ac:dyDescent="0.3">
      <c r="B826" s="109" t="s">
        <v>161</v>
      </c>
      <c r="C826" s="115">
        <v>2</v>
      </c>
      <c r="D8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26" s="231" t="s">
        <v>162</v>
      </c>
      <c r="F826" s="166" t="s">
        <v>88</v>
      </c>
      <c r="G826" s="224" t="s">
        <v>42</v>
      </c>
      <c r="H826" s="174" t="s">
        <v>1394</v>
      </c>
      <c r="I826" s="191" t="s">
        <v>86</v>
      </c>
      <c r="J826" s="207">
        <v>1544</v>
      </c>
      <c r="K826" s="160">
        <v>1</v>
      </c>
      <c r="L826" s="113">
        <v>2</v>
      </c>
      <c r="M826" s="122"/>
      <c r="N826" s="125">
        <f>Tabela1798197[[#This Row],[Qtde.]]*Tabela1798197[[#This Row],[VALOR]]</f>
        <v>0</v>
      </c>
    </row>
    <row r="827" spans="2:14" x14ac:dyDescent="0.3">
      <c r="B827" s="109" t="s">
        <v>161</v>
      </c>
      <c r="C827" s="115">
        <v>2</v>
      </c>
      <c r="D8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27" s="231" t="s">
        <v>162</v>
      </c>
      <c r="F827" s="166" t="s">
        <v>88</v>
      </c>
      <c r="G827" s="224" t="s">
        <v>42</v>
      </c>
      <c r="H827" s="174" t="s">
        <v>1394</v>
      </c>
      <c r="I827" s="191" t="s">
        <v>87</v>
      </c>
      <c r="J827" s="207">
        <v>1543</v>
      </c>
      <c r="K827" s="160">
        <v>2</v>
      </c>
      <c r="L827" s="113">
        <v>3</v>
      </c>
      <c r="M827" s="122"/>
      <c r="N827" s="125">
        <f>Tabela1798197[[#This Row],[Qtde.]]*Tabela1798197[[#This Row],[VALOR]]</f>
        <v>0</v>
      </c>
    </row>
    <row r="828" spans="2:14" x14ac:dyDescent="0.3">
      <c r="B828" s="109" t="s">
        <v>161</v>
      </c>
      <c r="C828" s="115">
        <v>2</v>
      </c>
      <c r="D8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28" s="231" t="s">
        <v>162</v>
      </c>
      <c r="F828" s="166" t="s">
        <v>88</v>
      </c>
      <c r="G828" s="224" t="s">
        <v>42</v>
      </c>
      <c r="H828" s="174" t="s">
        <v>1362</v>
      </c>
      <c r="I828" s="191" t="s">
        <v>5</v>
      </c>
      <c r="J828" s="207">
        <v>7891019201723</v>
      </c>
      <c r="K828" s="160">
        <v>3</v>
      </c>
      <c r="L828" s="113">
        <v>4</v>
      </c>
      <c r="M828" s="122"/>
      <c r="N828" s="125">
        <f>Tabela1798197[[#This Row],[Qtde.]]*Tabela1798197[[#This Row],[VALOR]]</f>
        <v>0</v>
      </c>
    </row>
    <row r="829" spans="2:14" x14ac:dyDescent="0.3">
      <c r="B829" s="109" t="s">
        <v>161</v>
      </c>
      <c r="C829" s="115">
        <v>2</v>
      </c>
      <c r="D8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29" s="231" t="s">
        <v>162</v>
      </c>
      <c r="F829" s="166" t="s">
        <v>88</v>
      </c>
      <c r="G829" s="224" t="s">
        <v>42</v>
      </c>
      <c r="H829" s="174" t="s">
        <v>1362</v>
      </c>
      <c r="I829" s="191" t="s">
        <v>24</v>
      </c>
      <c r="J829" s="207">
        <v>1888</v>
      </c>
      <c r="K829" s="160">
        <v>1</v>
      </c>
      <c r="L829" s="113">
        <v>2</v>
      </c>
      <c r="M829" s="122"/>
      <c r="N829" s="125">
        <f>Tabela1798197[[#This Row],[Qtde.]]*Tabela1798197[[#This Row],[VALOR]]</f>
        <v>0</v>
      </c>
    </row>
    <row r="830" spans="2:14" x14ac:dyDescent="0.3">
      <c r="B830" s="109" t="s">
        <v>161</v>
      </c>
      <c r="C830" s="115">
        <v>2</v>
      </c>
      <c r="D8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30" s="231" t="s">
        <v>162</v>
      </c>
      <c r="F830" s="166" t="s">
        <v>88</v>
      </c>
      <c r="G830" s="224" t="s">
        <v>46</v>
      </c>
      <c r="H830" s="174" t="s">
        <v>1362</v>
      </c>
      <c r="I830" s="191" t="s">
        <v>24</v>
      </c>
      <c r="J830" s="207">
        <v>2318</v>
      </c>
      <c r="K830" s="160">
        <v>1</v>
      </c>
      <c r="L830" s="113">
        <v>2</v>
      </c>
      <c r="M830" s="122"/>
      <c r="N830" s="125">
        <f>Tabela1798197[[#This Row],[Qtde.]]*Tabela1798197[[#This Row],[VALOR]]</f>
        <v>0</v>
      </c>
    </row>
    <row r="831" spans="2:14" x14ac:dyDescent="0.3">
      <c r="B831" s="109" t="s">
        <v>161</v>
      </c>
      <c r="C831" s="115">
        <v>2</v>
      </c>
      <c r="D8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31" s="231" t="s">
        <v>162</v>
      </c>
      <c r="F831" s="166" t="s">
        <v>88</v>
      </c>
      <c r="G831" s="224" t="s">
        <v>42</v>
      </c>
      <c r="H831" s="174" t="s">
        <v>1362</v>
      </c>
      <c r="I831" s="191" t="s">
        <v>153</v>
      </c>
      <c r="J831" s="207">
        <v>2371</v>
      </c>
      <c r="K831" s="160">
        <v>2</v>
      </c>
      <c r="L831" s="113">
        <v>2</v>
      </c>
      <c r="M831" s="122"/>
      <c r="N831" s="125">
        <f>Tabela1798197[[#This Row],[Qtde.]]*Tabela1798197[[#This Row],[VALOR]]</f>
        <v>0</v>
      </c>
    </row>
    <row r="832" spans="2:14" x14ac:dyDescent="0.3">
      <c r="B832" s="109" t="s">
        <v>161</v>
      </c>
      <c r="C832" s="115">
        <v>2</v>
      </c>
      <c r="D8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32" s="231" t="s">
        <v>162</v>
      </c>
      <c r="F832" s="166" t="s">
        <v>88</v>
      </c>
      <c r="G832" s="224" t="s">
        <v>42</v>
      </c>
      <c r="H832" s="174" t="s">
        <v>1362</v>
      </c>
      <c r="I832" s="191" t="s">
        <v>119</v>
      </c>
      <c r="J832" s="207">
        <v>2372</v>
      </c>
      <c r="K832" s="160">
        <v>2</v>
      </c>
      <c r="L832" s="113">
        <v>2</v>
      </c>
      <c r="M832" s="122"/>
      <c r="N832" s="125">
        <f>Tabela1798197[[#This Row],[Qtde.]]*Tabela1798197[[#This Row],[VALOR]]</f>
        <v>0</v>
      </c>
    </row>
    <row r="833" spans="2:14" x14ac:dyDescent="0.3">
      <c r="B833" s="109" t="s">
        <v>161</v>
      </c>
      <c r="C833" s="115">
        <v>2</v>
      </c>
      <c r="D8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33" s="231" t="s">
        <v>162</v>
      </c>
      <c r="F833" s="166" t="s">
        <v>88</v>
      </c>
      <c r="G833" s="224" t="s">
        <v>42</v>
      </c>
      <c r="H833" s="174" t="s">
        <v>1362</v>
      </c>
      <c r="I833" s="191" t="s">
        <v>13</v>
      </c>
      <c r="J833" s="207">
        <v>831</v>
      </c>
      <c r="K833" s="160"/>
      <c r="L833" s="113"/>
      <c r="M833" s="122"/>
      <c r="N833" s="125">
        <f>Tabela1798197[[#This Row],[Qtde.]]*Tabela1798197[[#This Row],[VALOR]]</f>
        <v>0</v>
      </c>
    </row>
    <row r="834" spans="2:14" x14ac:dyDescent="0.3">
      <c r="B834" s="109" t="s">
        <v>161</v>
      </c>
      <c r="C834" s="115">
        <v>1</v>
      </c>
      <c r="D8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34" s="231" t="s">
        <v>162</v>
      </c>
      <c r="F834" s="166" t="s">
        <v>88</v>
      </c>
      <c r="G834" s="224" t="s">
        <v>42</v>
      </c>
      <c r="H834" s="174" t="s">
        <v>1362</v>
      </c>
      <c r="I834" s="191" t="s">
        <v>19</v>
      </c>
      <c r="J834" s="207">
        <v>874</v>
      </c>
      <c r="K834" s="160">
        <v>2</v>
      </c>
      <c r="L834" s="113">
        <v>2</v>
      </c>
      <c r="M834" s="122"/>
      <c r="N834" s="125">
        <f>Tabela1798197[[#This Row],[Qtde.]]*Tabela1798197[[#This Row],[VALOR]]</f>
        <v>0</v>
      </c>
    </row>
    <row r="835" spans="2:14" x14ac:dyDescent="0.3">
      <c r="B835" s="109" t="s">
        <v>161</v>
      </c>
      <c r="C835" s="115">
        <v>2</v>
      </c>
      <c r="D8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35" s="231" t="s">
        <v>162</v>
      </c>
      <c r="F835" s="166" t="s">
        <v>88</v>
      </c>
      <c r="G835" s="224" t="s">
        <v>42</v>
      </c>
      <c r="H835" s="174" t="s">
        <v>1363</v>
      </c>
      <c r="I835" s="191" t="s">
        <v>5</v>
      </c>
      <c r="J835" s="207">
        <v>785</v>
      </c>
      <c r="K835" s="160">
        <v>4</v>
      </c>
      <c r="L835" s="113">
        <v>5</v>
      </c>
      <c r="M835" s="122"/>
      <c r="N835" s="125">
        <f>Tabela1798197[[#This Row],[Qtde.]]*Tabela1798197[[#This Row],[VALOR]]</f>
        <v>0</v>
      </c>
    </row>
    <row r="836" spans="2:14" ht="28.5" x14ac:dyDescent="0.3">
      <c r="B836" s="109" t="s">
        <v>161</v>
      </c>
      <c r="C836" s="115">
        <v>1</v>
      </c>
      <c r="D8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36" s="231" t="s">
        <v>475</v>
      </c>
      <c r="F836" s="166" t="s">
        <v>1461</v>
      </c>
      <c r="G836" s="224"/>
      <c r="H836" s="174"/>
      <c r="I836" s="191"/>
      <c r="J836" s="207">
        <v>7891117000334</v>
      </c>
      <c r="K836" s="160">
        <v>1</v>
      </c>
      <c r="L836" s="113">
        <v>1</v>
      </c>
      <c r="M836" s="122"/>
      <c r="N836" s="125">
        <f>Tabela1798197[[#This Row],[Qtde.]]*Tabela1798197[[#This Row],[VALOR]]</f>
        <v>0</v>
      </c>
    </row>
    <row r="837" spans="2:14" x14ac:dyDescent="0.3">
      <c r="B837" s="109" t="s">
        <v>161</v>
      </c>
      <c r="C837" s="115">
        <v>12</v>
      </c>
      <c r="D8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37" s="231" t="s">
        <v>989</v>
      </c>
      <c r="F837" s="166" t="s">
        <v>990</v>
      </c>
      <c r="G837" s="224"/>
      <c r="H837" s="174"/>
      <c r="I837" s="191"/>
      <c r="J837" s="207">
        <v>7891200007929</v>
      </c>
      <c r="K837" s="160">
        <v>0</v>
      </c>
      <c r="L837" s="113"/>
      <c r="M837" s="122"/>
      <c r="N837" s="125">
        <f>Tabela1798197[[#This Row],[Qtde.]]*Tabela1798197[[#This Row],[VALOR]]</f>
        <v>0</v>
      </c>
    </row>
    <row r="838" spans="2:14" x14ac:dyDescent="0.3">
      <c r="B838" s="109" t="s">
        <v>161</v>
      </c>
      <c r="C838" s="115">
        <v>1</v>
      </c>
      <c r="D8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38" s="231" t="s">
        <v>162</v>
      </c>
      <c r="F838" s="166" t="s">
        <v>222</v>
      </c>
      <c r="G838" s="224" t="s">
        <v>48</v>
      </c>
      <c r="H838" s="174" t="s">
        <v>1364</v>
      </c>
      <c r="I838" s="191" t="s">
        <v>85</v>
      </c>
      <c r="J838" s="207">
        <v>1492</v>
      </c>
      <c r="K838" s="160">
        <v>0</v>
      </c>
      <c r="L838" s="113">
        <v>0</v>
      </c>
      <c r="M838" s="122"/>
      <c r="N838" s="125">
        <f>Tabela1798197[[#This Row],[Qtde.]]*Tabela1798197[[#This Row],[VALOR]]</f>
        <v>0</v>
      </c>
    </row>
    <row r="839" spans="2:14" x14ac:dyDescent="0.3">
      <c r="B839" s="109" t="s">
        <v>161</v>
      </c>
      <c r="C839" s="115">
        <v>1</v>
      </c>
      <c r="D8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39" s="231" t="s">
        <v>162</v>
      </c>
      <c r="F839" s="166" t="s">
        <v>222</v>
      </c>
      <c r="G839" s="224" t="s">
        <v>48</v>
      </c>
      <c r="H839" s="174" t="s">
        <v>1364</v>
      </c>
      <c r="I839" s="191" t="s">
        <v>86</v>
      </c>
      <c r="J839" s="207">
        <v>1495</v>
      </c>
      <c r="K839" s="160">
        <v>0</v>
      </c>
      <c r="L839" s="113"/>
      <c r="M839" s="122"/>
      <c r="N839" s="125">
        <f>Tabela1798197[[#This Row],[Qtde.]]*Tabela1798197[[#This Row],[VALOR]]</f>
        <v>0</v>
      </c>
    </row>
    <row r="840" spans="2:14" x14ac:dyDescent="0.3">
      <c r="B840" s="109" t="s">
        <v>161</v>
      </c>
      <c r="C840" s="115">
        <v>1</v>
      </c>
      <c r="D8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40" s="231" t="s">
        <v>162</v>
      </c>
      <c r="F840" s="166" t="s">
        <v>222</v>
      </c>
      <c r="G840" s="224" t="s">
        <v>48</v>
      </c>
      <c r="H840" s="174" t="s">
        <v>1364</v>
      </c>
      <c r="I840" s="191" t="s">
        <v>87</v>
      </c>
      <c r="J840" s="207">
        <v>1498</v>
      </c>
      <c r="K840" s="160">
        <v>0</v>
      </c>
      <c r="L840" s="113"/>
      <c r="M840" s="122"/>
      <c r="N840" s="125">
        <f>Tabela1798197[[#This Row],[Qtde.]]*Tabela1798197[[#This Row],[VALOR]]</f>
        <v>0</v>
      </c>
    </row>
    <row r="841" spans="2:14" x14ac:dyDescent="0.3">
      <c r="B841" s="109" t="s">
        <v>161</v>
      </c>
      <c r="C841" s="115">
        <v>2</v>
      </c>
      <c r="D8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41" s="231" t="s">
        <v>162</v>
      </c>
      <c r="F841" s="166" t="s">
        <v>222</v>
      </c>
      <c r="G841" s="224" t="s">
        <v>48</v>
      </c>
      <c r="H841" s="174" t="s">
        <v>1388</v>
      </c>
      <c r="I841" s="191" t="s">
        <v>85</v>
      </c>
      <c r="J841" s="207">
        <v>1491</v>
      </c>
      <c r="K841" s="160">
        <v>0</v>
      </c>
      <c r="L841" s="113">
        <v>3</v>
      </c>
      <c r="M841" s="122"/>
      <c r="N841" s="125">
        <f>Tabela1798197[[#This Row],[Qtde.]]*Tabela1798197[[#This Row],[VALOR]]</f>
        <v>0</v>
      </c>
    </row>
    <row r="842" spans="2:14" x14ac:dyDescent="0.3">
      <c r="B842" s="109" t="s">
        <v>161</v>
      </c>
      <c r="C842" s="115">
        <v>2</v>
      </c>
      <c r="D8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42" s="231" t="s">
        <v>162</v>
      </c>
      <c r="F842" s="166" t="s">
        <v>222</v>
      </c>
      <c r="G842" s="224" t="s">
        <v>48</v>
      </c>
      <c r="H842" s="174" t="s">
        <v>1388</v>
      </c>
      <c r="I842" s="191" t="s">
        <v>86</v>
      </c>
      <c r="J842" s="207">
        <v>1494</v>
      </c>
      <c r="K842" s="160">
        <v>1</v>
      </c>
      <c r="L842" s="113">
        <v>2</v>
      </c>
      <c r="M842" s="122"/>
      <c r="N842" s="125">
        <f>Tabela1798197[[#This Row],[Qtde.]]*Tabela1798197[[#This Row],[VALOR]]</f>
        <v>0</v>
      </c>
    </row>
    <row r="843" spans="2:14" x14ac:dyDescent="0.3">
      <c r="B843" s="109" t="s">
        <v>161</v>
      </c>
      <c r="C843" s="115">
        <v>2</v>
      </c>
      <c r="D8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43" s="231" t="s">
        <v>162</v>
      </c>
      <c r="F843" s="166" t="s">
        <v>222</v>
      </c>
      <c r="G843" s="224" t="s">
        <v>48</v>
      </c>
      <c r="H843" s="174" t="s">
        <v>1388</v>
      </c>
      <c r="I843" s="191" t="s">
        <v>87</v>
      </c>
      <c r="J843" s="207">
        <v>1494</v>
      </c>
      <c r="K843" s="160">
        <v>1</v>
      </c>
      <c r="L843" s="113">
        <v>1</v>
      </c>
      <c r="M843" s="122"/>
      <c r="N843" s="125">
        <f>Tabela1798197[[#This Row],[Qtde.]]*Tabela1798197[[#This Row],[VALOR]]</f>
        <v>0</v>
      </c>
    </row>
    <row r="844" spans="2:14" x14ac:dyDescent="0.3">
      <c r="B844" s="109" t="s">
        <v>161</v>
      </c>
      <c r="C844" s="115">
        <v>2</v>
      </c>
      <c r="D8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44" s="231" t="s">
        <v>162</v>
      </c>
      <c r="F844" s="166" t="s">
        <v>222</v>
      </c>
      <c r="G844" s="224" t="s">
        <v>48</v>
      </c>
      <c r="H844" s="174" t="s">
        <v>1394</v>
      </c>
      <c r="I844" s="191" t="s">
        <v>85</v>
      </c>
      <c r="J844" s="207">
        <v>1490</v>
      </c>
      <c r="K844" s="160">
        <v>3</v>
      </c>
      <c r="L844" s="113">
        <v>3</v>
      </c>
      <c r="M844" s="122"/>
      <c r="N844" s="125">
        <f>Tabela1798197[[#This Row],[Qtde.]]*Tabela1798197[[#This Row],[VALOR]]</f>
        <v>0</v>
      </c>
    </row>
    <row r="845" spans="2:14" x14ac:dyDescent="0.3">
      <c r="B845" s="109" t="s">
        <v>161</v>
      </c>
      <c r="C845" s="115">
        <v>2</v>
      </c>
      <c r="D8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45" s="231" t="s">
        <v>162</v>
      </c>
      <c r="F845" s="166" t="s">
        <v>222</v>
      </c>
      <c r="G845" s="224" t="s">
        <v>48</v>
      </c>
      <c r="H845" s="174" t="s">
        <v>1394</v>
      </c>
      <c r="I845" s="191" t="s">
        <v>86</v>
      </c>
      <c r="J845" s="207">
        <v>1493</v>
      </c>
      <c r="K845" s="160">
        <v>2</v>
      </c>
      <c r="L845" s="113">
        <v>4</v>
      </c>
      <c r="M845" s="122"/>
      <c r="N845" s="125">
        <f>Tabela1798197[[#This Row],[Qtde.]]*Tabela1798197[[#This Row],[VALOR]]</f>
        <v>0</v>
      </c>
    </row>
    <row r="846" spans="2:14" x14ac:dyDescent="0.3">
      <c r="B846" s="109" t="s">
        <v>161</v>
      </c>
      <c r="C846" s="115">
        <v>2</v>
      </c>
      <c r="D8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46" s="231" t="s">
        <v>162</v>
      </c>
      <c r="F846" s="166" t="s">
        <v>222</v>
      </c>
      <c r="G846" s="224" t="s">
        <v>48</v>
      </c>
      <c r="H846" s="174" t="s">
        <v>1394</v>
      </c>
      <c r="I846" s="191" t="s">
        <v>87</v>
      </c>
      <c r="J846" s="207">
        <v>1496</v>
      </c>
      <c r="K846" s="160">
        <v>2</v>
      </c>
      <c r="L846" s="113">
        <v>3</v>
      </c>
      <c r="M846" s="122"/>
      <c r="N846" s="125">
        <f>Tabela1798197[[#This Row],[Qtde.]]*Tabela1798197[[#This Row],[VALOR]]</f>
        <v>0</v>
      </c>
    </row>
    <row r="847" spans="2:14" x14ac:dyDescent="0.3">
      <c r="B847" s="109" t="s">
        <v>161</v>
      </c>
      <c r="C847" s="115">
        <v>1</v>
      </c>
      <c r="D8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47" s="231" t="s">
        <v>162</v>
      </c>
      <c r="F847" s="166" t="s">
        <v>222</v>
      </c>
      <c r="G847" s="224" t="s">
        <v>48</v>
      </c>
      <c r="H847" s="174" t="s">
        <v>1361</v>
      </c>
      <c r="I847" s="191" t="s">
        <v>5</v>
      </c>
      <c r="J847" s="207">
        <v>2000000002866</v>
      </c>
      <c r="K847" s="160"/>
      <c r="L847" s="113"/>
      <c r="M847" s="122"/>
      <c r="N847" s="125">
        <f>Tabela1798197[[#This Row],[Qtde.]]*Tabela1798197[[#This Row],[VALOR]]</f>
        <v>0</v>
      </c>
    </row>
    <row r="848" spans="2:14" x14ac:dyDescent="0.3">
      <c r="B848" s="109" t="s">
        <v>161</v>
      </c>
      <c r="C848" s="115">
        <v>2</v>
      </c>
      <c r="D8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48" s="231" t="s">
        <v>162</v>
      </c>
      <c r="F848" s="166" t="s">
        <v>222</v>
      </c>
      <c r="G848" s="224" t="s">
        <v>48</v>
      </c>
      <c r="H848" s="174" t="s">
        <v>1362</v>
      </c>
      <c r="I848" s="191" t="s">
        <v>5</v>
      </c>
      <c r="J848" s="207">
        <v>1750</v>
      </c>
      <c r="K848" s="160">
        <v>0</v>
      </c>
      <c r="L848" s="113">
        <v>1</v>
      </c>
      <c r="M848" s="122"/>
      <c r="N848" s="125">
        <f>Tabela1798197[[#This Row],[Qtde.]]*Tabela1798197[[#This Row],[VALOR]]</f>
        <v>0</v>
      </c>
    </row>
    <row r="849" spans="2:14" x14ac:dyDescent="0.3">
      <c r="B849" s="109" t="s">
        <v>161</v>
      </c>
      <c r="C849" s="115">
        <v>1</v>
      </c>
      <c r="D8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849" s="231" t="s">
        <v>162</v>
      </c>
      <c r="F849" s="166" t="s">
        <v>95</v>
      </c>
      <c r="G849" s="224" t="s">
        <v>46</v>
      </c>
      <c r="H849" s="174" t="s">
        <v>1364</v>
      </c>
      <c r="I849" s="191" t="s">
        <v>85</v>
      </c>
      <c r="J849" s="207">
        <v>1448</v>
      </c>
      <c r="K849" s="160">
        <v>2</v>
      </c>
      <c r="L849" s="113">
        <v>5</v>
      </c>
      <c r="M849" s="122"/>
      <c r="N849" s="125">
        <f>Tabela1798197[[#This Row],[Qtde.]]*Tabela1798197[[#This Row],[VALOR]]</f>
        <v>0</v>
      </c>
    </row>
    <row r="850" spans="2:14" x14ac:dyDescent="0.3">
      <c r="B850" s="109" t="s">
        <v>161</v>
      </c>
      <c r="C850" s="115">
        <v>1</v>
      </c>
      <c r="D8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50" s="231" t="s">
        <v>162</v>
      </c>
      <c r="F850" s="166" t="s">
        <v>95</v>
      </c>
      <c r="G850" s="224" t="s">
        <v>46</v>
      </c>
      <c r="H850" s="174" t="s">
        <v>1364</v>
      </c>
      <c r="I850" s="191" t="s">
        <v>86</v>
      </c>
      <c r="J850" s="207">
        <v>1449</v>
      </c>
      <c r="K850" s="160">
        <v>0</v>
      </c>
      <c r="L850" s="113">
        <v>2</v>
      </c>
      <c r="M850" s="122"/>
      <c r="N850" s="125">
        <f>Tabela1798197[[#This Row],[Qtde.]]*Tabela1798197[[#This Row],[VALOR]]</f>
        <v>0</v>
      </c>
    </row>
    <row r="851" spans="2:14" x14ac:dyDescent="0.3">
      <c r="B851" s="109" t="s">
        <v>161</v>
      </c>
      <c r="C851" s="115">
        <v>1</v>
      </c>
      <c r="D8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51" s="231" t="s">
        <v>162</v>
      </c>
      <c r="F851" s="166" t="s">
        <v>95</v>
      </c>
      <c r="G851" s="224" t="s">
        <v>46</v>
      </c>
      <c r="H851" s="174" t="s">
        <v>1364</v>
      </c>
      <c r="I851" s="191" t="s">
        <v>87</v>
      </c>
      <c r="J851" s="207">
        <v>1471</v>
      </c>
      <c r="K851" s="160">
        <v>2</v>
      </c>
      <c r="L851" s="113">
        <v>1</v>
      </c>
      <c r="M851" s="122"/>
      <c r="N851" s="125">
        <f>Tabela1798197[[#This Row],[Qtde.]]*Tabela1798197[[#This Row],[VALOR]]</f>
        <v>0</v>
      </c>
    </row>
    <row r="852" spans="2:14" x14ac:dyDescent="0.3">
      <c r="B852" s="109" t="s">
        <v>161</v>
      </c>
      <c r="C852" s="115">
        <v>2</v>
      </c>
      <c r="D8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852" s="231" t="s">
        <v>162</v>
      </c>
      <c r="F852" s="166" t="s">
        <v>95</v>
      </c>
      <c r="G852" s="224" t="s">
        <v>46</v>
      </c>
      <c r="H852" s="174" t="s">
        <v>1388</v>
      </c>
      <c r="I852" s="191" t="s">
        <v>85</v>
      </c>
      <c r="J852" s="207">
        <v>1450</v>
      </c>
      <c r="K852" s="160">
        <v>3</v>
      </c>
      <c r="L852" s="113">
        <v>10</v>
      </c>
      <c r="M852" s="122"/>
      <c r="N852" s="125">
        <f>Tabela1798197[[#This Row],[Qtde.]]*Tabela1798197[[#This Row],[VALOR]]</f>
        <v>0</v>
      </c>
    </row>
    <row r="853" spans="2:14" x14ac:dyDescent="0.3">
      <c r="B853" s="109" t="s">
        <v>161</v>
      </c>
      <c r="C853" s="115">
        <v>2</v>
      </c>
      <c r="D8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53" s="231" t="s">
        <v>162</v>
      </c>
      <c r="F853" s="166" t="s">
        <v>95</v>
      </c>
      <c r="G853" s="224" t="s">
        <v>46</v>
      </c>
      <c r="H853" s="174" t="s">
        <v>1388</v>
      </c>
      <c r="I853" s="191" t="s">
        <v>86</v>
      </c>
      <c r="J853" s="207">
        <v>1451</v>
      </c>
      <c r="K853" s="160">
        <v>1</v>
      </c>
      <c r="L853" s="113">
        <v>5</v>
      </c>
      <c r="M853" s="122"/>
      <c r="N853" s="125">
        <f>Tabela1798197[[#This Row],[Qtde.]]*Tabela1798197[[#This Row],[VALOR]]</f>
        <v>0</v>
      </c>
    </row>
    <row r="854" spans="2:14" x14ac:dyDescent="0.3">
      <c r="B854" s="109" t="s">
        <v>161</v>
      </c>
      <c r="C854" s="115">
        <v>2</v>
      </c>
      <c r="D8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54" s="231" t="s">
        <v>162</v>
      </c>
      <c r="F854" s="166" t="s">
        <v>95</v>
      </c>
      <c r="G854" s="224" t="s">
        <v>46</v>
      </c>
      <c r="H854" s="174" t="s">
        <v>1388</v>
      </c>
      <c r="I854" s="191" t="s">
        <v>87</v>
      </c>
      <c r="J854" s="207">
        <v>1452</v>
      </c>
      <c r="K854" s="160">
        <v>1</v>
      </c>
      <c r="L854" s="113">
        <v>4</v>
      </c>
      <c r="M854" s="122"/>
      <c r="N854" s="125">
        <f>Tabela1798197[[#This Row],[Qtde.]]*Tabela1798197[[#This Row],[VALOR]]</f>
        <v>0</v>
      </c>
    </row>
    <row r="855" spans="2:14" x14ac:dyDescent="0.3">
      <c r="B855" s="109" t="s">
        <v>161</v>
      </c>
      <c r="C855" s="115">
        <v>2</v>
      </c>
      <c r="D8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55" s="231" t="s">
        <v>162</v>
      </c>
      <c r="F855" s="166" t="s">
        <v>95</v>
      </c>
      <c r="G855" s="224" t="s">
        <v>46</v>
      </c>
      <c r="H855" s="174" t="s">
        <v>1394</v>
      </c>
      <c r="I855" s="191" t="s">
        <v>85</v>
      </c>
      <c r="J855" s="207">
        <v>1453</v>
      </c>
      <c r="K855" s="160">
        <v>1</v>
      </c>
      <c r="L855" s="113">
        <v>4</v>
      </c>
      <c r="M855" s="122"/>
      <c r="N855" s="125">
        <f>Tabela1798197[[#This Row],[Qtde.]]*Tabela1798197[[#This Row],[VALOR]]</f>
        <v>0</v>
      </c>
    </row>
    <row r="856" spans="2:14" x14ac:dyDescent="0.3">
      <c r="B856" s="109" t="s">
        <v>161</v>
      </c>
      <c r="C856" s="115">
        <v>2</v>
      </c>
      <c r="D8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56" s="231" t="s">
        <v>162</v>
      </c>
      <c r="F856" s="166" t="s">
        <v>95</v>
      </c>
      <c r="G856" s="224" t="s">
        <v>46</v>
      </c>
      <c r="H856" s="174" t="s">
        <v>1394</v>
      </c>
      <c r="I856" s="191" t="s">
        <v>86</v>
      </c>
      <c r="J856" s="207">
        <v>1454</v>
      </c>
      <c r="K856" s="160">
        <v>6</v>
      </c>
      <c r="L856" s="113">
        <v>5</v>
      </c>
      <c r="M856" s="122"/>
      <c r="N856" s="125">
        <f>Tabela1798197[[#This Row],[Qtde.]]*Tabela1798197[[#This Row],[VALOR]]</f>
        <v>0</v>
      </c>
    </row>
    <row r="857" spans="2:14" x14ac:dyDescent="0.3">
      <c r="B857" s="109" t="s">
        <v>161</v>
      </c>
      <c r="C857" s="115">
        <v>2</v>
      </c>
      <c r="D8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57" s="231" t="s">
        <v>162</v>
      </c>
      <c r="F857" s="166" t="s">
        <v>95</v>
      </c>
      <c r="G857" s="224" t="s">
        <v>46</v>
      </c>
      <c r="H857" s="174" t="s">
        <v>1394</v>
      </c>
      <c r="I857" s="191" t="s">
        <v>87</v>
      </c>
      <c r="J857" s="207">
        <v>1455</v>
      </c>
      <c r="K857" s="160">
        <v>3</v>
      </c>
      <c r="L857" s="113">
        <v>5</v>
      </c>
      <c r="M857" s="122"/>
      <c r="N857" s="125">
        <f>Tabela1798197[[#This Row],[Qtde.]]*Tabela1798197[[#This Row],[VALOR]]</f>
        <v>0</v>
      </c>
    </row>
    <row r="858" spans="2:14" x14ac:dyDescent="0.3">
      <c r="B858" s="109" t="s">
        <v>161</v>
      </c>
      <c r="C858" s="115">
        <v>1</v>
      </c>
      <c r="D8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858" s="231" t="s">
        <v>162</v>
      </c>
      <c r="F858" s="166" t="s">
        <v>95</v>
      </c>
      <c r="G858" s="224" t="s">
        <v>46</v>
      </c>
      <c r="H858" s="174" t="s">
        <v>1361</v>
      </c>
      <c r="I858" s="191" t="s">
        <v>5</v>
      </c>
      <c r="J858" s="207">
        <v>1559</v>
      </c>
      <c r="K858" s="160">
        <v>0</v>
      </c>
      <c r="L858" s="113">
        <v>3</v>
      </c>
      <c r="M858" s="122"/>
      <c r="N858" s="125">
        <f>Tabela1798197[[#This Row],[Qtde.]]*Tabela1798197[[#This Row],[VALOR]]</f>
        <v>0</v>
      </c>
    </row>
    <row r="859" spans="2:14" x14ac:dyDescent="0.3">
      <c r="B859" s="109" t="s">
        <v>161</v>
      </c>
      <c r="C859" s="115">
        <v>2</v>
      </c>
      <c r="D8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59" s="231" t="s">
        <v>162</v>
      </c>
      <c r="F859" s="166" t="s">
        <v>95</v>
      </c>
      <c r="G859" s="224" t="s">
        <v>46</v>
      </c>
      <c r="H859" s="174" t="s">
        <v>1362</v>
      </c>
      <c r="I859" s="191" t="s">
        <v>5</v>
      </c>
      <c r="J859" s="207">
        <v>1512</v>
      </c>
      <c r="K859" s="160">
        <v>1</v>
      </c>
      <c r="L859" s="113">
        <v>4</v>
      </c>
      <c r="M859" s="122"/>
      <c r="N859" s="125">
        <f>Tabela1798197[[#This Row],[Qtde.]]*Tabela1798197[[#This Row],[VALOR]]</f>
        <v>0</v>
      </c>
    </row>
    <row r="860" spans="2:14" x14ac:dyDescent="0.3">
      <c r="B860" s="109" t="s">
        <v>161</v>
      </c>
      <c r="C860" s="115">
        <v>1</v>
      </c>
      <c r="D8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60" s="231" t="s">
        <v>162</v>
      </c>
      <c r="F860" s="166" t="s">
        <v>96</v>
      </c>
      <c r="G860" s="224" t="s">
        <v>47</v>
      </c>
      <c r="H860" s="174" t="s">
        <v>1364</v>
      </c>
      <c r="I860" s="191" t="s">
        <v>85</v>
      </c>
      <c r="J860" s="207">
        <v>1483</v>
      </c>
      <c r="K860" s="160">
        <v>1</v>
      </c>
      <c r="L860" s="113">
        <v>1</v>
      </c>
      <c r="M860" s="122"/>
      <c r="N860" s="125">
        <f>Tabela1798197[[#This Row],[Qtde.]]*Tabela1798197[[#This Row],[VALOR]]</f>
        <v>0</v>
      </c>
    </row>
    <row r="861" spans="2:14" x14ac:dyDescent="0.3">
      <c r="B861" s="109" t="s">
        <v>161</v>
      </c>
      <c r="C861" s="115">
        <v>1</v>
      </c>
      <c r="D8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861" s="231" t="s">
        <v>162</v>
      </c>
      <c r="F861" s="166" t="s">
        <v>96</v>
      </c>
      <c r="G861" s="224" t="s">
        <v>47</v>
      </c>
      <c r="H861" s="174" t="s">
        <v>1364</v>
      </c>
      <c r="I861" s="191" t="s">
        <v>86</v>
      </c>
      <c r="J861" s="207">
        <v>1486</v>
      </c>
      <c r="K861" s="160">
        <v>0</v>
      </c>
      <c r="L861" s="113">
        <v>1</v>
      </c>
      <c r="M861" s="122"/>
      <c r="N861" s="125">
        <f>Tabela1798197[[#This Row],[Qtde.]]*Tabela1798197[[#This Row],[VALOR]]</f>
        <v>0</v>
      </c>
    </row>
    <row r="862" spans="2:14" x14ac:dyDescent="0.3">
      <c r="B862" s="109" t="s">
        <v>161</v>
      </c>
      <c r="C862" s="115">
        <v>1</v>
      </c>
      <c r="D8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62" s="231" t="s">
        <v>162</v>
      </c>
      <c r="F862" s="166" t="s">
        <v>96</v>
      </c>
      <c r="G862" s="224" t="s">
        <v>47</v>
      </c>
      <c r="H862" s="174" t="s">
        <v>1364</v>
      </c>
      <c r="I862" s="191" t="s">
        <v>87</v>
      </c>
      <c r="J862" s="207">
        <v>1489</v>
      </c>
      <c r="K862" s="160">
        <v>0</v>
      </c>
      <c r="L862" s="113"/>
      <c r="M862" s="122"/>
      <c r="N862" s="125">
        <f>Tabela1798197[[#This Row],[Qtde.]]*Tabela1798197[[#This Row],[VALOR]]</f>
        <v>0</v>
      </c>
    </row>
    <row r="863" spans="2:14" x14ac:dyDescent="0.3">
      <c r="B863" s="109" t="s">
        <v>161</v>
      </c>
      <c r="C863" s="115">
        <v>2</v>
      </c>
      <c r="D8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863" s="231" t="s">
        <v>162</v>
      </c>
      <c r="F863" s="166" t="s">
        <v>96</v>
      </c>
      <c r="G863" s="224" t="s">
        <v>47</v>
      </c>
      <c r="H863" s="174" t="s">
        <v>1388</v>
      </c>
      <c r="I863" s="191" t="s">
        <v>85</v>
      </c>
      <c r="J863" s="207">
        <v>1482</v>
      </c>
      <c r="K863" s="160">
        <v>0</v>
      </c>
      <c r="L863" s="113">
        <v>5</v>
      </c>
      <c r="M863" s="122"/>
      <c r="N863" s="125">
        <f>Tabela1798197[[#This Row],[Qtde.]]*Tabela1798197[[#This Row],[VALOR]]</f>
        <v>0</v>
      </c>
    </row>
    <row r="864" spans="2:14" x14ac:dyDescent="0.3">
      <c r="B864" s="109" t="s">
        <v>161</v>
      </c>
      <c r="C864" s="115">
        <v>2</v>
      </c>
      <c r="D8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64" s="231" t="s">
        <v>162</v>
      </c>
      <c r="F864" s="166" t="s">
        <v>96</v>
      </c>
      <c r="G864" s="224" t="s">
        <v>47</v>
      </c>
      <c r="H864" s="174" t="s">
        <v>1388</v>
      </c>
      <c r="I864" s="191" t="s">
        <v>86</v>
      </c>
      <c r="J864" s="207">
        <v>1485</v>
      </c>
      <c r="K864" s="160">
        <v>2</v>
      </c>
      <c r="L864" s="113">
        <v>2</v>
      </c>
      <c r="M864" s="122"/>
      <c r="N864" s="125">
        <f>Tabela1798197[[#This Row],[Qtde.]]*Tabela1798197[[#This Row],[VALOR]]</f>
        <v>0</v>
      </c>
    </row>
    <row r="865" spans="2:14" x14ac:dyDescent="0.3">
      <c r="B865" s="109" t="s">
        <v>161</v>
      </c>
      <c r="C865" s="115">
        <v>2</v>
      </c>
      <c r="D8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65" s="231" t="s">
        <v>162</v>
      </c>
      <c r="F865" s="166" t="s">
        <v>96</v>
      </c>
      <c r="G865" s="224" t="s">
        <v>47</v>
      </c>
      <c r="H865" s="174" t="s">
        <v>1388</v>
      </c>
      <c r="I865" s="191" t="s">
        <v>87</v>
      </c>
      <c r="J865" s="207">
        <v>1488</v>
      </c>
      <c r="K865" s="160">
        <v>2</v>
      </c>
      <c r="L865" s="113">
        <v>2</v>
      </c>
      <c r="M865" s="122"/>
      <c r="N865" s="125">
        <f>Tabela1798197[[#This Row],[Qtde.]]*Tabela1798197[[#This Row],[VALOR]]</f>
        <v>0</v>
      </c>
    </row>
    <row r="866" spans="2:14" x14ac:dyDescent="0.3">
      <c r="B866" s="109" t="s">
        <v>161</v>
      </c>
      <c r="C866" s="115">
        <v>2</v>
      </c>
      <c r="D8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66" s="231" t="s">
        <v>162</v>
      </c>
      <c r="F866" s="166" t="s">
        <v>96</v>
      </c>
      <c r="G866" s="224" t="s">
        <v>47</v>
      </c>
      <c r="H866" s="174" t="s">
        <v>1394</v>
      </c>
      <c r="I866" s="191" t="s">
        <v>85</v>
      </c>
      <c r="J866" s="207">
        <v>1481</v>
      </c>
      <c r="K866" s="160">
        <v>1</v>
      </c>
      <c r="L866" s="113">
        <v>4</v>
      </c>
      <c r="M866" s="122"/>
      <c r="N866" s="125">
        <f>Tabela1798197[[#This Row],[Qtde.]]*Tabela1798197[[#This Row],[VALOR]]</f>
        <v>0</v>
      </c>
    </row>
    <row r="867" spans="2:14" x14ac:dyDescent="0.3">
      <c r="B867" s="109" t="s">
        <v>161</v>
      </c>
      <c r="C867" s="115">
        <v>2</v>
      </c>
      <c r="D8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67" s="231" t="s">
        <v>162</v>
      </c>
      <c r="F867" s="166" t="s">
        <v>96</v>
      </c>
      <c r="G867" s="224" t="s">
        <v>47</v>
      </c>
      <c r="H867" s="174" t="s">
        <v>1394</v>
      </c>
      <c r="I867" s="191" t="s">
        <v>86</v>
      </c>
      <c r="J867" s="207">
        <v>1484</v>
      </c>
      <c r="K867" s="160">
        <v>3</v>
      </c>
      <c r="L867" s="113">
        <v>4</v>
      </c>
      <c r="M867" s="122"/>
      <c r="N867" s="125">
        <f>Tabela1798197[[#This Row],[Qtde.]]*Tabela1798197[[#This Row],[VALOR]]</f>
        <v>0</v>
      </c>
    </row>
    <row r="868" spans="2:14" x14ac:dyDescent="0.3">
      <c r="B868" s="109" t="s">
        <v>161</v>
      </c>
      <c r="C868" s="115">
        <v>2</v>
      </c>
      <c r="D8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68" s="231" t="s">
        <v>162</v>
      </c>
      <c r="F868" s="166" t="s">
        <v>96</v>
      </c>
      <c r="G868" s="224" t="s">
        <v>47</v>
      </c>
      <c r="H868" s="174" t="s">
        <v>1394</v>
      </c>
      <c r="I868" s="191" t="s">
        <v>87</v>
      </c>
      <c r="J868" s="207">
        <v>1487</v>
      </c>
      <c r="K868" s="160">
        <v>6</v>
      </c>
      <c r="L868" s="113">
        <v>3</v>
      </c>
      <c r="M868" s="122"/>
      <c r="N868" s="125">
        <f>Tabela1798197[[#This Row],[Qtde.]]*Tabela1798197[[#This Row],[VALOR]]</f>
        <v>0</v>
      </c>
    </row>
    <row r="869" spans="2:14" x14ac:dyDescent="0.3">
      <c r="B869" s="109" t="s">
        <v>161</v>
      </c>
      <c r="C869" s="115">
        <v>1</v>
      </c>
      <c r="D8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869" s="231" t="s">
        <v>162</v>
      </c>
      <c r="F869" s="166" t="s">
        <v>96</v>
      </c>
      <c r="G869" s="224" t="s">
        <v>47</v>
      </c>
      <c r="H869" s="174" t="s">
        <v>1361</v>
      </c>
      <c r="I869" s="191" t="s">
        <v>5</v>
      </c>
      <c r="J869" s="207">
        <v>1744</v>
      </c>
      <c r="K869" s="160">
        <v>0</v>
      </c>
      <c r="L869" s="113">
        <v>1</v>
      </c>
      <c r="M869" s="122"/>
      <c r="N869" s="125">
        <f>Tabela1798197[[#This Row],[Qtde.]]*Tabela1798197[[#This Row],[VALOR]]</f>
        <v>0</v>
      </c>
    </row>
    <row r="870" spans="2:14" x14ac:dyDescent="0.3">
      <c r="B870" s="109" t="s">
        <v>161</v>
      </c>
      <c r="C870" s="115">
        <v>2</v>
      </c>
      <c r="D8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70" s="231" t="s">
        <v>162</v>
      </c>
      <c r="F870" s="166" t="s">
        <v>96</v>
      </c>
      <c r="G870" s="224" t="s">
        <v>47</v>
      </c>
      <c r="H870" s="174" t="s">
        <v>1362</v>
      </c>
      <c r="I870" s="191" t="s">
        <v>5</v>
      </c>
      <c r="J870" s="207">
        <v>2000000002897</v>
      </c>
      <c r="K870" s="160">
        <v>1</v>
      </c>
      <c r="L870" s="113">
        <v>2</v>
      </c>
      <c r="M870" s="122"/>
      <c r="N870" s="125">
        <f>Tabela1798197[[#This Row],[Qtde.]]*Tabela1798197[[#This Row],[VALOR]]</f>
        <v>0</v>
      </c>
    </row>
    <row r="871" spans="2:14" x14ac:dyDescent="0.3">
      <c r="B871" s="109" t="s">
        <v>161</v>
      </c>
      <c r="C871" s="115">
        <v>2</v>
      </c>
      <c r="D8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71" s="231" t="s">
        <v>162</v>
      </c>
      <c r="F871" s="166" t="s">
        <v>91</v>
      </c>
      <c r="G871" s="224"/>
      <c r="H871" s="174" t="s">
        <v>1388</v>
      </c>
      <c r="I871" s="191" t="s">
        <v>90</v>
      </c>
      <c r="J871" s="207">
        <v>1618</v>
      </c>
      <c r="K871" s="160">
        <v>1</v>
      </c>
      <c r="L871" s="113">
        <v>4</v>
      </c>
      <c r="M871" s="122"/>
      <c r="N871" s="125">
        <f>Tabela1798197[[#This Row],[Qtde.]]*Tabela1798197[[#This Row],[VALOR]]</f>
        <v>0</v>
      </c>
    </row>
    <row r="872" spans="2:14" x14ac:dyDescent="0.3">
      <c r="B872" s="109" t="s">
        <v>161</v>
      </c>
      <c r="C872" s="115">
        <v>1</v>
      </c>
      <c r="D8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872" s="231" t="s">
        <v>162</v>
      </c>
      <c r="F872" s="166" t="s">
        <v>247</v>
      </c>
      <c r="G872" s="224"/>
      <c r="H872" s="174" t="s">
        <v>1393</v>
      </c>
      <c r="I872" s="191"/>
      <c r="J872" s="207">
        <v>7898060990019</v>
      </c>
      <c r="K872" s="160">
        <v>3</v>
      </c>
      <c r="L872" s="113">
        <v>4</v>
      </c>
      <c r="M872" s="122"/>
      <c r="N872" s="125">
        <f>Tabela1798197[[#This Row],[Qtde.]]*Tabela1798197[[#This Row],[VALOR]]</f>
        <v>0</v>
      </c>
    </row>
    <row r="873" spans="2:14" x14ac:dyDescent="0.3">
      <c r="B873" s="109" t="s">
        <v>161</v>
      </c>
      <c r="C873" s="115">
        <v>1</v>
      </c>
      <c r="D8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873" s="231" t="s">
        <v>162</v>
      </c>
      <c r="F873" s="166" t="s">
        <v>10</v>
      </c>
      <c r="G873" s="224"/>
      <c r="H873" s="174" t="s">
        <v>1362</v>
      </c>
      <c r="I873" s="191" t="s">
        <v>15</v>
      </c>
      <c r="J873" s="207">
        <v>2321</v>
      </c>
      <c r="K873" s="160">
        <v>1</v>
      </c>
      <c r="L873" s="113">
        <v>2</v>
      </c>
      <c r="M873" s="122"/>
      <c r="N873" s="125">
        <f>Tabela1798197[[#This Row],[Qtde.]]*Tabela1798197[[#This Row],[VALOR]]</f>
        <v>0</v>
      </c>
    </row>
    <row r="874" spans="2:14" ht="28.5" x14ac:dyDescent="0.3">
      <c r="B874" s="109" t="s">
        <v>161</v>
      </c>
      <c r="C874" s="115">
        <v>10</v>
      </c>
      <c r="D8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74" s="231" t="s">
        <v>1428</v>
      </c>
      <c r="F874" s="166" t="s">
        <v>249</v>
      </c>
      <c r="G874" s="224"/>
      <c r="H874" s="174" t="s">
        <v>1219</v>
      </c>
      <c r="I874" s="191"/>
      <c r="J874" s="207">
        <v>2138</v>
      </c>
      <c r="K874" s="160">
        <v>0</v>
      </c>
      <c r="L874" s="113"/>
      <c r="M874" s="122"/>
      <c r="N874" s="125">
        <f>Tabela1798197[[#This Row],[Qtde.]]*Tabela1798197[[#This Row],[VALOR]]</f>
        <v>0</v>
      </c>
    </row>
    <row r="875" spans="2:14" x14ac:dyDescent="0.3">
      <c r="B875" s="109" t="s">
        <v>161</v>
      </c>
      <c r="C875" s="115">
        <v>1</v>
      </c>
      <c r="D8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75" s="231" t="s">
        <v>252</v>
      </c>
      <c r="F875" s="166" t="s">
        <v>253</v>
      </c>
      <c r="G875" s="224"/>
      <c r="H875" s="174" t="s">
        <v>1411</v>
      </c>
      <c r="I875" s="191"/>
      <c r="J875" s="207">
        <v>2115</v>
      </c>
      <c r="K875" s="160">
        <v>0</v>
      </c>
      <c r="L875" s="113">
        <v>4</v>
      </c>
      <c r="M875" s="122"/>
      <c r="N875" s="125">
        <f>Tabela1798197[[#This Row],[Qtde.]]*Tabela1798197[[#This Row],[VALOR]]</f>
        <v>0</v>
      </c>
    </row>
    <row r="876" spans="2:14" x14ac:dyDescent="0.3">
      <c r="B876" s="109" t="s">
        <v>161</v>
      </c>
      <c r="C876" s="115">
        <v>1</v>
      </c>
      <c r="D8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76" s="231" t="s">
        <v>162</v>
      </c>
      <c r="F876" s="166" t="s">
        <v>256</v>
      </c>
      <c r="G876" s="224" t="s">
        <v>42</v>
      </c>
      <c r="H876" s="174" t="s">
        <v>1400</v>
      </c>
      <c r="I876" s="191" t="s">
        <v>5</v>
      </c>
      <c r="J876" s="207">
        <v>1585</v>
      </c>
      <c r="K876" s="160">
        <v>0</v>
      </c>
      <c r="L876" s="113"/>
      <c r="M876" s="122"/>
      <c r="N876" s="125">
        <f>Tabela1798197[[#This Row],[Qtde.]]*Tabela1798197[[#This Row],[VALOR]]</f>
        <v>0</v>
      </c>
    </row>
    <row r="877" spans="2:14" x14ac:dyDescent="0.3">
      <c r="B877" s="109" t="s">
        <v>161</v>
      </c>
      <c r="C877" s="115">
        <v>1</v>
      </c>
      <c r="D8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77" s="231" t="s">
        <v>162</v>
      </c>
      <c r="F877" s="166" t="s">
        <v>256</v>
      </c>
      <c r="G877" s="224" t="s">
        <v>42</v>
      </c>
      <c r="H877" s="174" t="s">
        <v>1400</v>
      </c>
      <c r="I877" s="191" t="s">
        <v>111</v>
      </c>
      <c r="J877" s="207">
        <v>2078</v>
      </c>
      <c r="K877" s="160"/>
      <c r="L877" s="113"/>
      <c r="M877" s="122"/>
      <c r="N877" s="125">
        <f>Tabela1798197[[#This Row],[Qtde.]]*Tabela1798197[[#This Row],[VALOR]]</f>
        <v>0</v>
      </c>
    </row>
    <row r="878" spans="2:14" x14ac:dyDescent="0.3">
      <c r="B878" s="109" t="s">
        <v>161</v>
      </c>
      <c r="C878" s="115">
        <v>1</v>
      </c>
      <c r="D8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78" s="231" t="s">
        <v>162</v>
      </c>
      <c r="F878" s="166" t="s">
        <v>259</v>
      </c>
      <c r="G878" s="224"/>
      <c r="H878" s="174" t="s">
        <v>1408</v>
      </c>
      <c r="I878" s="191"/>
      <c r="J878" s="207">
        <v>1169</v>
      </c>
      <c r="K878" s="160">
        <v>3</v>
      </c>
      <c r="L878" s="113">
        <v>3</v>
      </c>
      <c r="M878" s="122"/>
      <c r="N878" s="125">
        <f>Tabela1798197[[#This Row],[Qtde.]]*Tabela1798197[[#This Row],[VALOR]]</f>
        <v>0</v>
      </c>
    </row>
    <row r="879" spans="2:14" x14ac:dyDescent="0.3">
      <c r="B879" s="109" t="s">
        <v>161</v>
      </c>
      <c r="C879" s="115">
        <v>1</v>
      </c>
      <c r="D8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79" s="231" t="s">
        <v>162</v>
      </c>
      <c r="F879" s="166" t="s">
        <v>259</v>
      </c>
      <c r="G879" s="224"/>
      <c r="H879" s="174" t="s">
        <v>1404</v>
      </c>
      <c r="I879" s="191"/>
      <c r="J879" s="207">
        <v>1616</v>
      </c>
      <c r="K879" s="160">
        <v>4</v>
      </c>
      <c r="L879" s="113">
        <v>6</v>
      </c>
      <c r="M879" s="122"/>
      <c r="N879" s="125">
        <f>Tabela1798197[[#This Row],[Qtde.]]*Tabela1798197[[#This Row],[VALOR]]</f>
        <v>0</v>
      </c>
    </row>
    <row r="880" spans="2:14" x14ac:dyDescent="0.3">
      <c r="B880" s="109" t="s">
        <v>161</v>
      </c>
      <c r="C880" s="115">
        <v>1</v>
      </c>
      <c r="D8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880" s="231" t="s">
        <v>162</v>
      </c>
      <c r="F880" s="166" t="s">
        <v>259</v>
      </c>
      <c r="G880" s="224"/>
      <c r="H880" s="174" t="s">
        <v>1399</v>
      </c>
      <c r="I880" s="191"/>
      <c r="J880" s="207">
        <v>1926</v>
      </c>
      <c r="K880" s="160">
        <v>0</v>
      </c>
      <c r="L880" s="113">
        <v>6</v>
      </c>
      <c r="M880" s="122"/>
      <c r="N880" s="125">
        <f>Tabela1798197[[#This Row],[Qtde.]]*Tabela1798197[[#This Row],[VALOR]]</f>
        <v>0</v>
      </c>
    </row>
    <row r="881" spans="2:14" x14ac:dyDescent="0.3">
      <c r="B881" s="109" t="s">
        <v>161</v>
      </c>
      <c r="C881" s="115">
        <v>1</v>
      </c>
      <c r="D8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81" s="231" t="s">
        <v>162</v>
      </c>
      <c r="F881" s="166" t="s">
        <v>9</v>
      </c>
      <c r="G881" s="224"/>
      <c r="H881" s="174" t="s">
        <v>1408</v>
      </c>
      <c r="I881" s="191"/>
      <c r="J881" s="207">
        <v>1718</v>
      </c>
      <c r="K881" s="160">
        <v>0</v>
      </c>
      <c r="L881" s="113"/>
      <c r="M881" s="122"/>
      <c r="N881" s="125">
        <f>Tabela1798197[[#This Row],[Qtde.]]*Tabela1798197[[#This Row],[VALOR]]</f>
        <v>0</v>
      </c>
    </row>
    <row r="882" spans="2:14" x14ac:dyDescent="0.3">
      <c r="B882" s="109" t="s">
        <v>161</v>
      </c>
      <c r="C882" s="115">
        <v>1</v>
      </c>
      <c r="D8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882" s="231" t="s">
        <v>162</v>
      </c>
      <c r="F882" s="166" t="s">
        <v>9</v>
      </c>
      <c r="G882" s="224"/>
      <c r="H882" s="174" t="s">
        <v>1404</v>
      </c>
      <c r="I882" s="191"/>
      <c r="J882" s="207">
        <v>2000000007625</v>
      </c>
      <c r="K882" s="160">
        <v>1</v>
      </c>
      <c r="L882" s="113">
        <v>4</v>
      </c>
      <c r="M882" s="122"/>
      <c r="N882" s="125">
        <f>Tabela1798197[[#This Row],[Qtde.]]*Tabela1798197[[#This Row],[VALOR]]</f>
        <v>0</v>
      </c>
    </row>
    <row r="883" spans="2:14" x14ac:dyDescent="0.3">
      <c r="B883" s="118" t="s">
        <v>161</v>
      </c>
      <c r="C883" s="119">
        <v>1</v>
      </c>
      <c r="D8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9</v>
      </c>
      <c r="E883" s="234" t="s">
        <v>162</v>
      </c>
      <c r="F883" s="170" t="s">
        <v>9</v>
      </c>
      <c r="G883" s="227"/>
      <c r="H883" s="174" t="s">
        <v>1399</v>
      </c>
      <c r="I883" s="194"/>
      <c r="J883" s="208">
        <v>778</v>
      </c>
      <c r="K883" s="197">
        <v>1</v>
      </c>
      <c r="L883" s="121">
        <v>10</v>
      </c>
      <c r="M883" s="122"/>
      <c r="N883" s="128">
        <f>Tabela1798197[[#This Row],[Qtde.]]*Tabela1798197[[#This Row],[VALOR]]</f>
        <v>0</v>
      </c>
    </row>
    <row r="884" spans="2:14" x14ac:dyDescent="0.3">
      <c r="B884" s="109" t="s">
        <v>161</v>
      </c>
      <c r="C884" s="115">
        <v>1</v>
      </c>
      <c r="D8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84" s="231" t="s">
        <v>162</v>
      </c>
      <c r="F884" s="166" t="s">
        <v>271</v>
      </c>
      <c r="G884" s="224"/>
      <c r="H884" s="174" t="s">
        <v>1399</v>
      </c>
      <c r="I884" s="191"/>
      <c r="J884" s="207">
        <v>1943</v>
      </c>
      <c r="K884" s="160">
        <v>4</v>
      </c>
      <c r="L884" s="113">
        <v>4</v>
      </c>
      <c r="M884" s="122"/>
      <c r="N884" s="125">
        <f>Tabela1798197[[#This Row],[Qtde.]]*Tabela1798197[[#This Row],[VALOR]]</f>
        <v>0</v>
      </c>
    </row>
    <row r="885" spans="2:14" x14ac:dyDescent="0.3">
      <c r="B885" s="109" t="s">
        <v>161</v>
      </c>
      <c r="C885" s="115">
        <v>1</v>
      </c>
      <c r="D8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885" s="231" t="s">
        <v>162</v>
      </c>
      <c r="F885" s="166" t="s">
        <v>101</v>
      </c>
      <c r="G885" s="224"/>
      <c r="H885" s="174" t="s">
        <v>1356</v>
      </c>
      <c r="I885" s="191"/>
      <c r="J885" s="207">
        <v>7891019172184</v>
      </c>
      <c r="K885" s="160">
        <v>0</v>
      </c>
      <c r="L885" s="113">
        <v>3</v>
      </c>
      <c r="M885" s="122"/>
      <c r="N885" s="125">
        <f>Tabela1798197[[#This Row],[Qtde.]]*Tabela1798197[[#This Row],[VALOR]]</f>
        <v>0</v>
      </c>
    </row>
    <row r="886" spans="2:14" x14ac:dyDescent="0.3">
      <c r="B886" s="109" t="s">
        <v>161</v>
      </c>
      <c r="C886" s="115">
        <v>1</v>
      </c>
      <c r="D8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886" s="231" t="s">
        <v>162</v>
      </c>
      <c r="F886" s="166" t="s">
        <v>93</v>
      </c>
      <c r="G886" s="224" t="s">
        <v>46</v>
      </c>
      <c r="H886" s="174" t="s">
        <v>1364</v>
      </c>
      <c r="I886" s="191" t="s">
        <v>94</v>
      </c>
      <c r="J886" s="207">
        <v>1447</v>
      </c>
      <c r="K886" s="160">
        <v>3</v>
      </c>
      <c r="L886" s="113">
        <v>8</v>
      </c>
      <c r="M886" s="122"/>
      <c r="N886" s="125">
        <f>Tabela1798197[[#This Row],[Qtde.]]*Tabela1798197[[#This Row],[VALOR]]</f>
        <v>0</v>
      </c>
    </row>
    <row r="887" spans="2:14" x14ac:dyDescent="0.3">
      <c r="B887" s="109" t="s">
        <v>161</v>
      </c>
      <c r="C887" s="115">
        <v>2</v>
      </c>
      <c r="D8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87" s="231" t="s">
        <v>162</v>
      </c>
      <c r="F887" s="166" t="s">
        <v>93</v>
      </c>
      <c r="G887" s="224" t="s">
        <v>46</v>
      </c>
      <c r="H887" s="174" t="s">
        <v>1388</v>
      </c>
      <c r="I887" s="191" t="s">
        <v>94</v>
      </c>
      <c r="J887" s="207">
        <v>1446</v>
      </c>
      <c r="K887" s="160">
        <v>5</v>
      </c>
      <c r="L887" s="113">
        <v>8</v>
      </c>
      <c r="M887" s="122"/>
      <c r="N887" s="125">
        <f>Tabela1798197[[#This Row],[Qtde.]]*Tabela1798197[[#This Row],[VALOR]]</f>
        <v>0</v>
      </c>
    </row>
    <row r="888" spans="2:14" x14ac:dyDescent="0.3">
      <c r="B888" s="109" t="s">
        <v>161</v>
      </c>
      <c r="C888" s="115">
        <v>2</v>
      </c>
      <c r="D8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88" s="231" t="s">
        <v>162</v>
      </c>
      <c r="F888" s="166" t="s">
        <v>93</v>
      </c>
      <c r="G888" s="224" t="s">
        <v>46</v>
      </c>
      <c r="H888" s="174" t="s">
        <v>1394</v>
      </c>
      <c r="I888" s="191" t="s">
        <v>94</v>
      </c>
      <c r="J888" s="207">
        <v>1914</v>
      </c>
      <c r="K888" s="160">
        <v>6</v>
      </c>
      <c r="L888" s="113">
        <v>9</v>
      </c>
      <c r="M888" s="122"/>
      <c r="N888" s="125">
        <f>Tabela1798197[[#This Row],[Qtde.]]*Tabela1798197[[#This Row],[VALOR]]</f>
        <v>0</v>
      </c>
    </row>
    <row r="889" spans="2:14" x14ac:dyDescent="0.3">
      <c r="B889" s="109" t="s">
        <v>161</v>
      </c>
      <c r="C889" s="115">
        <v>1</v>
      </c>
      <c r="D8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89" s="231" t="s">
        <v>162</v>
      </c>
      <c r="F889" s="166" t="s">
        <v>93</v>
      </c>
      <c r="G889" s="224" t="s">
        <v>46</v>
      </c>
      <c r="H889" s="174" t="s">
        <v>1361</v>
      </c>
      <c r="I889" s="191" t="s">
        <v>5</v>
      </c>
      <c r="J889" s="207">
        <v>2000000001005</v>
      </c>
      <c r="K889" s="160">
        <v>4</v>
      </c>
      <c r="L889" s="113">
        <v>0</v>
      </c>
      <c r="M889" s="122"/>
      <c r="N889" s="125">
        <f>Tabela1798197[[#This Row],[Qtde.]]*Tabela1798197[[#This Row],[VALOR]]</f>
        <v>0</v>
      </c>
    </row>
    <row r="890" spans="2:14" x14ac:dyDescent="0.3">
      <c r="B890" s="109" t="s">
        <v>161</v>
      </c>
      <c r="C890" s="115">
        <v>1</v>
      </c>
      <c r="D8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90" s="231" t="s">
        <v>162</v>
      </c>
      <c r="F890" s="166" t="s">
        <v>93</v>
      </c>
      <c r="G890" s="224" t="s">
        <v>46</v>
      </c>
      <c r="H890" s="174" t="s">
        <v>1406</v>
      </c>
      <c r="I890" s="191" t="s">
        <v>5</v>
      </c>
      <c r="J890" s="207">
        <v>7891019918928</v>
      </c>
      <c r="K890" s="160">
        <v>0</v>
      </c>
      <c r="L890" s="113">
        <v>4</v>
      </c>
      <c r="M890" s="122"/>
      <c r="N890" s="125">
        <f>Tabela1798197[[#This Row],[Qtde.]]*Tabela1798197[[#This Row],[VALOR]]</f>
        <v>0</v>
      </c>
    </row>
    <row r="891" spans="2:14" x14ac:dyDescent="0.3">
      <c r="B891" s="109" t="s">
        <v>161</v>
      </c>
      <c r="C891" s="115">
        <v>2</v>
      </c>
      <c r="D8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891" s="231" t="s">
        <v>162</v>
      </c>
      <c r="F891" s="166" t="s">
        <v>93</v>
      </c>
      <c r="G891" s="224" t="s">
        <v>46</v>
      </c>
      <c r="H891" s="174" t="s">
        <v>1362</v>
      </c>
      <c r="I891" s="191" t="s">
        <v>5</v>
      </c>
      <c r="J891" s="207">
        <v>7891019101467</v>
      </c>
      <c r="K891" s="160">
        <v>0</v>
      </c>
      <c r="L891" s="113">
        <v>4</v>
      </c>
      <c r="M891" s="122"/>
      <c r="N891" s="125">
        <f>Tabela1798197[[#This Row],[Qtde.]]*Tabela1798197[[#This Row],[VALOR]]</f>
        <v>0</v>
      </c>
    </row>
    <row r="892" spans="2:14" x14ac:dyDescent="0.3">
      <c r="B892" s="109" t="s">
        <v>161</v>
      </c>
      <c r="C892" s="115">
        <v>1</v>
      </c>
      <c r="D8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92" s="231" t="s">
        <v>162</v>
      </c>
      <c r="F892" s="166" t="s">
        <v>93</v>
      </c>
      <c r="G892" s="224" t="s">
        <v>46</v>
      </c>
      <c r="H892" s="174" t="s">
        <v>1363</v>
      </c>
      <c r="I892" s="191" t="s">
        <v>5</v>
      </c>
      <c r="J892" s="207">
        <v>1796</v>
      </c>
      <c r="K892" s="160">
        <v>6</v>
      </c>
      <c r="L892" s="113">
        <v>5</v>
      </c>
      <c r="M892" s="122"/>
      <c r="N892" s="125">
        <f>Tabela1798197[[#This Row],[Qtde.]]*Tabela1798197[[#This Row],[VALOR]]</f>
        <v>0</v>
      </c>
    </row>
    <row r="893" spans="2:14" x14ac:dyDescent="0.3">
      <c r="B893" s="109" t="s">
        <v>161</v>
      </c>
      <c r="C893" s="115">
        <v>1</v>
      </c>
      <c r="D8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893" s="231" t="s">
        <v>162</v>
      </c>
      <c r="F893" s="166" t="s">
        <v>92</v>
      </c>
      <c r="G893" s="224" t="s">
        <v>46</v>
      </c>
      <c r="H893" s="174" t="s">
        <v>1364</v>
      </c>
      <c r="I893" s="191" t="s">
        <v>85</v>
      </c>
      <c r="J893" s="207">
        <v>1946</v>
      </c>
      <c r="K893" s="160">
        <v>0</v>
      </c>
      <c r="L893" s="113">
        <v>6</v>
      </c>
      <c r="M893" s="122"/>
      <c r="N893" s="125">
        <f>Tabela1798197[[#This Row],[Qtde.]]*Tabela1798197[[#This Row],[VALOR]]</f>
        <v>0</v>
      </c>
    </row>
    <row r="894" spans="2:14" x14ac:dyDescent="0.3">
      <c r="B894" s="109" t="s">
        <v>161</v>
      </c>
      <c r="C894" s="115">
        <v>2</v>
      </c>
      <c r="D8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894" s="231" t="s">
        <v>162</v>
      </c>
      <c r="F894" s="166" t="s">
        <v>92</v>
      </c>
      <c r="G894" s="224" t="s">
        <v>46</v>
      </c>
      <c r="H894" s="174" t="s">
        <v>1388</v>
      </c>
      <c r="I894" s="191" t="s">
        <v>85</v>
      </c>
      <c r="J894" s="207">
        <v>1947</v>
      </c>
      <c r="K894" s="160">
        <v>0</v>
      </c>
      <c r="L894" s="113"/>
      <c r="M894" s="122"/>
      <c r="N894" s="125">
        <f>Tabela1798197[[#This Row],[Qtde.]]*Tabela1798197[[#This Row],[VALOR]]</f>
        <v>0</v>
      </c>
    </row>
    <row r="895" spans="2:14" x14ac:dyDescent="0.3">
      <c r="B895" s="109" t="s">
        <v>161</v>
      </c>
      <c r="C895" s="115">
        <v>1</v>
      </c>
      <c r="D8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95" s="231" t="s">
        <v>162</v>
      </c>
      <c r="F895" s="166" t="s">
        <v>92</v>
      </c>
      <c r="G895" s="224" t="s">
        <v>46</v>
      </c>
      <c r="H895" s="174" t="s">
        <v>1394</v>
      </c>
      <c r="I895" s="191" t="s">
        <v>85</v>
      </c>
      <c r="J895" s="207">
        <v>2297</v>
      </c>
      <c r="K895" s="160">
        <v>1</v>
      </c>
      <c r="L895" s="113">
        <v>3</v>
      </c>
      <c r="M895" s="122"/>
      <c r="N895" s="125">
        <f>Tabela1798197[[#This Row],[Qtde.]]*Tabela1798197[[#This Row],[VALOR]]</f>
        <v>0</v>
      </c>
    </row>
    <row r="896" spans="2:14" x14ac:dyDescent="0.3">
      <c r="B896" s="109" t="s">
        <v>161</v>
      </c>
      <c r="C896" s="115">
        <v>1</v>
      </c>
      <c r="D8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896" s="231" t="s">
        <v>162</v>
      </c>
      <c r="F896" s="166" t="s">
        <v>92</v>
      </c>
      <c r="G896" s="224" t="s">
        <v>46</v>
      </c>
      <c r="H896" s="174" t="s">
        <v>1394</v>
      </c>
      <c r="I896" s="191" t="s">
        <v>5</v>
      </c>
      <c r="J896" s="207">
        <v>2320</v>
      </c>
      <c r="K896" s="160">
        <v>1</v>
      </c>
      <c r="L896" s="113">
        <v>3</v>
      </c>
      <c r="M896" s="122"/>
      <c r="N896" s="125">
        <f>Tabela1798197[[#This Row],[Qtde.]]*Tabela1798197[[#This Row],[VALOR]]</f>
        <v>0</v>
      </c>
    </row>
    <row r="897" spans="2:14" x14ac:dyDescent="0.3">
      <c r="B897" s="109" t="s">
        <v>161</v>
      </c>
      <c r="C897" s="115">
        <v>1</v>
      </c>
      <c r="D8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897" s="231" t="s">
        <v>162</v>
      </c>
      <c r="F897" s="166" t="s">
        <v>1061</v>
      </c>
      <c r="G897" s="224" t="s">
        <v>47</v>
      </c>
      <c r="H897" s="174" t="s">
        <v>1388</v>
      </c>
      <c r="I897" s="191" t="s">
        <v>87</v>
      </c>
      <c r="J897" s="207">
        <v>7891019921744</v>
      </c>
      <c r="K897" s="160">
        <v>0</v>
      </c>
      <c r="L897" s="113">
        <v>1</v>
      </c>
      <c r="M897" s="122"/>
      <c r="N897" s="125">
        <f>Tabela1798197[[#This Row],[Qtde.]]*Tabela1798197[[#This Row],[VALOR]]</f>
        <v>0</v>
      </c>
    </row>
    <row r="898" spans="2:14" x14ac:dyDescent="0.3">
      <c r="B898" s="109" t="s">
        <v>161</v>
      </c>
      <c r="C898" s="115">
        <v>1</v>
      </c>
      <c r="D8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898" s="231" t="s">
        <v>162</v>
      </c>
      <c r="F898" s="166" t="s">
        <v>1061</v>
      </c>
      <c r="G898" s="224" t="s">
        <v>47</v>
      </c>
      <c r="H898" s="174" t="s">
        <v>1394</v>
      </c>
      <c r="I898" s="191" t="s">
        <v>87</v>
      </c>
      <c r="J898" s="207">
        <v>7891019921751</v>
      </c>
      <c r="K898" s="160">
        <v>0</v>
      </c>
      <c r="L898" s="113">
        <v>3</v>
      </c>
      <c r="M898" s="122"/>
      <c r="N898" s="125">
        <f>Tabela1798197[[#This Row],[Qtde.]]*Tabela1798197[[#This Row],[VALOR]]</f>
        <v>0</v>
      </c>
    </row>
    <row r="899" spans="2:14" x14ac:dyDescent="0.3">
      <c r="B899" s="109" t="s">
        <v>161</v>
      </c>
      <c r="C899" s="115">
        <v>1</v>
      </c>
      <c r="D8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899" s="231" t="s">
        <v>162</v>
      </c>
      <c r="F899" s="166" t="s">
        <v>97</v>
      </c>
      <c r="G899" s="224"/>
      <c r="H899" s="174" t="s">
        <v>1361</v>
      </c>
      <c r="I899" s="191" t="s">
        <v>5</v>
      </c>
      <c r="J899" s="207">
        <v>2000000013077</v>
      </c>
      <c r="K899" s="160">
        <v>3</v>
      </c>
      <c r="L899" s="113">
        <v>4</v>
      </c>
      <c r="M899" s="122"/>
      <c r="N899" s="125">
        <f>Tabela1798197[[#This Row],[Qtde.]]*Tabela1798197[[#This Row],[VALOR]]</f>
        <v>0</v>
      </c>
    </row>
    <row r="900" spans="2:14" x14ac:dyDescent="0.3">
      <c r="B900" s="109" t="s">
        <v>161</v>
      </c>
      <c r="C900" s="115">
        <v>2</v>
      </c>
      <c r="D9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900" s="231" t="s">
        <v>162</v>
      </c>
      <c r="F900" s="166" t="s">
        <v>97</v>
      </c>
      <c r="G900" s="224"/>
      <c r="H900" s="174" t="s">
        <v>1362</v>
      </c>
      <c r="I900" s="191" t="s">
        <v>5</v>
      </c>
      <c r="J900" s="207">
        <v>1617</v>
      </c>
      <c r="K900" s="160">
        <v>3</v>
      </c>
      <c r="L900" s="113">
        <v>6</v>
      </c>
      <c r="M900" s="122"/>
      <c r="N900" s="125">
        <f>Tabela1798197[[#This Row],[Qtde.]]*Tabela1798197[[#This Row],[VALOR]]</f>
        <v>0</v>
      </c>
    </row>
    <row r="901" spans="2:14" x14ac:dyDescent="0.3">
      <c r="B901" s="109" t="s">
        <v>161</v>
      </c>
      <c r="C901" s="115">
        <v>2</v>
      </c>
      <c r="D9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901" s="231" t="s">
        <v>162</v>
      </c>
      <c r="F901" s="166" t="s">
        <v>316</v>
      </c>
      <c r="G901" s="224"/>
      <c r="H901" s="174" t="s">
        <v>1363</v>
      </c>
      <c r="I901" s="191" t="s">
        <v>5</v>
      </c>
      <c r="J901" s="207">
        <v>2019</v>
      </c>
      <c r="K901" s="160">
        <v>0</v>
      </c>
      <c r="L901" s="113">
        <v>4</v>
      </c>
      <c r="M901" s="122"/>
      <c r="N901" s="125">
        <f>Tabela1798197[[#This Row],[Qtde.]]*Tabela1798197[[#This Row],[VALOR]]</f>
        <v>0</v>
      </c>
    </row>
    <row r="902" spans="2:14" x14ac:dyDescent="0.3">
      <c r="B902" s="109" t="s">
        <v>161</v>
      </c>
      <c r="C902" s="115">
        <v>1</v>
      </c>
      <c r="D9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02" s="231" t="s">
        <v>252</v>
      </c>
      <c r="F902" s="166" t="s">
        <v>317</v>
      </c>
      <c r="G902" s="224"/>
      <c r="H902" s="174" t="s">
        <v>1410</v>
      </c>
      <c r="I902" s="191"/>
      <c r="J902" s="207">
        <v>7891019915460</v>
      </c>
      <c r="K902" s="160">
        <v>0</v>
      </c>
      <c r="L902" s="113"/>
      <c r="M902" s="122"/>
      <c r="N902" s="125">
        <f>Tabela1798197[[#This Row],[Qtde.]]*Tabela1798197[[#This Row],[VALOR]]</f>
        <v>0</v>
      </c>
    </row>
    <row r="903" spans="2:14" ht="28.5" x14ac:dyDescent="0.3">
      <c r="B903" s="109" t="s">
        <v>161</v>
      </c>
      <c r="C903" s="115">
        <v>2</v>
      </c>
      <c r="D9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03" s="231" t="s">
        <v>162</v>
      </c>
      <c r="F903" s="166" t="s">
        <v>320</v>
      </c>
      <c r="G903" s="224" t="s">
        <v>42</v>
      </c>
      <c r="H903" s="174" t="s">
        <v>1362</v>
      </c>
      <c r="I903" s="191" t="s">
        <v>50</v>
      </c>
      <c r="J903" s="207">
        <v>1889</v>
      </c>
      <c r="K903" s="160">
        <v>0</v>
      </c>
      <c r="L903" s="113">
        <v>0</v>
      </c>
      <c r="M903" s="122"/>
      <c r="N903" s="125">
        <f>Tabela1798197[[#This Row],[Qtde.]]*Tabela1798197[[#This Row],[VALOR]]</f>
        <v>0</v>
      </c>
    </row>
    <row r="904" spans="2:14" ht="28.5" x14ac:dyDescent="0.3">
      <c r="B904" s="109" t="s">
        <v>161</v>
      </c>
      <c r="C904" s="115">
        <v>2</v>
      </c>
      <c r="D9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904" s="231" t="s">
        <v>162</v>
      </c>
      <c r="F904" s="166" t="s">
        <v>320</v>
      </c>
      <c r="G904" s="224" t="s">
        <v>42</v>
      </c>
      <c r="H904" s="174" t="s">
        <v>1362</v>
      </c>
      <c r="I904" s="191" t="s">
        <v>15</v>
      </c>
      <c r="J904" s="207">
        <v>2075</v>
      </c>
      <c r="K904" s="160">
        <v>1</v>
      </c>
      <c r="L904" s="113">
        <v>3</v>
      </c>
      <c r="M904" s="122"/>
      <c r="N904" s="125">
        <f>Tabela1798197[[#This Row],[Qtde.]]*Tabela1798197[[#This Row],[VALOR]]</f>
        <v>0</v>
      </c>
    </row>
    <row r="905" spans="2:14" ht="28.5" x14ac:dyDescent="0.3">
      <c r="B905" s="109" t="s">
        <v>161</v>
      </c>
      <c r="C905" s="115"/>
      <c r="D9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905" s="231" t="s">
        <v>671</v>
      </c>
      <c r="F905" s="166" t="s">
        <v>987</v>
      </c>
      <c r="G905" s="224"/>
      <c r="H905" s="174"/>
      <c r="I905" s="191"/>
      <c r="J905" s="207">
        <v>7897613330449</v>
      </c>
      <c r="K905" s="160">
        <v>0</v>
      </c>
      <c r="L905" s="113"/>
      <c r="M905" s="122"/>
      <c r="N905" s="125">
        <f>Tabela1798197[[#This Row],[Qtde.]]*Tabela1798197[[#This Row],[VALOR]]</f>
        <v>0</v>
      </c>
    </row>
    <row r="906" spans="2:14" x14ac:dyDescent="0.3">
      <c r="B906" s="109" t="s">
        <v>161</v>
      </c>
      <c r="C906" s="115">
        <v>12</v>
      </c>
      <c r="D9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06" s="231" t="s">
        <v>671</v>
      </c>
      <c r="F906" s="166" t="s">
        <v>1530</v>
      </c>
      <c r="G906" s="224"/>
      <c r="H906" s="174" t="s">
        <v>1167</v>
      </c>
      <c r="I906" s="191"/>
      <c r="J906" s="207">
        <v>7891395028693</v>
      </c>
      <c r="K906" s="160">
        <v>0</v>
      </c>
      <c r="L906" s="113">
        <v>0</v>
      </c>
      <c r="M906" s="122"/>
      <c r="N906" s="125">
        <f>Tabela1798197[[#This Row],[Qtde.]]*Tabela1798197[[#This Row],[VALOR]]</f>
        <v>0</v>
      </c>
    </row>
    <row r="907" spans="2:14" ht="28.5" x14ac:dyDescent="0.3">
      <c r="B907" s="109" t="s">
        <v>161</v>
      </c>
      <c r="C907" s="115"/>
      <c r="D9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907" s="231" t="s">
        <v>671</v>
      </c>
      <c r="F907" s="166" t="s">
        <v>988</v>
      </c>
      <c r="G907" s="224"/>
      <c r="H907" s="174"/>
      <c r="I907" s="191"/>
      <c r="J907" s="207">
        <v>7897613328354</v>
      </c>
      <c r="K907" s="160">
        <v>0</v>
      </c>
      <c r="L907" s="113"/>
      <c r="M907" s="122"/>
      <c r="N907" s="125">
        <f>Tabela1798197[[#This Row],[Qtde.]]*Tabela1798197[[#This Row],[VALOR]]</f>
        <v>0</v>
      </c>
    </row>
    <row r="908" spans="2:14" x14ac:dyDescent="0.3">
      <c r="B908" s="109" t="s">
        <v>161</v>
      </c>
      <c r="C908" s="115">
        <v>1</v>
      </c>
      <c r="D9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08" s="231" t="s">
        <v>162</v>
      </c>
      <c r="F908" s="166" t="s">
        <v>321</v>
      </c>
      <c r="G908" s="224"/>
      <c r="H908" s="174" t="s">
        <v>1361</v>
      </c>
      <c r="I908" s="191" t="s">
        <v>5</v>
      </c>
      <c r="J908" s="207">
        <v>2000000013060</v>
      </c>
      <c r="K908" s="160">
        <v>2</v>
      </c>
      <c r="L908" s="113">
        <v>3</v>
      </c>
      <c r="M908" s="122"/>
      <c r="N908" s="125">
        <f>Tabela1798197[[#This Row],[Qtde.]]*Tabela1798197[[#This Row],[VALOR]]</f>
        <v>0</v>
      </c>
    </row>
    <row r="909" spans="2:14" x14ac:dyDescent="0.3">
      <c r="B909" s="109" t="s">
        <v>161</v>
      </c>
      <c r="C909" s="115">
        <v>2</v>
      </c>
      <c r="D9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909" s="231" t="s">
        <v>162</v>
      </c>
      <c r="F909" s="166" t="s">
        <v>321</v>
      </c>
      <c r="G909" s="224"/>
      <c r="H909" s="174" t="s">
        <v>1362</v>
      </c>
      <c r="I909" s="191" t="s">
        <v>5</v>
      </c>
      <c r="J909" s="207">
        <v>1620</v>
      </c>
      <c r="K909" s="160">
        <v>2</v>
      </c>
      <c r="L909" s="113">
        <v>4</v>
      </c>
      <c r="M909" s="122"/>
      <c r="N909" s="125">
        <f>Tabela1798197[[#This Row],[Qtde.]]*Tabela1798197[[#This Row],[VALOR]]</f>
        <v>0</v>
      </c>
    </row>
    <row r="910" spans="2:14" x14ac:dyDescent="0.3">
      <c r="B910" s="109" t="s">
        <v>161</v>
      </c>
      <c r="C910" s="115">
        <v>2</v>
      </c>
      <c r="D9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10" s="231" t="s">
        <v>337</v>
      </c>
      <c r="F910" s="166" t="s">
        <v>98</v>
      </c>
      <c r="G910" s="224" t="s">
        <v>47</v>
      </c>
      <c r="H910" s="174" t="s">
        <v>1362</v>
      </c>
      <c r="I910" s="191" t="s">
        <v>99</v>
      </c>
      <c r="J910" s="207">
        <v>1953</v>
      </c>
      <c r="K910" s="160"/>
      <c r="L910" s="113"/>
      <c r="M910" s="122"/>
      <c r="N910" s="125">
        <f>Tabela1798197[[#This Row],[Qtde.]]*Tabela1798197[[#This Row],[VALOR]]</f>
        <v>0</v>
      </c>
    </row>
    <row r="911" spans="2:14" x14ac:dyDescent="0.3">
      <c r="B911" s="109" t="s">
        <v>161</v>
      </c>
      <c r="C911" s="115">
        <v>2</v>
      </c>
      <c r="D9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911" s="231" t="s">
        <v>337</v>
      </c>
      <c r="F911" s="166" t="s">
        <v>98</v>
      </c>
      <c r="G911" s="224" t="s">
        <v>47</v>
      </c>
      <c r="H911" s="174" t="s">
        <v>1363</v>
      </c>
      <c r="I911" s="191" t="s">
        <v>99</v>
      </c>
      <c r="J911" s="207">
        <v>1954</v>
      </c>
      <c r="K911" s="160">
        <v>0</v>
      </c>
      <c r="L911" s="113">
        <v>3</v>
      </c>
      <c r="M911" s="122"/>
      <c r="N911" s="125">
        <f>Tabela1798197[[#This Row],[Qtde.]]*Tabela1798197[[#This Row],[VALOR]]</f>
        <v>0</v>
      </c>
    </row>
    <row r="912" spans="2:14" x14ac:dyDescent="0.3">
      <c r="B912" s="109" t="s">
        <v>161</v>
      </c>
      <c r="C912" s="115">
        <v>2</v>
      </c>
      <c r="D9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912" s="231" t="s">
        <v>337</v>
      </c>
      <c r="F912" s="166" t="s">
        <v>338</v>
      </c>
      <c r="G912" s="224" t="s">
        <v>42</v>
      </c>
      <c r="H912" s="174" t="s">
        <v>1362</v>
      </c>
      <c r="I912" s="191" t="s">
        <v>15</v>
      </c>
      <c r="J912" s="207">
        <v>1538</v>
      </c>
      <c r="K912" s="160">
        <v>5</v>
      </c>
      <c r="L912" s="113">
        <v>6</v>
      </c>
      <c r="M912" s="122"/>
      <c r="N912" s="125">
        <f>Tabela1798197[[#This Row],[Qtde.]]*Tabela1798197[[#This Row],[VALOR]]</f>
        <v>0</v>
      </c>
    </row>
    <row r="913" spans="2:14" x14ac:dyDescent="0.3">
      <c r="B913" s="109" t="s">
        <v>161</v>
      </c>
      <c r="C913" s="115">
        <v>2</v>
      </c>
      <c r="D9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913" s="231" t="s">
        <v>337</v>
      </c>
      <c r="F913" s="166" t="s">
        <v>338</v>
      </c>
      <c r="G913" s="224" t="s">
        <v>42</v>
      </c>
      <c r="H913" s="174" t="s">
        <v>1363</v>
      </c>
      <c r="I913" s="191" t="s">
        <v>15</v>
      </c>
      <c r="J913" s="207">
        <v>1513</v>
      </c>
      <c r="K913" s="160">
        <v>5</v>
      </c>
      <c r="L913" s="113">
        <v>6</v>
      </c>
      <c r="M913" s="122"/>
      <c r="N913" s="125">
        <f>Tabela1798197[[#This Row],[Qtde.]]*Tabela1798197[[#This Row],[VALOR]]</f>
        <v>0</v>
      </c>
    </row>
    <row r="914" spans="2:14" x14ac:dyDescent="0.3">
      <c r="B914" s="109" t="s">
        <v>161</v>
      </c>
      <c r="C914" s="115">
        <v>2</v>
      </c>
      <c r="D9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914" s="231" t="s">
        <v>337</v>
      </c>
      <c r="F914" s="166" t="s">
        <v>100</v>
      </c>
      <c r="G914" s="224" t="s">
        <v>42</v>
      </c>
      <c r="H914" s="174" t="s">
        <v>1362</v>
      </c>
      <c r="I914" s="191" t="s">
        <v>11</v>
      </c>
      <c r="J914" s="207">
        <v>1577</v>
      </c>
      <c r="K914" s="160">
        <v>3</v>
      </c>
      <c r="L914" s="113">
        <v>4</v>
      </c>
      <c r="M914" s="122"/>
      <c r="N914" s="125">
        <f>Tabela1798197[[#This Row],[Qtde.]]*Tabela1798197[[#This Row],[VALOR]]</f>
        <v>0</v>
      </c>
    </row>
    <row r="915" spans="2:14" x14ac:dyDescent="0.3">
      <c r="B915" s="109" t="s">
        <v>161</v>
      </c>
      <c r="C915" s="115">
        <v>2</v>
      </c>
      <c r="D9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15" s="231" t="s">
        <v>337</v>
      </c>
      <c r="F915" s="166" t="s">
        <v>100</v>
      </c>
      <c r="G915" s="224" t="s">
        <v>42</v>
      </c>
      <c r="H915" s="174" t="s">
        <v>1362</v>
      </c>
      <c r="I915" s="191" t="s">
        <v>12</v>
      </c>
      <c r="J915" s="207">
        <v>1576</v>
      </c>
      <c r="K915" s="160">
        <v>4</v>
      </c>
      <c r="L915" s="113">
        <v>4</v>
      </c>
      <c r="M915" s="122"/>
      <c r="N915" s="125">
        <f>Tabela1798197[[#This Row],[Qtde.]]*Tabela1798197[[#This Row],[VALOR]]</f>
        <v>0</v>
      </c>
    </row>
    <row r="916" spans="2:14" x14ac:dyDescent="0.3">
      <c r="B916" s="109" t="s">
        <v>161</v>
      </c>
      <c r="C916" s="115">
        <v>2</v>
      </c>
      <c r="D9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916" s="231" t="s">
        <v>337</v>
      </c>
      <c r="F916" s="166" t="s">
        <v>100</v>
      </c>
      <c r="G916" s="224" t="s">
        <v>42</v>
      </c>
      <c r="H916" s="174" t="s">
        <v>1363</v>
      </c>
      <c r="I916" s="191" t="s">
        <v>11</v>
      </c>
      <c r="J916" s="207">
        <v>1611</v>
      </c>
      <c r="K916" s="160">
        <v>4</v>
      </c>
      <c r="L916" s="113">
        <v>6</v>
      </c>
      <c r="M916" s="122"/>
      <c r="N916" s="125">
        <f>Tabela1798197[[#This Row],[Qtde.]]*Tabela1798197[[#This Row],[VALOR]]</f>
        <v>0</v>
      </c>
    </row>
    <row r="917" spans="2:14" x14ac:dyDescent="0.3">
      <c r="B917" s="109" t="s">
        <v>161</v>
      </c>
      <c r="C917" s="115">
        <v>2</v>
      </c>
      <c r="D9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917" s="231" t="s">
        <v>337</v>
      </c>
      <c r="F917" s="166" t="s">
        <v>100</v>
      </c>
      <c r="G917" s="224" t="s">
        <v>42</v>
      </c>
      <c r="H917" s="174" t="s">
        <v>1363</v>
      </c>
      <c r="I917" s="191" t="s">
        <v>12</v>
      </c>
      <c r="J917" s="207">
        <v>1539</v>
      </c>
      <c r="K917" s="160">
        <v>4</v>
      </c>
      <c r="L917" s="113">
        <v>6</v>
      </c>
      <c r="M917" s="122"/>
      <c r="N917" s="125">
        <f>Tabela1798197[[#This Row],[Qtde.]]*Tabela1798197[[#This Row],[VALOR]]</f>
        <v>0</v>
      </c>
    </row>
    <row r="918" spans="2:14" x14ac:dyDescent="0.3">
      <c r="B918" s="109" t="s">
        <v>161</v>
      </c>
      <c r="C918" s="115">
        <v>1</v>
      </c>
      <c r="D9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18" s="231" t="s">
        <v>162</v>
      </c>
      <c r="F918" s="166" t="s">
        <v>341</v>
      </c>
      <c r="G918" s="224"/>
      <c r="H918" s="174"/>
      <c r="I918" s="191"/>
      <c r="J918" s="207">
        <v>7898193140015</v>
      </c>
      <c r="K918" s="160">
        <v>2</v>
      </c>
      <c r="L918" s="113">
        <v>2</v>
      </c>
      <c r="M918" s="122"/>
      <c r="N918" s="125">
        <f>Tabela1798197[[#This Row],[Qtde.]]*Tabela1798197[[#This Row],[VALOR]]</f>
        <v>0</v>
      </c>
    </row>
    <row r="919" spans="2:14" ht="31.5" x14ac:dyDescent="0.3">
      <c r="B919" s="109" t="s">
        <v>161</v>
      </c>
      <c r="C919" s="115">
        <v>1</v>
      </c>
      <c r="D9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19" s="231" t="s">
        <v>671</v>
      </c>
      <c r="F919" s="167" t="s">
        <v>598</v>
      </c>
      <c r="G919" s="224"/>
      <c r="H919" s="174"/>
      <c r="I919" s="191"/>
      <c r="J919" s="207">
        <v>7899052567769</v>
      </c>
      <c r="K919" s="160">
        <v>16</v>
      </c>
      <c r="L919" s="113">
        <v>15</v>
      </c>
      <c r="M919" s="124"/>
      <c r="N919" s="125">
        <f>Tabela1798197[[#This Row],[Qtde.]]*Tabela1798197[[#This Row],[VALOR]]</f>
        <v>0</v>
      </c>
    </row>
    <row r="920" spans="2:14" ht="31.5" x14ac:dyDescent="0.3">
      <c r="B920" s="109" t="s">
        <v>161</v>
      </c>
      <c r="C920" s="115">
        <v>1</v>
      </c>
      <c r="D9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20" s="231" t="s">
        <v>671</v>
      </c>
      <c r="F920" s="167" t="s">
        <v>599</v>
      </c>
      <c r="G920" s="224"/>
      <c r="H920" s="174"/>
      <c r="I920" s="191"/>
      <c r="J920" s="207">
        <v>7897613343418</v>
      </c>
      <c r="K920" s="160">
        <v>2</v>
      </c>
      <c r="L920" s="113">
        <v>2</v>
      </c>
      <c r="M920" s="124"/>
      <c r="N920" s="125">
        <f>Tabela1798197[[#This Row],[Qtde.]]*Tabela1798197[[#This Row],[VALOR]]</f>
        <v>0</v>
      </c>
    </row>
    <row r="921" spans="2:14" ht="31.5" x14ac:dyDescent="0.3">
      <c r="B921" s="109" t="s">
        <v>161</v>
      </c>
      <c r="C921" s="115">
        <v>1</v>
      </c>
      <c r="D9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21" s="231" t="s">
        <v>671</v>
      </c>
      <c r="F921" s="167" t="s">
        <v>600</v>
      </c>
      <c r="G921" s="224"/>
      <c r="H921" s="174"/>
      <c r="I921" s="191"/>
      <c r="J921" s="207">
        <v>7897613343401</v>
      </c>
      <c r="K921" s="160">
        <v>1</v>
      </c>
      <c r="L921" s="113">
        <v>2</v>
      </c>
      <c r="M921" s="124"/>
      <c r="N921" s="125">
        <f>Tabela1798197[[#This Row],[Qtde.]]*Tabela1798197[[#This Row],[VALOR]]</f>
        <v>0</v>
      </c>
    </row>
    <row r="922" spans="2:14" ht="31.5" x14ac:dyDescent="0.3">
      <c r="B922" s="109" t="s">
        <v>161</v>
      </c>
      <c r="C922" s="115">
        <v>1</v>
      </c>
      <c r="D9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22" s="231" t="s">
        <v>671</v>
      </c>
      <c r="F922" s="167" t="s">
        <v>601</v>
      </c>
      <c r="G922" s="224"/>
      <c r="H922" s="174"/>
      <c r="I922" s="191"/>
      <c r="J922" s="207">
        <v>7898482242208</v>
      </c>
      <c r="K922" s="160">
        <v>14</v>
      </c>
      <c r="L922" s="113">
        <v>11</v>
      </c>
      <c r="M922" s="124"/>
      <c r="N922" s="125">
        <f>Tabela1798197[[#This Row],[Qtde.]]*Tabela1798197[[#This Row],[VALOR]]</f>
        <v>0</v>
      </c>
    </row>
    <row r="923" spans="2:14" ht="31.5" x14ac:dyDescent="0.3">
      <c r="B923" s="109" t="s">
        <v>161</v>
      </c>
      <c r="C923" s="115">
        <v>1</v>
      </c>
      <c r="D9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23" s="231" t="s">
        <v>671</v>
      </c>
      <c r="F923" s="167" t="s">
        <v>602</v>
      </c>
      <c r="G923" s="224"/>
      <c r="H923" s="174"/>
      <c r="I923" s="191"/>
      <c r="J923" s="207">
        <v>7898482242222</v>
      </c>
      <c r="K923" s="160">
        <v>20</v>
      </c>
      <c r="L923" s="113">
        <v>11</v>
      </c>
      <c r="M923" s="124"/>
      <c r="N923" s="125">
        <f>Tabela1798197[[#This Row],[Qtde.]]*Tabela1798197[[#This Row],[VALOR]]</f>
        <v>0</v>
      </c>
    </row>
    <row r="924" spans="2:14" ht="31.5" x14ac:dyDescent="0.3">
      <c r="B924" s="109" t="s">
        <v>161</v>
      </c>
      <c r="C924" s="115">
        <v>1</v>
      </c>
      <c r="D9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24" s="231" t="s">
        <v>671</v>
      </c>
      <c r="F924" s="167" t="s">
        <v>603</v>
      </c>
      <c r="G924" s="224"/>
      <c r="H924" s="174"/>
      <c r="I924" s="191"/>
      <c r="J924" s="207">
        <v>7898482242642</v>
      </c>
      <c r="K924" s="160">
        <v>18</v>
      </c>
      <c r="L924" s="113">
        <v>11</v>
      </c>
      <c r="M924" s="124"/>
      <c r="N924" s="125">
        <f>Tabela1798197[[#This Row],[Qtde.]]*Tabela1798197[[#This Row],[VALOR]]</f>
        <v>0</v>
      </c>
    </row>
    <row r="925" spans="2:14" ht="31.5" x14ac:dyDescent="0.3">
      <c r="B925" s="109" t="s">
        <v>161</v>
      </c>
      <c r="C925" s="115">
        <v>1</v>
      </c>
      <c r="D9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25" s="231" t="s">
        <v>671</v>
      </c>
      <c r="F925" s="167" t="s">
        <v>604</v>
      </c>
      <c r="G925" s="224"/>
      <c r="H925" s="174"/>
      <c r="I925" s="191"/>
      <c r="J925" s="207">
        <v>7897613336953</v>
      </c>
      <c r="K925" s="160">
        <v>21</v>
      </c>
      <c r="L925" s="113">
        <v>7</v>
      </c>
      <c r="M925" s="124"/>
      <c r="N925" s="125">
        <f>Tabela1798197[[#This Row],[Qtde.]]*Tabela1798197[[#This Row],[VALOR]]</f>
        <v>0</v>
      </c>
    </row>
    <row r="926" spans="2:14" ht="31.5" x14ac:dyDescent="0.3">
      <c r="B926" s="109" t="s">
        <v>161</v>
      </c>
      <c r="C926" s="115">
        <v>1</v>
      </c>
      <c r="D9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26" s="231" t="s">
        <v>671</v>
      </c>
      <c r="F926" s="167" t="s">
        <v>672</v>
      </c>
      <c r="G926" s="224"/>
      <c r="H926" s="174"/>
      <c r="I926" s="191"/>
      <c r="J926" s="207">
        <v>7897613336960</v>
      </c>
      <c r="K926" s="160">
        <v>26</v>
      </c>
      <c r="L926" s="113">
        <v>20</v>
      </c>
      <c r="M926" s="124"/>
      <c r="N926" s="125">
        <f>Tabela1798197[[#This Row],[Qtde.]]*Tabela1798197[[#This Row],[VALOR]]</f>
        <v>0</v>
      </c>
    </row>
    <row r="927" spans="2:14" ht="31.5" x14ac:dyDescent="0.3">
      <c r="B927" s="109" t="s">
        <v>161</v>
      </c>
      <c r="C927" s="115">
        <v>1</v>
      </c>
      <c r="D9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27" s="231" t="s">
        <v>671</v>
      </c>
      <c r="F927" s="167" t="s">
        <v>605</v>
      </c>
      <c r="G927" s="224"/>
      <c r="H927" s="174"/>
      <c r="I927" s="191"/>
      <c r="J927" s="207">
        <v>7899349138313</v>
      </c>
      <c r="K927" s="160">
        <v>3</v>
      </c>
      <c r="L927" s="113">
        <v>4</v>
      </c>
      <c r="M927" s="124"/>
      <c r="N927" s="125">
        <f>Tabela1798197[[#This Row],[Qtde.]]*Tabela1798197[[#This Row],[VALOR]]</f>
        <v>0</v>
      </c>
    </row>
    <row r="928" spans="2:14" ht="31.5" x14ac:dyDescent="0.3">
      <c r="B928" s="109" t="s">
        <v>161</v>
      </c>
      <c r="C928" s="115">
        <v>1</v>
      </c>
      <c r="D9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28" s="231" t="s">
        <v>671</v>
      </c>
      <c r="F928" s="167" t="s">
        <v>606</v>
      </c>
      <c r="G928" s="224"/>
      <c r="H928" s="174"/>
      <c r="I928" s="191"/>
      <c r="J928" s="207">
        <v>7899349140361</v>
      </c>
      <c r="K928" s="160">
        <v>6</v>
      </c>
      <c r="L928" s="113">
        <v>4</v>
      </c>
      <c r="M928" s="124"/>
      <c r="N928" s="125">
        <f>Tabela1798197[[#This Row],[Qtde.]]*Tabela1798197[[#This Row],[VALOR]]</f>
        <v>0</v>
      </c>
    </row>
    <row r="929" spans="2:14" ht="31.5" x14ac:dyDescent="0.3">
      <c r="B929" s="109" t="s">
        <v>161</v>
      </c>
      <c r="C929" s="115">
        <v>1</v>
      </c>
      <c r="D9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29" s="231" t="s">
        <v>671</v>
      </c>
      <c r="F929" s="167" t="s">
        <v>607</v>
      </c>
      <c r="G929" s="224"/>
      <c r="H929" s="174"/>
      <c r="I929" s="191"/>
      <c r="J929" s="207">
        <v>7899349138870</v>
      </c>
      <c r="K929" s="160">
        <v>3</v>
      </c>
      <c r="L929" s="113">
        <v>4</v>
      </c>
      <c r="M929" s="124"/>
      <c r="N929" s="125">
        <f>Tabela1798197[[#This Row],[Qtde.]]*Tabela1798197[[#This Row],[VALOR]]</f>
        <v>0</v>
      </c>
    </row>
    <row r="930" spans="2:14" ht="31.5" x14ac:dyDescent="0.3">
      <c r="B930" s="109" t="s">
        <v>161</v>
      </c>
      <c r="C930" s="115">
        <v>1</v>
      </c>
      <c r="D9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30" s="231" t="s">
        <v>671</v>
      </c>
      <c r="F930" s="167" t="s">
        <v>608</v>
      </c>
      <c r="G930" s="224"/>
      <c r="H930" s="174"/>
      <c r="I930" s="191"/>
      <c r="J930" s="207">
        <v>7899349140347</v>
      </c>
      <c r="K930" s="160">
        <v>5</v>
      </c>
      <c r="L930" s="113">
        <v>4</v>
      </c>
      <c r="M930" s="124"/>
      <c r="N930" s="125">
        <f>Tabela1798197[[#This Row],[Qtde.]]*Tabela1798197[[#This Row],[VALOR]]</f>
        <v>0</v>
      </c>
    </row>
    <row r="931" spans="2:14" ht="31.5" x14ac:dyDescent="0.3">
      <c r="B931" s="109" t="s">
        <v>161</v>
      </c>
      <c r="C931" s="115">
        <v>1</v>
      </c>
      <c r="D9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31" s="231" t="s">
        <v>671</v>
      </c>
      <c r="F931" s="167" t="s">
        <v>609</v>
      </c>
      <c r="G931" s="224"/>
      <c r="H931" s="174"/>
      <c r="I931" s="191"/>
      <c r="J931" s="207">
        <v>7899349194425</v>
      </c>
      <c r="K931" s="160">
        <v>2</v>
      </c>
      <c r="L931" s="113">
        <v>2</v>
      </c>
      <c r="M931" s="124"/>
      <c r="N931" s="125">
        <f>Tabela1798197[[#This Row],[Qtde.]]*Tabela1798197[[#This Row],[VALOR]]</f>
        <v>0</v>
      </c>
    </row>
    <row r="932" spans="2:14" ht="31.5" x14ac:dyDescent="0.3">
      <c r="B932" s="109" t="s">
        <v>161</v>
      </c>
      <c r="C932" s="115">
        <v>1</v>
      </c>
      <c r="D9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32" s="231" t="s">
        <v>671</v>
      </c>
      <c r="F932" s="167" t="s">
        <v>610</v>
      </c>
      <c r="G932" s="224"/>
      <c r="H932" s="174"/>
      <c r="I932" s="191"/>
      <c r="J932" s="207">
        <v>7899052576471</v>
      </c>
      <c r="K932" s="160">
        <v>1</v>
      </c>
      <c r="L932" s="113">
        <v>2</v>
      </c>
      <c r="M932" s="124"/>
      <c r="N932" s="125">
        <f>Tabela1798197[[#This Row],[Qtde.]]*Tabela1798197[[#This Row],[VALOR]]</f>
        <v>0</v>
      </c>
    </row>
    <row r="933" spans="2:14" ht="31.5" x14ac:dyDescent="0.3">
      <c r="B933" s="109" t="s">
        <v>161</v>
      </c>
      <c r="C933" s="115">
        <v>1</v>
      </c>
      <c r="D9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33" s="231" t="s">
        <v>671</v>
      </c>
      <c r="F933" s="167" t="s">
        <v>611</v>
      </c>
      <c r="G933" s="224"/>
      <c r="H933" s="174"/>
      <c r="I933" s="191"/>
      <c r="J933" s="207">
        <v>7899052576495</v>
      </c>
      <c r="K933" s="160">
        <v>1</v>
      </c>
      <c r="L933" s="113">
        <v>2</v>
      </c>
      <c r="M933" s="124"/>
      <c r="N933" s="125">
        <f>Tabela1798197[[#This Row],[Qtde.]]*Tabela1798197[[#This Row],[VALOR]]</f>
        <v>0</v>
      </c>
    </row>
    <row r="934" spans="2:14" ht="31.5" x14ac:dyDescent="0.3">
      <c r="B934" s="109" t="s">
        <v>161</v>
      </c>
      <c r="C934" s="115">
        <v>1</v>
      </c>
      <c r="D9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934" s="231" t="s">
        <v>671</v>
      </c>
      <c r="F934" s="167" t="s">
        <v>612</v>
      </c>
      <c r="G934" s="224"/>
      <c r="H934" s="174"/>
      <c r="I934" s="191"/>
      <c r="J934" s="207">
        <v>7898482244561</v>
      </c>
      <c r="K934" s="160">
        <v>4</v>
      </c>
      <c r="L934" s="113">
        <v>6</v>
      </c>
      <c r="M934" s="124"/>
      <c r="N934" s="125">
        <f>Tabela1798197[[#This Row],[Qtde.]]*Tabela1798197[[#This Row],[VALOR]]</f>
        <v>0</v>
      </c>
    </row>
    <row r="935" spans="2:14" ht="31.5" x14ac:dyDescent="0.3">
      <c r="B935" s="109" t="s">
        <v>161</v>
      </c>
      <c r="C935" s="115">
        <v>1</v>
      </c>
      <c r="D9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35" s="231" t="s">
        <v>671</v>
      </c>
      <c r="F935" s="167" t="s">
        <v>613</v>
      </c>
      <c r="G935" s="224"/>
      <c r="H935" s="174"/>
      <c r="I935" s="191"/>
      <c r="J935" s="207">
        <v>7898503608402</v>
      </c>
      <c r="K935" s="160">
        <v>1</v>
      </c>
      <c r="L935" s="113">
        <v>1</v>
      </c>
      <c r="M935" s="124"/>
      <c r="N935" s="125">
        <f>Tabela1798197[[#This Row],[Qtde.]]*Tabela1798197[[#This Row],[VALOR]]</f>
        <v>0</v>
      </c>
    </row>
    <row r="936" spans="2:14" ht="31.5" x14ac:dyDescent="0.3">
      <c r="B936" s="109" t="s">
        <v>161</v>
      </c>
      <c r="C936" s="115">
        <v>1</v>
      </c>
      <c r="D9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36" s="231" t="s">
        <v>671</v>
      </c>
      <c r="F936" s="167" t="s">
        <v>614</v>
      </c>
      <c r="G936" s="224"/>
      <c r="H936" s="174"/>
      <c r="I936" s="191"/>
      <c r="J936" s="207">
        <v>7898482242345</v>
      </c>
      <c r="K936" s="160">
        <v>10</v>
      </c>
      <c r="L936" s="113">
        <v>6</v>
      </c>
      <c r="M936" s="124"/>
      <c r="N936" s="125">
        <f>Tabela1798197[[#This Row],[Qtde.]]*Tabela1798197[[#This Row],[VALOR]]</f>
        <v>0</v>
      </c>
    </row>
    <row r="937" spans="2:14" ht="31.5" x14ac:dyDescent="0.3">
      <c r="B937" s="109" t="s">
        <v>161</v>
      </c>
      <c r="C937" s="115">
        <v>1</v>
      </c>
      <c r="D9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37" s="231" t="s">
        <v>671</v>
      </c>
      <c r="F937" s="167" t="s">
        <v>615</v>
      </c>
      <c r="G937" s="224"/>
      <c r="H937" s="174"/>
      <c r="I937" s="191"/>
      <c r="J937" s="207">
        <v>7899349181449</v>
      </c>
      <c r="K937" s="160">
        <v>4</v>
      </c>
      <c r="L937" s="113">
        <v>2</v>
      </c>
      <c r="M937" s="124"/>
      <c r="N937" s="125">
        <f>Tabela1798197[[#This Row],[Qtde.]]*Tabela1798197[[#This Row],[VALOR]]</f>
        <v>0</v>
      </c>
    </row>
    <row r="938" spans="2:14" ht="31.5" x14ac:dyDescent="0.3">
      <c r="B938" s="109" t="s">
        <v>161</v>
      </c>
      <c r="C938" s="115">
        <v>1</v>
      </c>
      <c r="D9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38" s="231" t="s">
        <v>671</v>
      </c>
      <c r="F938" s="167" t="s">
        <v>616</v>
      </c>
      <c r="G938" s="224"/>
      <c r="H938" s="174"/>
      <c r="I938" s="191"/>
      <c r="J938" s="207">
        <v>7899349181500</v>
      </c>
      <c r="K938" s="160">
        <v>1</v>
      </c>
      <c r="L938" s="113">
        <v>2</v>
      </c>
      <c r="M938" s="124"/>
      <c r="N938" s="125">
        <f>Tabela1798197[[#This Row],[Qtde.]]*Tabela1798197[[#This Row],[VALOR]]</f>
        <v>0</v>
      </c>
    </row>
    <row r="939" spans="2:14" ht="31.5" x14ac:dyDescent="0.3">
      <c r="B939" s="109" t="s">
        <v>161</v>
      </c>
      <c r="C939" s="115">
        <v>1</v>
      </c>
      <c r="D9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39" s="231" t="s">
        <v>671</v>
      </c>
      <c r="F939" s="167" t="s">
        <v>617</v>
      </c>
      <c r="G939" s="224"/>
      <c r="H939" s="174"/>
      <c r="I939" s="191"/>
      <c r="J939" s="207">
        <v>7899349181685</v>
      </c>
      <c r="K939" s="160">
        <v>4</v>
      </c>
      <c r="L939" s="113">
        <v>2</v>
      </c>
      <c r="M939" s="124"/>
      <c r="N939" s="125">
        <f>Tabela1798197[[#This Row],[Qtde.]]*Tabela1798197[[#This Row],[VALOR]]</f>
        <v>0</v>
      </c>
    </row>
    <row r="940" spans="2:14" ht="31.5" x14ac:dyDescent="0.3">
      <c r="B940" s="109" t="s">
        <v>161</v>
      </c>
      <c r="C940" s="115">
        <v>1</v>
      </c>
      <c r="D9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0" s="231" t="s">
        <v>671</v>
      </c>
      <c r="F940" s="167" t="s">
        <v>618</v>
      </c>
      <c r="G940" s="224"/>
      <c r="H940" s="174"/>
      <c r="I940" s="191"/>
      <c r="J940" s="207">
        <v>7899349181654</v>
      </c>
      <c r="K940" s="160">
        <v>3</v>
      </c>
      <c r="L940" s="113">
        <v>2</v>
      </c>
      <c r="M940" s="124"/>
      <c r="N940" s="125">
        <f>Tabela1798197[[#This Row],[Qtde.]]*Tabela1798197[[#This Row],[VALOR]]</f>
        <v>0</v>
      </c>
    </row>
    <row r="941" spans="2:14" ht="31.5" x14ac:dyDescent="0.3">
      <c r="B941" s="109" t="s">
        <v>161</v>
      </c>
      <c r="C941" s="115">
        <v>1</v>
      </c>
      <c r="D9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1" s="231" t="s">
        <v>671</v>
      </c>
      <c r="F941" s="167" t="s">
        <v>619</v>
      </c>
      <c r="G941" s="224"/>
      <c r="H941" s="174"/>
      <c r="I941" s="191"/>
      <c r="J941" s="207">
        <v>7899349181623</v>
      </c>
      <c r="K941" s="160">
        <v>3</v>
      </c>
      <c r="L941" s="113">
        <v>3</v>
      </c>
      <c r="M941" s="124"/>
      <c r="N941" s="125">
        <f>Tabela1798197[[#This Row],[Qtde.]]*Tabela1798197[[#This Row],[VALOR]]</f>
        <v>0</v>
      </c>
    </row>
    <row r="942" spans="2:14" ht="31.5" x14ac:dyDescent="0.3">
      <c r="B942" s="109" t="s">
        <v>161</v>
      </c>
      <c r="C942" s="115">
        <v>1</v>
      </c>
      <c r="D9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2" s="231" t="s">
        <v>671</v>
      </c>
      <c r="F942" s="167" t="s">
        <v>620</v>
      </c>
      <c r="G942" s="224"/>
      <c r="H942" s="174"/>
      <c r="I942" s="191"/>
      <c r="J942" s="207">
        <v>7899349181593</v>
      </c>
      <c r="K942" s="160">
        <v>2</v>
      </c>
      <c r="L942" s="113">
        <v>2</v>
      </c>
      <c r="M942" s="124"/>
      <c r="N942" s="125">
        <f>Tabela1798197[[#This Row],[Qtde.]]*Tabela1798197[[#This Row],[VALOR]]</f>
        <v>0</v>
      </c>
    </row>
    <row r="943" spans="2:14" ht="31.5" x14ac:dyDescent="0.3">
      <c r="B943" s="109" t="s">
        <v>161</v>
      </c>
      <c r="C943" s="115">
        <v>1</v>
      </c>
      <c r="D9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3" s="231" t="s">
        <v>671</v>
      </c>
      <c r="F943" s="167" t="s">
        <v>621</v>
      </c>
      <c r="G943" s="224"/>
      <c r="H943" s="174"/>
      <c r="I943" s="191"/>
      <c r="J943" s="207">
        <v>7899349181401</v>
      </c>
      <c r="K943" s="160">
        <v>3</v>
      </c>
      <c r="L943" s="113">
        <v>3</v>
      </c>
      <c r="M943" s="124"/>
      <c r="N943" s="125">
        <f>Tabela1798197[[#This Row],[Qtde.]]*Tabela1798197[[#This Row],[VALOR]]</f>
        <v>0</v>
      </c>
    </row>
    <row r="944" spans="2:14" ht="31.5" x14ac:dyDescent="0.3">
      <c r="B944" s="109" t="s">
        <v>161</v>
      </c>
      <c r="C944" s="115">
        <v>1</v>
      </c>
      <c r="D9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4" s="231" t="s">
        <v>671</v>
      </c>
      <c r="F944" s="167" t="s">
        <v>622</v>
      </c>
      <c r="G944" s="224"/>
      <c r="H944" s="174"/>
      <c r="I944" s="191"/>
      <c r="J944" s="207">
        <v>7899349181395</v>
      </c>
      <c r="K944" s="160">
        <v>3</v>
      </c>
      <c r="L944" s="113">
        <v>2</v>
      </c>
      <c r="M944" s="124"/>
      <c r="N944" s="125">
        <f>Tabela1798197[[#This Row],[Qtde.]]*Tabela1798197[[#This Row],[VALOR]]</f>
        <v>0</v>
      </c>
    </row>
    <row r="945" spans="2:14" ht="31.5" x14ac:dyDescent="0.3">
      <c r="B945" s="109" t="s">
        <v>161</v>
      </c>
      <c r="C945" s="115">
        <v>1</v>
      </c>
      <c r="D9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5" s="231" t="s">
        <v>671</v>
      </c>
      <c r="F945" s="167" t="s">
        <v>623</v>
      </c>
      <c r="G945" s="224"/>
      <c r="H945" s="174"/>
      <c r="I945" s="191"/>
      <c r="J945" s="207">
        <v>7899349181357</v>
      </c>
      <c r="K945" s="160">
        <v>3</v>
      </c>
      <c r="L945" s="113">
        <v>2</v>
      </c>
      <c r="M945" s="124"/>
      <c r="N945" s="125">
        <f>Tabela1798197[[#This Row],[Qtde.]]*Tabela1798197[[#This Row],[VALOR]]</f>
        <v>0</v>
      </c>
    </row>
    <row r="946" spans="2:14" ht="31.5" x14ac:dyDescent="0.3">
      <c r="B946" s="109" t="s">
        <v>161</v>
      </c>
      <c r="C946" s="115">
        <v>1</v>
      </c>
      <c r="D9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46" s="231" t="s">
        <v>671</v>
      </c>
      <c r="F946" s="167" t="s">
        <v>624</v>
      </c>
      <c r="G946" s="224"/>
      <c r="H946" s="174"/>
      <c r="I946" s="191"/>
      <c r="J946" s="207">
        <v>7899349181333</v>
      </c>
      <c r="K946" s="160">
        <v>2</v>
      </c>
      <c r="L946" s="113">
        <v>3</v>
      </c>
      <c r="M946" s="124"/>
      <c r="N946" s="125">
        <f>Tabela1798197[[#This Row],[Qtde.]]*Tabela1798197[[#This Row],[VALOR]]</f>
        <v>0</v>
      </c>
    </row>
    <row r="947" spans="2:14" ht="31.5" x14ac:dyDescent="0.3">
      <c r="B947" s="109" t="s">
        <v>161</v>
      </c>
      <c r="C947" s="115">
        <v>1</v>
      </c>
      <c r="D9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7" s="231" t="s">
        <v>671</v>
      </c>
      <c r="F947" s="167" t="s">
        <v>625</v>
      </c>
      <c r="G947" s="224"/>
      <c r="H947" s="174"/>
      <c r="I947" s="191"/>
      <c r="J947" s="207">
        <v>7898482242444</v>
      </c>
      <c r="K947" s="160">
        <v>3</v>
      </c>
      <c r="L947" s="113">
        <v>3</v>
      </c>
      <c r="M947" s="124"/>
      <c r="N947" s="125">
        <f>Tabela1798197[[#This Row],[Qtde.]]*Tabela1798197[[#This Row],[VALOR]]</f>
        <v>0</v>
      </c>
    </row>
    <row r="948" spans="2:14" ht="31.5" x14ac:dyDescent="0.3">
      <c r="B948" s="109" t="s">
        <v>161</v>
      </c>
      <c r="C948" s="115">
        <v>1</v>
      </c>
      <c r="D9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8" s="231" t="s">
        <v>671</v>
      </c>
      <c r="F948" s="167" t="s">
        <v>626</v>
      </c>
      <c r="G948" s="224"/>
      <c r="H948" s="174"/>
      <c r="I948" s="191"/>
      <c r="J948" s="207">
        <v>7899052543084</v>
      </c>
      <c r="K948" s="160">
        <v>5</v>
      </c>
      <c r="L948" s="113">
        <v>4</v>
      </c>
      <c r="M948" s="124"/>
      <c r="N948" s="125">
        <f>Tabela1798197[[#This Row],[Qtde.]]*Tabela1798197[[#This Row],[VALOR]]</f>
        <v>0</v>
      </c>
    </row>
    <row r="949" spans="2:14" ht="31.5" x14ac:dyDescent="0.3">
      <c r="B949" s="109" t="s">
        <v>161</v>
      </c>
      <c r="C949" s="115">
        <v>1</v>
      </c>
      <c r="D9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49" s="231" t="s">
        <v>475</v>
      </c>
      <c r="F949" s="167" t="s">
        <v>627</v>
      </c>
      <c r="G949" s="224"/>
      <c r="H949" s="174"/>
      <c r="I949" s="191"/>
      <c r="J949" s="207">
        <v>7891435937916</v>
      </c>
      <c r="K949" s="160">
        <v>7</v>
      </c>
      <c r="L949" s="113">
        <v>6</v>
      </c>
      <c r="M949" s="124"/>
      <c r="N949" s="125">
        <f>Tabela1798197[[#This Row],[Qtde.]]*Tabela1798197[[#This Row],[VALOR]]</f>
        <v>0</v>
      </c>
    </row>
    <row r="950" spans="2:14" ht="31.5" x14ac:dyDescent="0.3">
      <c r="B950" s="109" t="s">
        <v>161</v>
      </c>
      <c r="C950" s="115">
        <v>1</v>
      </c>
      <c r="D9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50" s="231" t="s">
        <v>475</v>
      </c>
      <c r="F950" s="167" t="s">
        <v>1106</v>
      </c>
      <c r="G950" s="224"/>
      <c r="H950" s="174"/>
      <c r="I950" s="191"/>
      <c r="J950" s="207">
        <v>7891435938159</v>
      </c>
      <c r="K950" s="160">
        <v>8</v>
      </c>
      <c r="L950" s="113">
        <v>6</v>
      </c>
      <c r="M950" s="124"/>
      <c r="N950" s="125">
        <f>Tabela1798197[[#This Row],[Qtde.]]*Tabela1798197[[#This Row],[VALOR]]</f>
        <v>0</v>
      </c>
    </row>
    <row r="951" spans="2:14" ht="31.5" x14ac:dyDescent="0.3">
      <c r="B951" s="109" t="s">
        <v>161</v>
      </c>
      <c r="C951" s="115">
        <v>1</v>
      </c>
      <c r="D9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51" s="231" t="s">
        <v>475</v>
      </c>
      <c r="F951" s="167" t="s">
        <v>628</v>
      </c>
      <c r="G951" s="224"/>
      <c r="H951" s="174"/>
      <c r="I951" s="191"/>
      <c r="J951" s="207">
        <v>7891435933888</v>
      </c>
      <c r="K951" s="160">
        <v>29</v>
      </c>
      <c r="L951" s="113">
        <v>6</v>
      </c>
      <c r="M951" s="124"/>
      <c r="N951" s="125">
        <f>Tabela1798197[[#This Row],[Qtde.]]*Tabela1798197[[#This Row],[VALOR]]</f>
        <v>0</v>
      </c>
    </row>
    <row r="952" spans="2:14" ht="31.5" x14ac:dyDescent="0.3">
      <c r="B952" s="109" t="s">
        <v>161</v>
      </c>
      <c r="C952" s="115">
        <v>1</v>
      </c>
      <c r="D9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52" s="231" t="s">
        <v>475</v>
      </c>
      <c r="F952" s="167" t="s">
        <v>1013</v>
      </c>
      <c r="G952" s="224"/>
      <c r="H952" s="174"/>
      <c r="I952" s="191"/>
      <c r="J952" s="207">
        <v>7891435938098</v>
      </c>
      <c r="K952" s="160">
        <v>8</v>
      </c>
      <c r="L952" s="113"/>
      <c r="M952" s="124"/>
      <c r="N952" s="125">
        <f>Tabela1798197[[#This Row],[Qtde.]]*Tabela1798197[[#This Row],[VALOR]]</f>
        <v>0</v>
      </c>
    </row>
    <row r="953" spans="2:14" ht="31.5" x14ac:dyDescent="0.3">
      <c r="B953" s="109" t="s">
        <v>161</v>
      </c>
      <c r="C953" s="115">
        <v>1</v>
      </c>
      <c r="D9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53" s="231" t="s">
        <v>475</v>
      </c>
      <c r="F953" s="167" t="s">
        <v>629</v>
      </c>
      <c r="G953" s="224"/>
      <c r="H953" s="174"/>
      <c r="I953" s="191"/>
      <c r="J953" s="207">
        <v>7891435938104</v>
      </c>
      <c r="K953" s="160">
        <v>9</v>
      </c>
      <c r="L953" s="113">
        <v>6</v>
      </c>
      <c r="M953" s="124"/>
      <c r="N953" s="125">
        <f>Tabela1798197[[#This Row],[Qtde.]]*Tabela1798197[[#This Row],[VALOR]]</f>
        <v>0</v>
      </c>
    </row>
    <row r="954" spans="2:14" ht="31.5" x14ac:dyDescent="0.3">
      <c r="B954" s="109" t="s">
        <v>161</v>
      </c>
      <c r="C954" s="115">
        <v>1</v>
      </c>
      <c r="D9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54" s="231" t="s">
        <v>475</v>
      </c>
      <c r="F954" s="167" t="s">
        <v>630</v>
      </c>
      <c r="G954" s="224"/>
      <c r="H954" s="174"/>
      <c r="I954" s="191"/>
      <c r="J954" s="207">
        <v>7891435933895</v>
      </c>
      <c r="K954" s="160">
        <v>15</v>
      </c>
      <c r="L954" s="113">
        <v>6</v>
      </c>
      <c r="M954" s="124"/>
      <c r="N954" s="125">
        <f>Tabela1798197[[#This Row],[Qtde.]]*Tabela1798197[[#This Row],[VALOR]]</f>
        <v>0</v>
      </c>
    </row>
    <row r="955" spans="2:14" ht="31.5" x14ac:dyDescent="0.3">
      <c r="B955" s="109" t="s">
        <v>161</v>
      </c>
      <c r="C955" s="115">
        <v>1</v>
      </c>
      <c r="D9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55" s="231" t="s">
        <v>475</v>
      </c>
      <c r="F955" s="167" t="s">
        <v>631</v>
      </c>
      <c r="G955" s="224"/>
      <c r="H955" s="174"/>
      <c r="I955" s="191"/>
      <c r="J955" s="207">
        <v>7891435938081</v>
      </c>
      <c r="K955" s="160">
        <v>6</v>
      </c>
      <c r="L955" s="113">
        <v>6</v>
      </c>
      <c r="M955" s="124"/>
      <c r="N955" s="125">
        <f>Tabela1798197[[#This Row],[Qtde.]]*Tabela1798197[[#This Row],[VALOR]]</f>
        <v>0</v>
      </c>
    </row>
    <row r="956" spans="2:14" ht="31.5" x14ac:dyDescent="0.3">
      <c r="B956" s="109" t="s">
        <v>161</v>
      </c>
      <c r="C956" s="115">
        <v>1</v>
      </c>
      <c r="D9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56" s="231" t="s">
        <v>475</v>
      </c>
      <c r="F956" s="167" t="s">
        <v>632</v>
      </c>
      <c r="G956" s="224"/>
      <c r="H956" s="174"/>
      <c r="I956" s="191"/>
      <c r="J956" s="207">
        <v>7891435933581</v>
      </c>
      <c r="K956" s="160">
        <v>9</v>
      </c>
      <c r="L956" s="113">
        <v>6</v>
      </c>
      <c r="M956" s="124"/>
      <c r="N956" s="125">
        <f>Tabela1798197[[#This Row],[Qtde.]]*Tabela1798197[[#This Row],[VALOR]]</f>
        <v>0</v>
      </c>
    </row>
    <row r="957" spans="2:14" ht="31.5" x14ac:dyDescent="0.3">
      <c r="B957" s="109" t="s">
        <v>161</v>
      </c>
      <c r="C957" s="115">
        <v>1</v>
      </c>
      <c r="D9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57" s="231" t="s">
        <v>475</v>
      </c>
      <c r="F957" s="167" t="s">
        <v>633</v>
      </c>
      <c r="G957" s="224"/>
      <c r="H957" s="174"/>
      <c r="I957" s="191"/>
      <c r="J957" s="207">
        <v>7891435932577</v>
      </c>
      <c r="K957" s="160">
        <v>5</v>
      </c>
      <c r="L957" s="113">
        <v>6</v>
      </c>
      <c r="M957" s="124"/>
      <c r="N957" s="125">
        <f>Tabela1798197[[#This Row],[Qtde.]]*Tabela1798197[[#This Row],[VALOR]]</f>
        <v>0</v>
      </c>
    </row>
    <row r="958" spans="2:14" ht="31.5" x14ac:dyDescent="0.3">
      <c r="B958" s="109" t="s">
        <v>161</v>
      </c>
      <c r="C958" s="115">
        <v>1</v>
      </c>
      <c r="D9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58" s="231" t="s">
        <v>475</v>
      </c>
      <c r="F958" s="167" t="s">
        <v>634</v>
      </c>
      <c r="G958" s="224"/>
      <c r="H958" s="174"/>
      <c r="I958" s="191"/>
      <c r="J958" s="207">
        <v>7891435933598</v>
      </c>
      <c r="K958" s="160">
        <v>14</v>
      </c>
      <c r="L958" s="113">
        <v>6</v>
      </c>
      <c r="M958" s="124"/>
      <c r="N958" s="125">
        <f>Tabela1798197[[#This Row],[Qtde.]]*Tabela1798197[[#This Row],[VALOR]]</f>
        <v>0</v>
      </c>
    </row>
    <row r="959" spans="2:14" ht="31.5" x14ac:dyDescent="0.3">
      <c r="B959" s="109" t="s">
        <v>161</v>
      </c>
      <c r="C959" s="115">
        <v>1</v>
      </c>
      <c r="D9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59" s="231" t="s">
        <v>475</v>
      </c>
      <c r="F959" s="167" t="s">
        <v>635</v>
      </c>
      <c r="G959" s="224"/>
      <c r="H959" s="174"/>
      <c r="I959" s="191"/>
      <c r="J959" s="207">
        <v>7891435932560</v>
      </c>
      <c r="K959" s="160">
        <v>9</v>
      </c>
      <c r="L959" s="113">
        <v>6</v>
      </c>
      <c r="M959" s="124"/>
      <c r="N959" s="125">
        <f>Tabela1798197[[#This Row],[Qtde.]]*Tabela1798197[[#This Row],[VALOR]]</f>
        <v>0</v>
      </c>
    </row>
    <row r="960" spans="2:14" ht="31.5" x14ac:dyDescent="0.3">
      <c r="B960" s="109" t="s">
        <v>161</v>
      </c>
      <c r="C960" s="115">
        <v>1</v>
      </c>
      <c r="D9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60" s="231" t="s">
        <v>475</v>
      </c>
      <c r="F960" s="167" t="s">
        <v>636</v>
      </c>
      <c r="G960" s="224"/>
      <c r="H960" s="174"/>
      <c r="I960" s="191"/>
      <c r="J960" s="207">
        <v>7891435933574</v>
      </c>
      <c r="K960" s="160">
        <v>8</v>
      </c>
      <c r="L960" s="113">
        <v>6</v>
      </c>
      <c r="M960" s="124"/>
      <c r="N960" s="125">
        <f>Tabela1798197[[#This Row],[Qtde.]]*Tabela1798197[[#This Row],[VALOR]]</f>
        <v>0</v>
      </c>
    </row>
    <row r="961" spans="2:14" ht="31.5" x14ac:dyDescent="0.3">
      <c r="B961" s="109" t="s">
        <v>161</v>
      </c>
      <c r="C961" s="115">
        <v>1</v>
      </c>
      <c r="D9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61" s="231" t="s">
        <v>475</v>
      </c>
      <c r="F961" s="167" t="s">
        <v>637</v>
      </c>
      <c r="G961" s="224"/>
      <c r="H961" s="174"/>
      <c r="I961" s="191"/>
      <c r="J961" s="207">
        <v>7891435937251</v>
      </c>
      <c r="K961" s="160">
        <v>9</v>
      </c>
      <c r="L961" s="113">
        <v>6</v>
      </c>
      <c r="M961" s="124"/>
      <c r="N961" s="125">
        <f>Tabela1798197[[#This Row],[Qtde.]]*Tabela1798197[[#This Row],[VALOR]]</f>
        <v>0</v>
      </c>
    </row>
    <row r="962" spans="2:14" ht="31.5" x14ac:dyDescent="0.3">
      <c r="B962" s="109" t="s">
        <v>161</v>
      </c>
      <c r="C962" s="115">
        <v>1</v>
      </c>
      <c r="D9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62" s="231" t="s">
        <v>475</v>
      </c>
      <c r="F962" s="167" t="s">
        <v>638</v>
      </c>
      <c r="G962" s="224"/>
      <c r="H962" s="174"/>
      <c r="I962" s="191"/>
      <c r="J962" s="207">
        <v>7891435932553</v>
      </c>
      <c r="K962" s="160">
        <v>10</v>
      </c>
      <c r="L962" s="113">
        <v>6</v>
      </c>
      <c r="M962" s="124"/>
      <c r="N962" s="125">
        <f>Tabela1798197[[#This Row],[Qtde.]]*Tabela1798197[[#This Row],[VALOR]]</f>
        <v>0</v>
      </c>
    </row>
    <row r="963" spans="2:14" ht="31.5" x14ac:dyDescent="0.3">
      <c r="B963" s="109" t="s">
        <v>161</v>
      </c>
      <c r="C963" s="115">
        <v>1</v>
      </c>
      <c r="D9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63" s="231" t="s">
        <v>475</v>
      </c>
      <c r="F963" s="167" t="s">
        <v>639</v>
      </c>
      <c r="G963" s="224"/>
      <c r="H963" s="174"/>
      <c r="I963" s="191"/>
      <c r="J963" s="207">
        <v>7891435936957</v>
      </c>
      <c r="K963" s="160">
        <v>9</v>
      </c>
      <c r="L963" s="113">
        <v>6</v>
      </c>
      <c r="M963" s="124"/>
      <c r="N963" s="125">
        <f>Tabela1798197[[#This Row],[Qtde.]]*Tabela1798197[[#This Row],[VALOR]]</f>
        <v>0</v>
      </c>
    </row>
    <row r="964" spans="2:14" ht="31.5" x14ac:dyDescent="0.3">
      <c r="B964" s="109" t="s">
        <v>161</v>
      </c>
      <c r="C964" s="115">
        <v>1</v>
      </c>
      <c r="D9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964" s="231" t="s">
        <v>475</v>
      </c>
      <c r="F964" s="167" t="s">
        <v>1014</v>
      </c>
      <c r="G964" s="224"/>
      <c r="H964" s="174"/>
      <c r="I964" s="191"/>
      <c r="J964" s="207">
        <v>7891435936810</v>
      </c>
      <c r="K964" s="160">
        <v>8</v>
      </c>
      <c r="L964" s="113">
        <v>10</v>
      </c>
      <c r="M964" s="124"/>
      <c r="N964" s="125">
        <f>Tabela1798197[[#This Row],[Qtde.]]*Tabela1798197[[#This Row],[VALOR]]</f>
        <v>0</v>
      </c>
    </row>
    <row r="965" spans="2:14" ht="31.5" x14ac:dyDescent="0.3">
      <c r="B965" s="109" t="s">
        <v>161</v>
      </c>
      <c r="C965" s="115">
        <v>1</v>
      </c>
      <c r="D9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65" s="231" t="s">
        <v>475</v>
      </c>
      <c r="F965" s="167" t="s">
        <v>1015</v>
      </c>
      <c r="G965" s="224"/>
      <c r="H965" s="174"/>
      <c r="I965" s="191"/>
      <c r="J965" s="207">
        <v>7891435936933</v>
      </c>
      <c r="K965" s="160">
        <v>10</v>
      </c>
      <c r="L965" s="113">
        <v>10</v>
      </c>
      <c r="M965" s="124"/>
      <c r="N965" s="125">
        <f>Tabela1798197[[#This Row],[Qtde.]]*Tabela1798197[[#This Row],[VALOR]]</f>
        <v>0</v>
      </c>
    </row>
    <row r="966" spans="2:14" ht="31.5" x14ac:dyDescent="0.3">
      <c r="B966" s="109" t="s">
        <v>161</v>
      </c>
      <c r="C966" s="115">
        <v>1</v>
      </c>
      <c r="D9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66" s="231" t="s">
        <v>475</v>
      </c>
      <c r="F966" s="167" t="s">
        <v>640</v>
      </c>
      <c r="G966" s="224"/>
      <c r="H966" s="174"/>
      <c r="I966" s="191"/>
      <c r="J966" s="207">
        <v>7891435924633</v>
      </c>
      <c r="K966" s="160">
        <v>10</v>
      </c>
      <c r="L966" s="113">
        <v>6</v>
      </c>
      <c r="M966" s="124"/>
      <c r="N966" s="125">
        <f>Tabela1798197[[#This Row],[Qtde.]]*Tabela1798197[[#This Row],[VALOR]]</f>
        <v>0</v>
      </c>
    </row>
    <row r="967" spans="2:14" ht="47.25" x14ac:dyDescent="0.3">
      <c r="B967" s="109" t="s">
        <v>161</v>
      </c>
      <c r="C967" s="115">
        <v>1</v>
      </c>
      <c r="D9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967" s="231" t="s">
        <v>475</v>
      </c>
      <c r="F967" s="167" t="s">
        <v>1049</v>
      </c>
      <c r="G967" s="224"/>
      <c r="H967" s="174"/>
      <c r="I967" s="191"/>
      <c r="J967" s="207">
        <v>7891435924664</v>
      </c>
      <c r="K967" s="160">
        <v>9</v>
      </c>
      <c r="L967" s="113">
        <v>10</v>
      </c>
      <c r="M967" s="124">
        <v>10</v>
      </c>
      <c r="N967" s="125">
        <f>Tabela1798197[[#This Row],[Qtde.]]*Tabela1798197[[#This Row],[VALOR]]</f>
        <v>10</v>
      </c>
    </row>
    <row r="968" spans="2:14" ht="47.25" x14ac:dyDescent="0.3">
      <c r="B968" s="109" t="s">
        <v>161</v>
      </c>
      <c r="C968" s="115">
        <v>1</v>
      </c>
      <c r="D9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968" s="231" t="s">
        <v>475</v>
      </c>
      <c r="F968" s="167" t="s">
        <v>1050</v>
      </c>
      <c r="G968" s="224"/>
      <c r="H968" s="174"/>
      <c r="I968" s="191"/>
      <c r="J968" s="207">
        <v>7891435924626</v>
      </c>
      <c r="K968" s="160">
        <v>6</v>
      </c>
      <c r="L968" s="113">
        <v>10</v>
      </c>
      <c r="M968" s="124">
        <v>6.87</v>
      </c>
      <c r="N968" s="125">
        <f>Tabela1798197[[#This Row],[Qtde.]]*Tabela1798197[[#This Row],[VALOR]]</f>
        <v>27.48</v>
      </c>
    </row>
    <row r="969" spans="2:14" ht="47.25" x14ac:dyDescent="0.3">
      <c r="B969" s="109" t="s">
        <v>161</v>
      </c>
      <c r="C969" s="115">
        <v>1</v>
      </c>
      <c r="D9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969" s="231" t="s">
        <v>475</v>
      </c>
      <c r="F969" s="167" t="s">
        <v>1051</v>
      </c>
      <c r="G969" s="224"/>
      <c r="H969" s="174"/>
      <c r="I969" s="191"/>
      <c r="J969" s="207">
        <v>7891435926842</v>
      </c>
      <c r="K969" s="160">
        <v>4</v>
      </c>
      <c r="L969" s="113">
        <v>10</v>
      </c>
      <c r="M969" s="124">
        <v>3.76</v>
      </c>
      <c r="N969" s="125">
        <f>Tabela1798197[[#This Row],[Qtde.]]*Tabela1798197[[#This Row],[VALOR]]</f>
        <v>22.56</v>
      </c>
    </row>
    <row r="970" spans="2:14" ht="31.5" x14ac:dyDescent="0.3">
      <c r="B970" s="109" t="s">
        <v>161</v>
      </c>
      <c r="C970" s="115">
        <v>1</v>
      </c>
      <c r="D9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0" s="231" t="s">
        <v>475</v>
      </c>
      <c r="F970" s="167" t="s">
        <v>1052</v>
      </c>
      <c r="G970" s="224"/>
      <c r="H970" s="174"/>
      <c r="I970" s="191"/>
      <c r="J970" s="207">
        <v>7891435042979</v>
      </c>
      <c r="K970" s="160">
        <v>10</v>
      </c>
      <c r="L970" s="113">
        <v>10</v>
      </c>
      <c r="M970" s="124">
        <v>0.55000000000000004</v>
      </c>
      <c r="N970" s="125">
        <f>Tabela1798197[[#This Row],[Qtde.]]*Tabela1798197[[#This Row],[VALOR]]</f>
        <v>0</v>
      </c>
    </row>
    <row r="971" spans="2:14" ht="31.5" x14ac:dyDescent="0.3">
      <c r="B971" s="109" t="s">
        <v>161</v>
      </c>
      <c r="C971" s="115">
        <v>1</v>
      </c>
      <c r="D9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1" s="231" t="s">
        <v>475</v>
      </c>
      <c r="F971" s="167" t="s">
        <v>641</v>
      </c>
      <c r="G971" s="224"/>
      <c r="H971" s="174"/>
      <c r="I971" s="191"/>
      <c r="J971" s="207">
        <v>7891435924640</v>
      </c>
      <c r="K971" s="160">
        <v>6</v>
      </c>
      <c r="L971" s="113">
        <v>6</v>
      </c>
      <c r="M971" s="124"/>
      <c r="N971" s="125">
        <f>Tabela1798197[[#This Row],[Qtde.]]*Tabela1798197[[#This Row],[VALOR]]</f>
        <v>0</v>
      </c>
    </row>
    <row r="972" spans="2:14" ht="31.5" x14ac:dyDescent="0.3">
      <c r="B972" s="109" t="s">
        <v>161</v>
      </c>
      <c r="C972" s="115">
        <v>1</v>
      </c>
      <c r="D9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2" s="231" t="s">
        <v>475</v>
      </c>
      <c r="F972" s="167" t="s">
        <v>642</v>
      </c>
      <c r="G972" s="224"/>
      <c r="H972" s="174"/>
      <c r="I972" s="191"/>
      <c r="J972" s="207">
        <v>7891435924671</v>
      </c>
      <c r="K972" s="160">
        <v>8</v>
      </c>
      <c r="L972" s="113">
        <v>7</v>
      </c>
      <c r="M972" s="124"/>
      <c r="N972" s="125">
        <f>Tabela1798197[[#This Row],[Qtde.]]*Tabela1798197[[#This Row],[VALOR]]</f>
        <v>0</v>
      </c>
    </row>
    <row r="973" spans="2:14" ht="31.5" x14ac:dyDescent="0.3">
      <c r="B973" s="109" t="s">
        <v>161</v>
      </c>
      <c r="C973" s="115">
        <v>1</v>
      </c>
      <c r="D9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3" s="231" t="s">
        <v>475</v>
      </c>
      <c r="F973" s="167" t="s">
        <v>643</v>
      </c>
      <c r="G973" s="224"/>
      <c r="H973" s="174"/>
      <c r="I973" s="191"/>
      <c r="J973" s="207">
        <v>7891435047844</v>
      </c>
      <c r="K973" s="160">
        <v>8</v>
      </c>
      <c r="L973" s="113">
        <v>6</v>
      </c>
      <c r="M973" s="124"/>
      <c r="N973" s="125">
        <f>Tabela1798197[[#This Row],[Qtde.]]*Tabela1798197[[#This Row],[VALOR]]</f>
        <v>0</v>
      </c>
    </row>
    <row r="974" spans="2:14" ht="31.5" x14ac:dyDescent="0.3">
      <c r="B974" s="109" t="s">
        <v>161</v>
      </c>
      <c r="C974" s="115">
        <v>1</v>
      </c>
      <c r="D9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4" s="231" t="s">
        <v>475</v>
      </c>
      <c r="F974" s="167" t="s">
        <v>644</v>
      </c>
      <c r="G974" s="224"/>
      <c r="H974" s="174"/>
      <c r="I974" s="191"/>
      <c r="J974" s="207">
        <v>7891435043334</v>
      </c>
      <c r="K974" s="160">
        <v>10</v>
      </c>
      <c r="L974" s="113">
        <v>6</v>
      </c>
      <c r="M974" s="124"/>
      <c r="N974" s="125">
        <f>Tabela1798197[[#This Row],[Qtde.]]*Tabela1798197[[#This Row],[VALOR]]</f>
        <v>0</v>
      </c>
    </row>
    <row r="975" spans="2:14" ht="31.5" x14ac:dyDescent="0.3">
      <c r="B975" s="109" t="s">
        <v>161</v>
      </c>
      <c r="C975" s="115">
        <v>1</v>
      </c>
      <c r="D9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5" s="231" t="s">
        <v>475</v>
      </c>
      <c r="F975" s="167" t="s">
        <v>645</v>
      </c>
      <c r="G975" s="224"/>
      <c r="H975" s="174"/>
      <c r="I975" s="191"/>
      <c r="J975" s="207">
        <v>7891435043372</v>
      </c>
      <c r="K975" s="160">
        <v>10</v>
      </c>
      <c r="L975" s="113">
        <v>6</v>
      </c>
      <c r="M975" s="124"/>
      <c r="N975" s="125">
        <f>Tabela1798197[[#This Row],[Qtde.]]*Tabela1798197[[#This Row],[VALOR]]</f>
        <v>0</v>
      </c>
    </row>
    <row r="976" spans="2:14" ht="47.25" x14ac:dyDescent="0.3">
      <c r="B976" s="109" t="s">
        <v>161</v>
      </c>
      <c r="C976" s="115">
        <v>1</v>
      </c>
      <c r="D9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6" s="231" t="s">
        <v>475</v>
      </c>
      <c r="F976" s="167" t="s">
        <v>1107</v>
      </c>
      <c r="G976" s="224"/>
      <c r="H976" s="174"/>
      <c r="I976" s="191"/>
      <c r="J976" s="207">
        <v>7891435054859</v>
      </c>
      <c r="K976" s="160">
        <v>0</v>
      </c>
      <c r="L976" s="113">
        <v>0</v>
      </c>
      <c r="M976" s="124"/>
      <c r="N976" s="125">
        <f>Tabela1798197[[#This Row],[Qtde.]]*Tabela1798197[[#This Row],[VALOR]]</f>
        <v>0</v>
      </c>
    </row>
    <row r="977" spans="2:14" ht="47.25" x14ac:dyDescent="0.3">
      <c r="B977" s="109" t="s">
        <v>161</v>
      </c>
      <c r="C977" s="115">
        <v>1</v>
      </c>
      <c r="D9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7" s="231" t="s">
        <v>475</v>
      </c>
      <c r="F977" s="167" t="s">
        <v>1108</v>
      </c>
      <c r="G977" s="224"/>
      <c r="H977" s="174"/>
      <c r="I977" s="191"/>
      <c r="J977" s="207">
        <v>7891435044577</v>
      </c>
      <c r="K977" s="160">
        <v>8</v>
      </c>
      <c r="L977" s="113">
        <v>6</v>
      </c>
      <c r="M977" s="124"/>
      <c r="N977" s="125">
        <f>Tabela1798197[[#This Row],[Qtde.]]*Tabela1798197[[#This Row],[VALOR]]</f>
        <v>0</v>
      </c>
    </row>
    <row r="978" spans="2:14" ht="31.5" x14ac:dyDescent="0.3">
      <c r="B978" s="109" t="s">
        <v>161</v>
      </c>
      <c r="C978" s="115">
        <v>1</v>
      </c>
      <c r="D9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8" s="231" t="s">
        <v>475</v>
      </c>
      <c r="F978" s="167" t="s">
        <v>646</v>
      </c>
      <c r="G978" s="224"/>
      <c r="H978" s="174"/>
      <c r="I978" s="191"/>
      <c r="J978" s="207">
        <v>7891435924534</v>
      </c>
      <c r="K978" s="160">
        <v>10</v>
      </c>
      <c r="L978" s="113">
        <v>6</v>
      </c>
      <c r="M978" s="124"/>
      <c r="N978" s="125">
        <f>Tabela1798197[[#This Row],[Qtde.]]*Tabela1798197[[#This Row],[VALOR]]</f>
        <v>0</v>
      </c>
    </row>
    <row r="979" spans="2:14" ht="31.5" x14ac:dyDescent="0.3">
      <c r="B979" s="109" t="s">
        <v>161</v>
      </c>
      <c r="C979" s="115">
        <v>1</v>
      </c>
      <c r="D9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79" s="231" t="s">
        <v>475</v>
      </c>
      <c r="F979" s="167" t="s">
        <v>647</v>
      </c>
      <c r="G979" s="224"/>
      <c r="H979" s="174"/>
      <c r="I979" s="191"/>
      <c r="J979" s="207">
        <v>7891435924527</v>
      </c>
      <c r="K979" s="160">
        <v>19</v>
      </c>
      <c r="L979" s="113">
        <v>6</v>
      </c>
      <c r="M979" s="124"/>
      <c r="N979" s="125">
        <f>Tabela1798197[[#This Row],[Qtde.]]*Tabela1798197[[#This Row],[VALOR]]</f>
        <v>0</v>
      </c>
    </row>
    <row r="980" spans="2:14" ht="31.5" x14ac:dyDescent="0.3">
      <c r="B980" s="109" t="s">
        <v>161</v>
      </c>
      <c r="C980" s="115">
        <v>1</v>
      </c>
      <c r="D9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0" s="231" t="s">
        <v>475</v>
      </c>
      <c r="F980" s="167" t="s">
        <v>648</v>
      </c>
      <c r="G980" s="224"/>
      <c r="H980" s="174"/>
      <c r="I980" s="191"/>
      <c r="J980" s="207">
        <v>7891435924541</v>
      </c>
      <c r="K980" s="160">
        <v>10</v>
      </c>
      <c r="L980" s="113">
        <v>6</v>
      </c>
      <c r="M980" s="124"/>
      <c r="N980" s="125">
        <f>Tabela1798197[[#This Row],[Qtde.]]*Tabela1798197[[#This Row],[VALOR]]</f>
        <v>0</v>
      </c>
    </row>
    <row r="981" spans="2:14" ht="31.5" x14ac:dyDescent="0.3">
      <c r="B981" s="109" t="s">
        <v>161</v>
      </c>
      <c r="C981" s="115">
        <v>1</v>
      </c>
      <c r="D9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1" s="231" t="s">
        <v>475</v>
      </c>
      <c r="F981" s="167" t="s">
        <v>649</v>
      </c>
      <c r="G981" s="224"/>
      <c r="H981" s="174"/>
      <c r="I981" s="191"/>
      <c r="J981" s="207">
        <v>7891435043181</v>
      </c>
      <c r="K981" s="160">
        <v>18</v>
      </c>
      <c r="L981" s="113">
        <v>6</v>
      </c>
      <c r="M981" s="124"/>
      <c r="N981" s="125">
        <f>Tabela1798197[[#This Row],[Qtde.]]*Tabela1798197[[#This Row],[VALOR]]</f>
        <v>0</v>
      </c>
    </row>
    <row r="982" spans="2:14" ht="31.5" x14ac:dyDescent="0.3">
      <c r="B982" s="109" t="s">
        <v>161</v>
      </c>
      <c r="C982" s="115">
        <v>1</v>
      </c>
      <c r="D9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2" s="231" t="s">
        <v>475</v>
      </c>
      <c r="F982" s="167" t="s">
        <v>650</v>
      </c>
      <c r="G982" s="224"/>
      <c r="H982" s="174"/>
      <c r="I982" s="191"/>
      <c r="J982" s="207">
        <v>7891435043204</v>
      </c>
      <c r="K982" s="160">
        <v>8</v>
      </c>
      <c r="L982" s="113">
        <v>6</v>
      </c>
      <c r="M982" s="124"/>
      <c r="N982" s="125">
        <f>Tabela1798197[[#This Row],[Qtde.]]*Tabela1798197[[#This Row],[VALOR]]</f>
        <v>0</v>
      </c>
    </row>
    <row r="983" spans="2:14" x14ac:dyDescent="0.3">
      <c r="B983" s="109" t="s">
        <v>161</v>
      </c>
      <c r="C983" s="115">
        <v>1</v>
      </c>
      <c r="D9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3" s="231" t="s">
        <v>475</v>
      </c>
      <c r="F983" s="167" t="s">
        <v>651</v>
      </c>
      <c r="G983" s="224"/>
      <c r="H983" s="174"/>
      <c r="I983" s="191"/>
      <c r="J983" s="207">
        <v>7891435047547</v>
      </c>
      <c r="K983" s="160">
        <v>7</v>
      </c>
      <c r="L983" s="113">
        <v>6</v>
      </c>
      <c r="M983" s="124"/>
      <c r="N983" s="125">
        <f>Tabela1798197[[#This Row],[Qtde.]]*Tabela1798197[[#This Row],[VALOR]]</f>
        <v>0</v>
      </c>
    </row>
    <row r="984" spans="2:14" x14ac:dyDescent="0.3">
      <c r="B984" s="109" t="s">
        <v>161</v>
      </c>
      <c r="C984" s="115">
        <v>1</v>
      </c>
      <c r="D9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4" s="231" t="s">
        <v>475</v>
      </c>
      <c r="F984" s="167" t="s">
        <v>652</v>
      </c>
      <c r="G984" s="224"/>
      <c r="H984" s="174"/>
      <c r="I984" s="191"/>
      <c r="J984" s="207">
        <v>7891435043228</v>
      </c>
      <c r="K984" s="160">
        <v>13</v>
      </c>
      <c r="L984" s="113">
        <v>6</v>
      </c>
      <c r="M984" s="124"/>
      <c r="N984" s="125">
        <f>Tabela1798197[[#This Row],[Qtde.]]*Tabela1798197[[#This Row],[VALOR]]</f>
        <v>0</v>
      </c>
    </row>
    <row r="985" spans="2:14" x14ac:dyDescent="0.3">
      <c r="B985" s="109" t="s">
        <v>161</v>
      </c>
      <c r="C985" s="115">
        <v>1</v>
      </c>
      <c r="D9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5" s="231" t="s">
        <v>475</v>
      </c>
      <c r="F985" s="167" t="s">
        <v>653</v>
      </c>
      <c r="G985" s="224"/>
      <c r="H985" s="174"/>
      <c r="I985" s="191"/>
      <c r="J985" s="207">
        <v>7891435043235</v>
      </c>
      <c r="K985" s="160">
        <v>10</v>
      </c>
      <c r="L985" s="113">
        <v>6</v>
      </c>
      <c r="M985" s="124"/>
      <c r="N985" s="125">
        <f>Tabela1798197[[#This Row],[Qtde.]]*Tabela1798197[[#This Row],[VALOR]]</f>
        <v>0</v>
      </c>
    </row>
    <row r="986" spans="2:14" ht="47.25" x14ac:dyDescent="0.3">
      <c r="B986" s="109" t="s">
        <v>161</v>
      </c>
      <c r="C986" s="115">
        <v>1</v>
      </c>
      <c r="D9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6" s="231" t="s">
        <v>475</v>
      </c>
      <c r="F986" s="167" t="s">
        <v>654</v>
      </c>
      <c r="G986" s="224"/>
      <c r="H986" s="174"/>
      <c r="I986" s="191"/>
      <c r="J986" s="207">
        <v>7891435054958</v>
      </c>
      <c r="K986" s="160">
        <v>7</v>
      </c>
      <c r="L986" s="113">
        <v>6</v>
      </c>
      <c r="M986" s="124"/>
      <c r="N986" s="125">
        <f>Tabela1798197[[#This Row],[Qtde.]]*Tabela1798197[[#This Row],[VALOR]]</f>
        <v>0</v>
      </c>
    </row>
    <row r="987" spans="2:14" ht="31.5" x14ac:dyDescent="0.3">
      <c r="B987" s="109" t="s">
        <v>161</v>
      </c>
      <c r="C987" s="115">
        <v>1</v>
      </c>
      <c r="D9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7" s="231" t="s">
        <v>475</v>
      </c>
      <c r="F987" s="167" t="s">
        <v>655</v>
      </c>
      <c r="G987" s="224"/>
      <c r="H987" s="174"/>
      <c r="I987" s="191"/>
      <c r="J987" s="207">
        <v>7891435043013</v>
      </c>
      <c r="K987" s="160">
        <v>9</v>
      </c>
      <c r="L987" s="113">
        <v>6</v>
      </c>
      <c r="M987" s="124"/>
      <c r="N987" s="125">
        <f>Tabela1798197[[#This Row],[Qtde.]]*Tabela1798197[[#This Row],[VALOR]]</f>
        <v>0</v>
      </c>
    </row>
    <row r="988" spans="2:14" ht="47.25" x14ac:dyDescent="0.3">
      <c r="B988" s="109" t="s">
        <v>161</v>
      </c>
      <c r="C988" s="115">
        <v>1</v>
      </c>
      <c r="D9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8" s="231" t="s">
        <v>475</v>
      </c>
      <c r="F988" s="167" t="s">
        <v>656</v>
      </c>
      <c r="G988" s="224"/>
      <c r="H988" s="174"/>
      <c r="I988" s="191"/>
      <c r="J988" s="207">
        <v>7891435043136</v>
      </c>
      <c r="K988" s="160">
        <v>10</v>
      </c>
      <c r="L988" s="113">
        <v>6</v>
      </c>
      <c r="M988" s="124"/>
      <c r="N988" s="125">
        <f>Tabela1798197[[#This Row],[Qtde.]]*Tabela1798197[[#This Row],[VALOR]]</f>
        <v>0</v>
      </c>
    </row>
    <row r="989" spans="2:14" ht="31.5" x14ac:dyDescent="0.3">
      <c r="B989" s="109" t="s">
        <v>161</v>
      </c>
      <c r="C989" s="115">
        <v>1</v>
      </c>
      <c r="D9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89" s="231" t="s">
        <v>475</v>
      </c>
      <c r="F989" s="167" t="s">
        <v>657</v>
      </c>
      <c r="G989" s="224"/>
      <c r="H989" s="174"/>
      <c r="I989" s="191"/>
      <c r="J989" s="207">
        <v>7891435047875</v>
      </c>
      <c r="K989" s="160">
        <v>9</v>
      </c>
      <c r="L989" s="113">
        <v>6</v>
      </c>
      <c r="M989" s="124"/>
      <c r="N989" s="125">
        <f>Tabela1798197[[#This Row],[Qtde.]]*Tabela1798197[[#This Row],[VALOR]]</f>
        <v>0</v>
      </c>
    </row>
    <row r="990" spans="2:14" ht="31.5" x14ac:dyDescent="0.3">
      <c r="B990" s="109" t="s">
        <v>161</v>
      </c>
      <c r="C990" s="115">
        <v>1</v>
      </c>
      <c r="D9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0" s="231" t="s">
        <v>475</v>
      </c>
      <c r="F990" s="167" t="s">
        <v>658</v>
      </c>
      <c r="G990" s="224"/>
      <c r="H990" s="174"/>
      <c r="I990" s="191"/>
      <c r="J990" s="207">
        <v>7891435924602</v>
      </c>
      <c r="K990" s="160">
        <v>16</v>
      </c>
      <c r="L990" s="113">
        <v>7</v>
      </c>
      <c r="M990" s="124"/>
      <c r="N990" s="125">
        <f>Tabela1798197[[#This Row],[Qtde.]]*Tabela1798197[[#This Row],[VALOR]]</f>
        <v>0</v>
      </c>
    </row>
    <row r="991" spans="2:14" ht="31.5" x14ac:dyDescent="0.3">
      <c r="B991" s="109" t="s">
        <v>161</v>
      </c>
      <c r="C991" s="115">
        <v>1</v>
      </c>
      <c r="D9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1" s="231" t="s">
        <v>475</v>
      </c>
      <c r="F991" s="167" t="s">
        <v>659</v>
      </c>
      <c r="G991" s="224"/>
      <c r="H991" s="174"/>
      <c r="I991" s="191"/>
      <c r="J991" s="207">
        <v>7891435924565</v>
      </c>
      <c r="K991" s="160">
        <v>6</v>
      </c>
      <c r="L991" s="113">
        <v>6</v>
      </c>
      <c r="M991" s="124"/>
      <c r="N991" s="125">
        <f>Tabela1798197[[#This Row],[Qtde.]]*Tabela1798197[[#This Row],[VALOR]]</f>
        <v>0</v>
      </c>
    </row>
    <row r="992" spans="2:14" ht="31.5" x14ac:dyDescent="0.3">
      <c r="B992" s="109" t="s">
        <v>161</v>
      </c>
      <c r="C992" s="115">
        <v>1</v>
      </c>
      <c r="D9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2" s="231" t="s">
        <v>475</v>
      </c>
      <c r="F992" s="167" t="s">
        <v>660</v>
      </c>
      <c r="G992" s="224"/>
      <c r="H992" s="174"/>
      <c r="I992" s="191"/>
      <c r="J992" s="207">
        <v>7891435924572</v>
      </c>
      <c r="K992" s="160">
        <v>8</v>
      </c>
      <c r="L992" s="113">
        <v>6</v>
      </c>
      <c r="M992" s="124"/>
      <c r="N992" s="125">
        <f>Tabela1798197[[#This Row],[Qtde.]]*Tabela1798197[[#This Row],[VALOR]]</f>
        <v>0</v>
      </c>
    </row>
    <row r="993" spans="2:14" ht="31.5" x14ac:dyDescent="0.3">
      <c r="B993" s="109" t="s">
        <v>161</v>
      </c>
      <c r="C993" s="115">
        <v>1</v>
      </c>
      <c r="D9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3" s="231" t="s">
        <v>475</v>
      </c>
      <c r="F993" s="167" t="s">
        <v>661</v>
      </c>
      <c r="G993" s="224"/>
      <c r="H993" s="174"/>
      <c r="I993" s="191"/>
      <c r="J993" s="207">
        <v>7891435924497</v>
      </c>
      <c r="K993" s="198">
        <v>10</v>
      </c>
      <c r="L993" s="143">
        <v>6</v>
      </c>
      <c r="M993" s="124"/>
      <c r="N993" s="125">
        <f>Tabela1798197[[#This Row],[Qtde.]]*Tabela1798197[[#This Row],[VALOR]]</f>
        <v>0</v>
      </c>
    </row>
    <row r="994" spans="2:14" ht="31.5" x14ac:dyDescent="0.3">
      <c r="B994" s="109" t="s">
        <v>161</v>
      </c>
      <c r="C994" s="115">
        <v>1</v>
      </c>
      <c r="D9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4" s="231" t="s">
        <v>475</v>
      </c>
      <c r="F994" s="167" t="s">
        <v>662</v>
      </c>
      <c r="G994" s="224"/>
      <c r="H994" s="174"/>
      <c r="I994" s="191"/>
      <c r="J994" s="207">
        <v>7891435924480</v>
      </c>
      <c r="K994" s="199">
        <v>10</v>
      </c>
      <c r="L994" s="141">
        <v>6</v>
      </c>
      <c r="M994" s="140"/>
      <c r="N994" s="140">
        <f>Tabela1798197[[#This Row],[Qtde.]]*Tabela1798197[[#This Row],[VALOR]]</f>
        <v>0</v>
      </c>
    </row>
    <row r="995" spans="2:14" ht="31.5" x14ac:dyDescent="0.3">
      <c r="B995" s="109" t="s">
        <v>161</v>
      </c>
      <c r="C995" s="115">
        <v>1</v>
      </c>
      <c r="D9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5" s="231" t="s">
        <v>475</v>
      </c>
      <c r="F995" s="167" t="s">
        <v>663</v>
      </c>
      <c r="G995" s="224"/>
      <c r="H995" s="174"/>
      <c r="I995" s="191"/>
      <c r="J995" s="207">
        <v>7891435924503</v>
      </c>
      <c r="K995" s="199">
        <v>10</v>
      </c>
      <c r="L995" s="141">
        <v>6</v>
      </c>
      <c r="M995" s="140"/>
      <c r="N995" s="140">
        <f>Tabela1798197[[#This Row],[Qtde.]]*Tabela1798197[[#This Row],[VALOR]]</f>
        <v>0</v>
      </c>
    </row>
    <row r="996" spans="2:14" ht="31.5" x14ac:dyDescent="0.3">
      <c r="B996" s="109" t="s">
        <v>161</v>
      </c>
      <c r="C996" s="115">
        <v>1</v>
      </c>
      <c r="D9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6" s="231" t="s">
        <v>475</v>
      </c>
      <c r="F996" s="167" t="s">
        <v>664</v>
      </c>
      <c r="G996" s="224"/>
      <c r="H996" s="174"/>
      <c r="I996" s="191"/>
      <c r="J996" s="207">
        <v>7891435042726</v>
      </c>
      <c r="K996" s="199">
        <v>9</v>
      </c>
      <c r="L996" s="141">
        <v>6</v>
      </c>
      <c r="M996" s="140"/>
      <c r="N996" s="140">
        <f>Tabela1798197[[#This Row],[Qtde.]]*Tabela1798197[[#This Row],[VALOR]]</f>
        <v>0</v>
      </c>
    </row>
    <row r="997" spans="2:14" x14ac:dyDescent="0.3">
      <c r="B997" s="109" t="s">
        <v>161</v>
      </c>
      <c r="C997" s="115">
        <v>1</v>
      </c>
      <c r="D9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7" s="231" t="s">
        <v>475</v>
      </c>
      <c r="F997" s="167" t="s">
        <v>665</v>
      </c>
      <c r="G997" s="224"/>
      <c r="H997" s="174"/>
      <c r="I997" s="191"/>
      <c r="J997" s="207">
        <v>7891435072747</v>
      </c>
      <c r="K997" s="200">
        <v>9</v>
      </c>
      <c r="L997" s="144">
        <v>6</v>
      </c>
      <c r="M997" s="140"/>
      <c r="N997" s="140">
        <f>Tabela1798197[[#This Row],[Qtde.]]*Tabela1798197[[#This Row],[VALOR]]</f>
        <v>0</v>
      </c>
    </row>
    <row r="998" spans="2:14" ht="31.5" x14ac:dyDescent="0.3">
      <c r="B998" s="109" t="s">
        <v>161</v>
      </c>
      <c r="C998" s="115">
        <v>1</v>
      </c>
      <c r="D9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8" s="231" t="s">
        <v>475</v>
      </c>
      <c r="F998" s="167" t="s">
        <v>666</v>
      </c>
      <c r="G998" s="224"/>
      <c r="H998" s="174"/>
      <c r="I998" s="191"/>
      <c r="J998" s="207">
        <v>7891435049619</v>
      </c>
      <c r="K998" s="160">
        <v>8</v>
      </c>
      <c r="L998" s="113">
        <v>6</v>
      </c>
      <c r="M998" s="124"/>
      <c r="N998" s="125">
        <f>Tabela1798197[[#This Row],[Qtde.]]*Tabela1798197[[#This Row],[VALOR]]</f>
        <v>0</v>
      </c>
    </row>
    <row r="999" spans="2:14" x14ac:dyDescent="0.3">
      <c r="B999" s="109" t="s">
        <v>161</v>
      </c>
      <c r="C999" s="115">
        <v>1</v>
      </c>
      <c r="D9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999" s="231" t="s">
        <v>475</v>
      </c>
      <c r="F999" s="167" t="s">
        <v>667</v>
      </c>
      <c r="G999" s="224"/>
      <c r="H999" s="174"/>
      <c r="I999" s="191"/>
      <c r="J999" s="207">
        <v>7891435072778</v>
      </c>
      <c r="K999" s="160">
        <v>10</v>
      </c>
      <c r="L999" s="113">
        <v>6</v>
      </c>
      <c r="M999" s="124"/>
      <c r="N999" s="125">
        <f>Tabela1798197[[#This Row],[Qtde.]]*Tabela1798197[[#This Row],[VALOR]]</f>
        <v>0</v>
      </c>
    </row>
    <row r="1000" spans="2:14" x14ac:dyDescent="0.3">
      <c r="B1000" s="109" t="s">
        <v>161</v>
      </c>
      <c r="C1000" s="115">
        <v>1</v>
      </c>
      <c r="D10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00" s="231" t="s">
        <v>475</v>
      </c>
      <c r="F1000" s="167" t="s">
        <v>668</v>
      </c>
      <c r="G1000" s="224"/>
      <c r="H1000" s="174"/>
      <c r="I1000" s="191"/>
      <c r="J1000" s="207">
        <v>7891435072785</v>
      </c>
      <c r="K1000" s="160">
        <v>10</v>
      </c>
      <c r="L1000" s="113">
        <v>6</v>
      </c>
      <c r="M1000" s="124"/>
      <c r="N1000" s="125">
        <f>Tabela1798197[[#This Row],[Qtde.]]*Tabela1798197[[#This Row],[VALOR]]</f>
        <v>0</v>
      </c>
    </row>
    <row r="1001" spans="2:14" ht="31.5" x14ac:dyDescent="0.3">
      <c r="B1001" s="109" t="s">
        <v>161</v>
      </c>
      <c r="C1001" s="115">
        <v>1</v>
      </c>
      <c r="D10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01" s="231" t="s">
        <v>475</v>
      </c>
      <c r="F1001" s="167" t="s">
        <v>669</v>
      </c>
      <c r="G1001" s="224"/>
      <c r="H1001" s="174"/>
      <c r="I1001" s="191"/>
      <c r="J1001" s="207">
        <v>7891435064131</v>
      </c>
      <c r="K1001" s="160">
        <v>6</v>
      </c>
      <c r="L1001" s="113">
        <v>6</v>
      </c>
      <c r="M1001" s="124"/>
      <c r="N1001" s="125">
        <f>Tabela1798197[[#This Row],[Qtde.]]*Tabela1798197[[#This Row],[VALOR]]</f>
        <v>0</v>
      </c>
    </row>
    <row r="1002" spans="2:14" ht="31.5" x14ac:dyDescent="0.3">
      <c r="B1002" s="109" t="s">
        <v>161</v>
      </c>
      <c r="C1002" s="115">
        <v>1</v>
      </c>
      <c r="D10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002" s="231" t="s">
        <v>475</v>
      </c>
      <c r="F1002" s="167" t="s">
        <v>670</v>
      </c>
      <c r="G1002" s="224"/>
      <c r="H1002" s="174"/>
      <c r="I1002" s="191"/>
      <c r="J1002" s="207">
        <v>7891435945072</v>
      </c>
      <c r="K1002" s="160">
        <v>4</v>
      </c>
      <c r="L1002" s="113">
        <v>6</v>
      </c>
      <c r="M1002" s="124"/>
      <c r="N1002" s="125">
        <f>Tabela1798197[[#This Row],[Qtde.]]*Tabela1798197[[#This Row],[VALOR]]</f>
        <v>0</v>
      </c>
    </row>
    <row r="1003" spans="2:14" ht="31.5" x14ac:dyDescent="0.3">
      <c r="B1003" s="109" t="s">
        <v>161</v>
      </c>
      <c r="C1003" s="115">
        <v>1</v>
      </c>
      <c r="D10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03" s="231" t="s">
        <v>475</v>
      </c>
      <c r="F1003" s="167" t="s">
        <v>1109</v>
      </c>
      <c r="G1003" s="224"/>
      <c r="H1003" s="174"/>
      <c r="I1003" s="191"/>
      <c r="J1003" s="207">
        <v>7891435926873</v>
      </c>
      <c r="K1003" s="160">
        <v>6</v>
      </c>
      <c r="L1003" s="113">
        <v>6</v>
      </c>
      <c r="M1003" s="124"/>
      <c r="N1003" s="125">
        <f>Tabela1798197[[#This Row],[Qtde.]]*Tabela1798197[[#This Row],[VALOR]]</f>
        <v>0</v>
      </c>
    </row>
    <row r="1004" spans="2:14" x14ac:dyDescent="0.3">
      <c r="B1004" s="151" t="s">
        <v>161</v>
      </c>
      <c r="C1004" s="152">
        <v>1</v>
      </c>
      <c r="D10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04" s="232" t="s">
        <v>162</v>
      </c>
      <c r="F1004" s="168" t="s">
        <v>1077</v>
      </c>
      <c r="G1004" s="225"/>
      <c r="H1004" s="174" t="s">
        <v>1362</v>
      </c>
      <c r="I1004" s="192" t="s">
        <v>5</v>
      </c>
      <c r="J1004" s="209">
        <v>1317</v>
      </c>
      <c r="K1004" s="201">
        <v>6</v>
      </c>
      <c r="L1004" s="161">
        <v>1</v>
      </c>
      <c r="M1004" s="124"/>
      <c r="N1004" s="153">
        <f>Tabela1798197[[#This Row],[Qtde.]]*Tabela1798197[[#This Row],[VALOR]]</f>
        <v>0</v>
      </c>
    </row>
    <row r="1005" spans="2:14" x14ac:dyDescent="0.3">
      <c r="B1005" s="151" t="s">
        <v>161</v>
      </c>
      <c r="C1005" s="152">
        <v>1</v>
      </c>
      <c r="D10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05" s="232" t="s">
        <v>162</v>
      </c>
      <c r="F1005" s="168" t="s">
        <v>1077</v>
      </c>
      <c r="G1005" s="225"/>
      <c r="H1005" s="174" t="s">
        <v>1362</v>
      </c>
      <c r="I1005" s="192" t="s">
        <v>1078</v>
      </c>
      <c r="J1005" s="209">
        <v>1315</v>
      </c>
      <c r="K1005" s="201">
        <v>3</v>
      </c>
      <c r="L1005" s="161">
        <v>1</v>
      </c>
      <c r="M1005" s="124"/>
      <c r="N1005" s="153">
        <f>Tabela1798197[[#This Row],[Qtde.]]*Tabela1798197[[#This Row],[VALOR]]</f>
        <v>0</v>
      </c>
    </row>
    <row r="1006" spans="2:14" ht="28.5" x14ac:dyDescent="0.3">
      <c r="B1006" s="151" t="s">
        <v>161</v>
      </c>
      <c r="C1006" s="152">
        <v>1</v>
      </c>
      <c r="D10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06" s="232" t="s">
        <v>162</v>
      </c>
      <c r="F1006" s="168" t="s">
        <v>1077</v>
      </c>
      <c r="G1006" s="225"/>
      <c r="H1006" s="174" t="s">
        <v>1362</v>
      </c>
      <c r="I1006" s="192" t="s">
        <v>83</v>
      </c>
      <c r="J1006" s="209">
        <v>1316</v>
      </c>
      <c r="K1006" s="201">
        <v>3</v>
      </c>
      <c r="L1006" s="161">
        <v>1</v>
      </c>
      <c r="M1006" s="124"/>
      <c r="N1006" s="153">
        <f>Tabela1798197[[#This Row],[Qtde.]]*Tabela1798197[[#This Row],[VALOR]]</f>
        <v>0</v>
      </c>
    </row>
    <row r="1007" spans="2:14" ht="28.5" x14ac:dyDescent="0.3">
      <c r="B1007" s="151" t="s">
        <v>161</v>
      </c>
      <c r="C1007" s="152">
        <v>1</v>
      </c>
      <c r="D10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07" s="232" t="s">
        <v>671</v>
      </c>
      <c r="F1007" s="168" t="s">
        <v>1522</v>
      </c>
      <c r="G1007" s="225"/>
      <c r="H1007" s="174" t="s">
        <v>1167</v>
      </c>
      <c r="I1007" s="192"/>
      <c r="J1007" s="209">
        <v>1329</v>
      </c>
      <c r="K1007" s="201">
        <v>10</v>
      </c>
      <c r="L1007" s="161">
        <v>1</v>
      </c>
      <c r="M1007" s="124"/>
      <c r="N1007" s="153">
        <f>Tabela1798197[[#This Row],[Qtde.]]*Tabela1798197[[#This Row],[VALOR]]</f>
        <v>0</v>
      </c>
    </row>
    <row r="1008" spans="2:14" x14ac:dyDescent="0.3">
      <c r="B1008" s="151" t="s">
        <v>161</v>
      </c>
      <c r="C1008" s="152">
        <v>1</v>
      </c>
      <c r="D10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08" s="232" t="s">
        <v>671</v>
      </c>
      <c r="F1008" s="168" t="s">
        <v>1533</v>
      </c>
      <c r="G1008" s="225"/>
      <c r="H1008" s="174" t="s">
        <v>1225</v>
      </c>
      <c r="I1008" s="192"/>
      <c r="J1008" s="209">
        <v>7891395000057</v>
      </c>
      <c r="K1008" s="201">
        <v>7</v>
      </c>
      <c r="L1008" s="161">
        <v>1</v>
      </c>
      <c r="M1008" s="124"/>
      <c r="N1008" s="153">
        <f>Tabela1798197[[#This Row],[Qtde.]]*Tabela1798197[[#This Row],[VALOR]]</f>
        <v>0</v>
      </c>
    </row>
    <row r="1009" spans="2:14" x14ac:dyDescent="0.3">
      <c r="B1009" s="151" t="s">
        <v>161</v>
      </c>
      <c r="C1009" s="152">
        <v>1</v>
      </c>
      <c r="D10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1009" s="232" t="s">
        <v>671</v>
      </c>
      <c r="F1009" s="168" t="s">
        <v>1521</v>
      </c>
      <c r="G1009" s="225"/>
      <c r="H1009" s="174" t="s">
        <v>1224</v>
      </c>
      <c r="I1009" s="192"/>
      <c r="J1009" s="209">
        <v>1819</v>
      </c>
      <c r="K1009" s="201">
        <v>0</v>
      </c>
      <c r="L1009" s="161">
        <v>20</v>
      </c>
      <c r="M1009" s="124"/>
      <c r="N1009" s="153">
        <f>Tabela1798197[[#This Row],[Qtde.]]*Tabela1798197[[#This Row],[VALOR]]</f>
        <v>0</v>
      </c>
    </row>
    <row r="1010" spans="2:14" ht="28.5" x14ac:dyDescent="0.3">
      <c r="B1010" s="109" t="s">
        <v>204</v>
      </c>
      <c r="C1010" s="115">
        <v>1</v>
      </c>
      <c r="D10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10" s="231" t="s">
        <v>162</v>
      </c>
      <c r="F1010" s="166" t="s">
        <v>969</v>
      </c>
      <c r="G1010" s="224"/>
      <c r="H1010" s="182" t="s">
        <v>1398</v>
      </c>
      <c r="I1010" s="191" t="s">
        <v>191</v>
      </c>
      <c r="J1010" s="207">
        <v>1760</v>
      </c>
      <c r="K1010" s="160">
        <v>2</v>
      </c>
      <c r="L1010" s="113">
        <v>2</v>
      </c>
      <c r="M1010" s="124"/>
      <c r="N1010" s="125">
        <f>Tabela1798197[[#This Row],[Qtde.]]*Tabela1798197[[#This Row],[VALOR]]</f>
        <v>0</v>
      </c>
    </row>
    <row r="1011" spans="2:14" ht="28.5" x14ac:dyDescent="0.3">
      <c r="B1011" s="109" t="s">
        <v>204</v>
      </c>
      <c r="C1011" s="115">
        <v>1</v>
      </c>
      <c r="D10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11" s="231" t="s">
        <v>162</v>
      </c>
      <c r="F1011" s="166" t="s">
        <v>969</v>
      </c>
      <c r="G1011" s="224"/>
      <c r="H1011" s="182" t="s">
        <v>1398</v>
      </c>
      <c r="I1011" s="191" t="s">
        <v>192</v>
      </c>
      <c r="J1011" s="207">
        <v>1765</v>
      </c>
      <c r="K1011" s="160">
        <v>2</v>
      </c>
      <c r="L1011" s="113">
        <v>2</v>
      </c>
      <c r="M1011" s="124"/>
      <c r="N1011" s="125">
        <f>Tabela1798197[[#This Row],[Qtde.]]*Tabela1798197[[#This Row],[VALOR]]</f>
        <v>0</v>
      </c>
    </row>
    <row r="1012" spans="2:14" x14ac:dyDescent="0.3">
      <c r="B1012" s="109" t="s">
        <v>204</v>
      </c>
      <c r="C1012" s="115">
        <v>1</v>
      </c>
      <c r="D10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12" s="231" t="s">
        <v>162</v>
      </c>
      <c r="F1012" s="166" t="s">
        <v>969</v>
      </c>
      <c r="G1012" s="224"/>
      <c r="H1012" s="182" t="s">
        <v>1398</v>
      </c>
      <c r="I1012" s="191" t="s">
        <v>193</v>
      </c>
      <c r="J1012" s="207">
        <v>1764</v>
      </c>
      <c r="K1012" s="160">
        <v>2</v>
      </c>
      <c r="L1012" s="113">
        <v>2</v>
      </c>
      <c r="M1012" s="124"/>
      <c r="N1012" s="125">
        <f>Tabela1798197[[#This Row],[Qtde.]]*Tabela1798197[[#This Row],[VALOR]]</f>
        <v>0</v>
      </c>
    </row>
    <row r="1013" spans="2:14" ht="28.5" x14ac:dyDescent="0.3">
      <c r="B1013" s="109" t="s">
        <v>204</v>
      </c>
      <c r="C1013" s="115">
        <v>1</v>
      </c>
      <c r="D10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13" s="231" t="s">
        <v>162</v>
      </c>
      <c r="F1013" s="166" t="s">
        <v>969</v>
      </c>
      <c r="G1013" s="224"/>
      <c r="H1013" s="182" t="s">
        <v>1398</v>
      </c>
      <c r="I1013" s="191" t="s">
        <v>194</v>
      </c>
      <c r="J1013" s="207">
        <v>1862</v>
      </c>
      <c r="K1013" s="160">
        <v>2</v>
      </c>
      <c r="L1013" s="113">
        <v>2</v>
      </c>
      <c r="M1013" s="124"/>
      <c r="N1013" s="125">
        <f>Tabela1798197[[#This Row],[Qtde.]]*Tabela1798197[[#This Row],[VALOR]]</f>
        <v>0</v>
      </c>
    </row>
    <row r="1014" spans="2:14" x14ac:dyDescent="0.3">
      <c r="B1014" s="109" t="s">
        <v>204</v>
      </c>
      <c r="C1014" s="115">
        <v>1</v>
      </c>
      <c r="D10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014" s="231" t="s">
        <v>162</v>
      </c>
      <c r="F1014" s="166" t="s">
        <v>969</v>
      </c>
      <c r="G1014" s="224"/>
      <c r="H1014" s="182" t="s">
        <v>1398</v>
      </c>
      <c r="I1014" s="191" t="s">
        <v>195</v>
      </c>
      <c r="J1014" s="207">
        <v>1759</v>
      </c>
      <c r="K1014" s="160">
        <v>2</v>
      </c>
      <c r="L1014" s="113">
        <v>3</v>
      </c>
      <c r="M1014" s="124"/>
      <c r="N1014" s="125">
        <f>Tabela1798197[[#This Row],[Qtde.]]*Tabela1798197[[#This Row],[VALOR]]</f>
        <v>0</v>
      </c>
    </row>
    <row r="1015" spans="2:14" x14ac:dyDescent="0.3">
      <c r="B1015" s="109" t="s">
        <v>204</v>
      </c>
      <c r="C1015" s="115">
        <v>1</v>
      </c>
      <c r="D10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15" s="231" t="s">
        <v>162</v>
      </c>
      <c r="F1015" s="166" t="s">
        <v>969</v>
      </c>
      <c r="G1015" s="224"/>
      <c r="H1015" s="182" t="s">
        <v>1398</v>
      </c>
      <c r="I1015" s="191" t="s">
        <v>196</v>
      </c>
      <c r="J1015" s="207">
        <v>1806</v>
      </c>
      <c r="K1015" s="160">
        <v>2</v>
      </c>
      <c r="L1015" s="113">
        <v>2</v>
      </c>
      <c r="M1015" s="124"/>
      <c r="N1015" s="125">
        <f>Tabela1798197[[#This Row],[Qtde.]]*Tabela1798197[[#This Row],[VALOR]]</f>
        <v>0</v>
      </c>
    </row>
    <row r="1016" spans="2:14" ht="28.5" x14ac:dyDescent="0.3">
      <c r="B1016" s="109" t="s">
        <v>204</v>
      </c>
      <c r="C1016" s="115">
        <v>1</v>
      </c>
      <c r="D10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16" s="231" t="s">
        <v>162</v>
      </c>
      <c r="F1016" s="166" t="s">
        <v>969</v>
      </c>
      <c r="G1016" s="224"/>
      <c r="H1016" s="182" t="s">
        <v>1398</v>
      </c>
      <c r="I1016" s="191" t="s">
        <v>197</v>
      </c>
      <c r="J1016" s="207">
        <v>1761</v>
      </c>
      <c r="K1016" s="160">
        <v>4</v>
      </c>
      <c r="L1016" s="113">
        <v>2</v>
      </c>
      <c r="M1016" s="124"/>
      <c r="N1016" s="125">
        <f>Tabela1798197[[#This Row],[Qtde.]]*Tabela1798197[[#This Row],[VALOR]]</f>
        <v>0</v>
      </c>
    </row>
    <row r="1017" spans="2:14" x14ac:dyDescent="0.3">
      <c r="B1017" s="109" t="s">
        <v>204</v>
      </c>
      <c r="C1017" s="115">
        <v>1</v>
      </c>
      <c r="D10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017" s="231" t="s">
        <v>162</v>
      </c>
      <c r="F1017" s="166" t="s">
        <v>969</v>
      </c>
      <c r="G1017" s="224"/>
      <c r="H1017" s="182" t="s">
        <v>1398</v>
      </c>
      <c r="I1017" s="191" t="s">
        <v>198</v>
      </c>
      <c r="J1017" s="207">
        <v>1863</v>
      </c>
      <c r="K1017" s="160">
        <v>2</v>
      </c>
      <c r="L1017" s="113">
        <v>3</v>
      </c>
      <c r="M1017" s="124"/>
      <c r="N1017" s="125">
        <f>Tabela1798197[[#This Row],[Qtde.]]*Tabela1798197[[#This Row],[VALOR]]</f>
        <v>0</v>
      </c>
    </row>
    <row r="1018" spans="2:14" x14ac:dyDescent="0.3">
      <c r="B1018" s="109" t="s">
        <v>204</v>
      </c>
      <c r="C1018" s="115">
        <v>1</v>
      </c>
      <c r="D10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18" s="231" t="s">
        <v>162</v>
      </c>
      <c r="F1018" s="166" t="s">
        <v>969</v>
      </c>
      <c r="G1018" s="224"/>
      <c r="H1018" s="182" t="s">
        <v>1398</v>
      </c>
      <c r="I1018" s="191" t="s">
        <v>199</v>
      </c>
      <c r="J1018" s="207">
        <v>1758</v>
      </c>
      <c r="K1018" s="160">
        <v>2</v>
      </c>
      <c r="L1018" s="113">
        <v>2</v>
      </c>
      <c r="M1018" s="124"/>
      <c r="N1018" s="125">
        <f>Tabela1798197[[#This Row],[Qtde.]]*Tabela1798197[[#This Row],[VALOR]]</f>
        <v>0</v>
      </c>
    </row>
    <row r="1019" spans="2:14" ht="42.75" x14ac:dyDescent="0.3">
      <c r="B1019" s="109" t="s">
        <v>204</v>
      </c>
      <c r="C1019" s="115">
        <v>1</v>
      </c>
      <c r="D10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019" s="231" t="s">
        <v>162</v>
      </c>
      <c r="F1019" s="166" t="s">
        <v>969</v>
      </c>
      <c r="G1019" s="224"/>
      <c r="H1019" s="182" t="s">
        <v>1398</v>
      </c>
      <c r="I1019" s="191" t="s">
        <v>200</v>
      </c>
      <c r="J1019" s="207">
        <v>2142</v>
      </c>
      <c r="K1019" s="160">
        <v>1</v>
      </c>
      <c r="L1019" s="113">
        <v>2</v>
      </c>
      <c r="M1019" s="124"/>
      <c r="N1019" s="125">
        <f>Tabela1798197[[#This Row],[Qtde.]]*Tabela1798197[[#This Row],[VALOR]]</f>
        <v>0</v>
      </c>
    </row>
    <row r="1020" spans="2:14" ht="28.5" x14ac:dyDescent="0.3">
      <c r="B1020" s="109" t="s">
        <v>204</v>
      </c>
      <c r="C1020" s="115">
        <v>1</v>
      </c>
      <c r="D10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020" s="231" t="s">
        <v>162</v>
      </c>
      <c r="F1020" s="166" t="s">
        <v>969</v>
      </c>
      <c r="G1020" s="224"/>
      <c r="H1020" s="182" t="s">
        <v>1398</v>
      </c>
      <c r="I1020" s="191" t="s">
        <v>201</v>
      </c>
      <c r="J1020" s="207">
        <v>1763</v>
      </c>
      <c r="K1020" s="160">
        <v>0</v>
      </c>
      <c r="L1020" s="113">
        <v>2</v>
      </c>
      <c r="M1020" s="124"/>
      <c r="N1020" s="125">
        <f>Tabela1798197[[#This Row],[Qtde.]]*Tabela1798197[[#This Row],[VALOR]]</f>
        <v>0</v>
      </c>
    </row>
    <row r="1021" spans="2:14" x14ac:dyDescent="0.3">
      <c r="B1021" s="109" t="s">
        <v>204</v>
      </c>
      <c r="C1021" s="115">
        <v>1</v>
      </c>
      <c r="D10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021" s="231" t="s">
        <v>162</v>
      </c>
      <c r="F1021" s="166" t="s">
        <v>969</v>
      </c>
      <c r="G1021" s="224"/>
      <c r="H1021" s="182" t="s">
        <v>1398</v>
      </c>
      <c r="I1021" s="191" t="s">
        <v>202</v>
      </c>
      <c r="J1021" s="207">
        <v>1762</v>
      </c>
      <c r="K1021" s="160">
        <v>2</v>
      </c>
      <c r="L1021" s="113">
        <v>3</v>
      </c>
      <c r="M1021" s="124"/>
      <c r="N1021" s="125">
        <f>Tabela1798197[[#This Row],[Qtde.]]*Tabela1798197[[#This Row],[VALOR]]</f>
        <v>0</v>
      </c>
    </row>
    <row r="1022" spans="2:14" ht="28.5" x14ac:dyDescent="0.3">
      <c r="B1022" s="109" t="s">
        <v>204</v>
      </c>
      <c r="C1022" s="115">
        <v>1</v>
      </c>
      <c r="D10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22" s="231" t="s">
        <v>162</v>
      </c>
      <c r="F1022" s="166" t="s">
        <v>969</v>
      </c>
      <c r="G1022" s="224"/>
      <c r="H1022" s="182" t="s">
        <v>1398</v>
      </c>
      <c r="I1022" s="191" t="s">
        <v>203</v>
      </c>
      <c r="J1022" s="207">
        <v>2141</v>
      </c>
      <c r="K1022" s="160">
        <v>2</v>
      </c>
      <c r="L1022" s="113">
        <v>2</v>
      </c>
      <c r="M1022" s="124"/>
      <c r="N1022" s="125">
        <f>Tabela1798197[[#This Row],[Qtde.]]*Tabela1798197[[#This Row],[VALOR]]</f>
        <v>0</v>
      </c>
    </row>
    <row r="1023" spans="2:14" x14ac:dyDescent="0.3">
      <c r="B1023" s="109" t="s">
        <v>204</v>
      </c>
      <c r="C1023" s="115">
        <v>1</v>
      </c>
      <c r="D10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23" s="233" t="s">
        <v>169</v>
      </c>
      <c r="F1023" s="169" t="s">
        <v>205</v>
      </c>
      <c r="G1023" s="228"/>
      <c r="H1023" s="183" t="s">
        <v>1412</v>
      </c>
      <c r="I1023" s="195" t="s">
        <v>206</v>
      </c>
      <c r="J1023" s="210">
        <v>1769</v>
      </c>
      <c r="K1023" s="160">
        <v>4</v>
      </c>
      <c r="L1023" s="113">
        <v>4</v>
      </c>
      <c r="M1023" s="124">
        <v>145.9</v>
      </c>
      <c r="N1023" s="125">
        <f>Tabela1798197[[#This Row],[Qtde.]]*Tabela1798197[[#This Row],[VALOR]]</f>
        <v>0</v>
      </c>
    </row>
    <row r="1024" spans="2:14" x14ac:dyDescent="0.3">
      <c r="B1024" s="109" t="s">
        <v>204</v>
      </c>
      <c r="C1024" s="115">
        <v>1</v>
      </c>
      <c r="D10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024" s="233" t="s">
        <v>169</v>
      </c>
      <c r="F1024" s="169" t="s">
        <v>205</v>
      </c>
      <c r="G1024" s="228"/>
      <c r="H1024" s="183" t="s">
        <v>1412</v>
      </c>
      <c r="I1024" s="191" t="s">
        <v>207</v>
      </c>
      <c r="J1024" s="207">
        <v>1766</v>
      </c>
      <c r="K1024" s="160">
        <v>2</v>
      </c>
      <c r="L1024" s="113">
        <v>5</v>
      </c>
      <c r="M1024" s="124">
        <v>65.48</v>
      </c>
      <c r="N1024" s="125">
        <f>Tabela1798197[[#This Row],[Qtde.]]*Tabela1798197[[#This Row],[VALOR]]</f>
        <v>196.44</v>
      </c>
    </row>
    <row r="1025" spans="2:14" x14ac:dyDescent="0.3">
      <c r="B1025" s="109" t="s">
        <v>204</v>
      </c>
      <c r="C1025" s="115">
        <v>1</v>
      </c>
      <c r="D10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025" s="233" t="s">
        <v>169</v>
      </c>
      <c r="F1025" s="169" t="s">
        <v>205</v>
      </c>
      <c r="G1025" s="228"/>
      <c r="H1025" s="183" t="s">
        <v>1412</v>
      </c>
      <c r="I1025" s="191" t="s">
        <v>208</v>
      </c>
      <c r="J1025" s="207">
        <v>1770</v>
      </c>
      <c r="K1025" s="160">
        <v>4</v>
      </c>
      <c r="L1025" s="113">
        <v>6</v>
      </c>
      <c r="M1025" s="124">
        <v>84.7</v>
      </c>
      <c r="N1025" s="125">
        <f>Tabela1798197[[#This Row],[Qtde.]]*Tabela1798197[[#This Row],[VALOR]]</f>
        <v>169.4</v>
      </c>
    </row>
    <row r="1026" spans="2:14" x14ac:dyDescent="0.3">
      <c r="B1026" s="109" t="s">
        <v>204</v>
      </c>
      <c r="C1026" s="115">
        <v>1</v>
      </c>
      <c r="D10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026" s="233" t="s">
        <v>169</v>
      </c>
      <c r="F1026" s="169" t="s">
        <v>205</v>
      </c>
      <c r="G1026" s="228"/>
      <c r="H1026" s="183" t="s">
        <v>1412</v>
      </c>
      <c r="I1026" s="191" t="s">
        <v>209</v>
      </c>
      <c r="J1026" s="207">
        <v>1810</v>
      </c>
      <c r="K1026" s="160">
        <v>1</v>
      </c>
      <c r="L1026" s="113">
        <v>2</v>
      </c>
      <c r="M1026" s="124">
        <v>123.53</v>
      </c>
      <c r="N1026" s="125">
        <f>Tabela1798197[[#This Row],[Qtde.]]*Tabela1798197[[#This Row],[VALOR]]</f>
        <v>123.53</v>
      </c>
    </row>
    <row r="1027" spans="2:14" x14ac:dyDescent="0.3">
      <c r="B1027" s="109" t="s">
        <v>204</v>
      </c>
      <c r="C1027" s="115">
        <v>1</v>
      </c>
      <c r="D10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027" s="233" t="s">
        <v>169</v>
      </c>
      <c r="F1027" s="169" t="s">
        <v>205</v>
      </c>
      <c r="G1027" s="228"/>
      <c r="H1027" s="183" t="s">
        <v>1412</v>
      </c>
      <c r="I1027" s="191" t="s">
        <v>210</v>
      </c>
      <c r="J1027" s="207">
        <v>1767</v>
      </c>
      <c r="K1027" s="160">
        <v>3</v>
      </c>
      <c r="L1027" s="113">
        <v>6</v>
      </c>
      <c r="M1027" s="124">
        <v>111.28</v>
      </c>
      <c r="N1027" s="125">
        <f>Tabela1798197[[#This Row],[Qtde.]]*Tabela1798197[[#This Row],[VALOR]]</f>
        <v>333.84000000000003</v>
      </c>
    </row>
    <row r="1028" spans="2:14" ht="28.5" x14ac:dyDescent="0.3">
      <c r="B1028" s="109" t="s">
        <v>204</v>
      </c>
      <c r="C1028" s="115">
        <v>1</v>
      </c>
      <c r="D10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28" s="233" t="s">
        <v>169</v>
      </c>
      <c r="F1028" s="169" t="s">
        <v>205</v>
      </c>
      <c r="G1028" s="228"/>
      <c r="H1028" s="183" t="s">
        <v>1412</v>
      </c>
      <c r="I1028" s="191" t="s">
        <v>211</v>
      </c>
      <c r="J1028" s="207">
        <v>1808</v>
      </c>
      <c r="K1028" s="160">
        <v>3</v>
      </c>
      <c r="L1028" s="113">
        <v>2</v>
      </c>
      <c r="M1028" s="124">
        <v>125.27</v>
      </c>
      <c r="N1028" s="125">
        <f>Tabela1798197[[#This Row],[Qtde.]]*Tabela1798197[[#This Row],[VALOR]]</f>
        <v>0</v>
      </c>
    </row>
    <row r="1029" spans="2:14" x14ac:dyDescent="0.3">
      <c r="B1029" s="109" t="s">
        <v>204</v>
      </c>
      <c r="C1029" s="115">
        <v>1</v>
      </c>
      <c r="D10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29" s="233" t="s">
        <v>169</v>
      </c>
      <c r="F1029" s="169" t="s">
        <v>205</v>
      </c>
      <c r="G1029" s="228"/>
      <c r="H1029" s="183" t="s">
        <v>1412</v>
      </c>
      <c r="I1029" s="191" t="s">
        <v>212</v>
      </c>
      <c r="J1029" s="207">
        <v>1807</v>
      </c>
      <c r="K1029" s="160">
        <v>2</v>
      </c>
      <c r="L1029" s="113">
        <v>2</v>
      </c>
      <c r="M1029" s="124">
        <v>116.32</v>
      </c>
      <c r="N1029" s="125">
        <f>Tabela1798197[[#This Row],[Qtde.]]*Tabela1798197[[#This Row],[VALOR]]</f>
        <v>0</v>
      </c>
    </row>
    <row r="1030" spans="2:14" x14ac:dyDescent="0.3">
      <c r="B1030" s="109" t="s">
        <v>204</v>
      </c>
      <c r="C1030" s="115">
        <v>1</v>
      </c>
      <c r="D10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30" s="233" t="s">
        <v>169</v>
      </c>
      <c r="F1030" s="169" t="s">
        <v>205</v>
      </c>
      <c r="G1030" s="228"/>
      <c r="H1030" s="183" t="s">
        <v>1412</v>
      </c>
      <c r="I1030" s="191" t="s">
        <v>213</v>
      </c>
      <c r="J1030" s="207">
        <v>1948</v>
      </c>
      <c r="K1030" s="160">
        <v>2</v>
      </c>
      <c r="L1030" s="113">
        <v>2</v>
      </c>
      <c r="M1030" s="129">
        <v>62.47</v>
      </c>
      <c r="N1030" s="125">
        <f>Tabela1798197[[#This Row],[Qtde.]]*Tabela1798197[[#This Row],[VALOR]]</f>
        <v>0</v>
      </c>
    </row>
    <row r="1031" spans="2:14" x14ac:dyDescent="0.3">
      <c r="B1031" s="109" t="s">
        <v>204</v>
      </c>
      <c r="C1031" s="115">
        <v>1</v>
      </c>
      <c r="D10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31" s="233" t="s">
        <v>169</v>
      </c>
      <c r="F1031" s="169" t="s">
        <v>205</v>
      </c>
      <c r="G1031" s="228"/>
      <c r="H1031" s="183" t="s">
        <v>1412</v>
      </c>
      <c r="I1031" s="191" t="s">
        <v>214</v>
      </c>
      <c r="J1031" s="207">
        <v>1809</v>
      </c>
      <c r="K1031" s="160">
        <v>2</v>
      </c>
      <c r="L1031" s="113">
        <v>2</v>
      </c>
      <c r="M1031" s="124">
        <v>116.81</v>
      </c>
      <c r="N1031" s="125">
        <f>Tabela1798197[[#This Row],[Qtde.]]*Tabela1798197[[#This Row],[VALOR]]</f>
        <v>0</v>
      </c>
    </row>
    <row r="1032" spans="2:14" ht="28.5" x14ac:dyDescent="0.3">
      <c r="B1032" s="109" t="s">
        <v>204</v>
      </c>
      <c r="C1032" s="115">
        <v>1</v>
      </c>
      <c r="D10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32" s="233" t="s">
        <v>169</v>
      </c>
      <c r="F1032" s="169" t="s">
        <v>205</v>
      </c>
      <c r="G1032" s="228"/>
      <c r="H1032" s="183" t="s">
        <v>1412</v>
      </c>
      <c r="I1032" s="191" t="s">
        <v>215</v>
      </c>
      <c r="J1032" s="207">
        <v>1771</v>
      </c>
      <c r="K1032" s="160">
        <v>2</v>
      </c>
      <c r="L1032" s="113">
        <v>2</v>
      </c>
      <c r="M1032" s="124">
        <v>201.18</v>
      </c>
      <c r="N1032" s="125">
        <f>Tabela1798197[[#This Row],[Qtde.]]*Tabela1798197[[#This Row],[VALOR]]</f>
        <v>0</v>
      </c>
    </row>
    <row r="1033" spans="2:14" x14ac:dyDescent="0.3">
      <c r="B1033" s="109" t="s">
        <v>204</v>
      </c>
      <c r="C1033" s="115">
        <v>1</v>
      </c>
      <c r="D10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33" s="233" t="s">
        <v>169</v>
      </c>
      <c r="F1033" s="169" t="s">
        <v>205</v>
      </c>
      <c r="G1033" s="228"/>
      <c r="H1033" s="183" t="s">
        <v>1412</v>
      </c>
      <c r="I1033" s="191" t="s">
        <v>216</v>
      </c>
      <c r="J1033" s="207">
        <v>1768</v>
      </c>
      <c r="K1033" s="160">
        <v>4</v>
      </c>
      <c r="L1033" s="113">
        <v>4</v>
      </c>
      <c r="M1033" s="124">
        <v>169.64</v>
      </c>
      <c r="N1033" s="125">
        <f>Tabela1798197[[#This Row],[Qtde.]]*Tabela1798197[[#This Row],[VALOR]]</f>
        <v>0</v>
      </c>
    </row>
    <row r="1034" spans="2:14" ht="31.5" x14ac:dyDescent="0.3">
      <c r="B1034" s="111" t="s">
        <v>866</v>
      </c>
      <c r="C1034" s="116">
        <v>1</v>
      </c>
      <c r="D10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34" s="231" t="s">
        <v>866</v>
      </c>
      <c r="F1034" s="167" t="s">
        <v>748</v>
      </c>
      <c r="G1034" s="224"/>
      <c r="H1034" s="174"/>
      <c r="I1034" s="191"/>
      <c r="J1034" s="207">
        <v>7897801304016</v>
      </c>
      <c r="K1034" s="160">
        <v>19.5</v>
      </c>
      <c r="L1034" s="113">
        <v>5</v>
      </c>
      <c r="M1034" s="124"/>
      <c r="N1034" s="125">
        <f>Tabela1798197[[#This Row],[Qtde.]]*Tabela1798197[[#This Row],[VALOR]]</f>
        <v>0</v>
      </c>
    </row>
    <row r="1035" spans="2:14" ht="31.5" x14ac:dyDescent="0.3">
      <c r="B1035" s="111" t="s">
        <v>866</v>
      </c>
      <c r="C1035" s="116">
        <v>1</v>
      </c>
      <c r="D10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035" s="231" t="s">
        <v>866</v>
      </c>
      <c r="F1035" s="167" t="s">
        <v>749</v>
      </c>
      <c r="G1035" s="224"/>
      <c r="H1035" s="174"/>
      <c r="I1035" s="191"/>
      <c r="J1035" s="207">
        <v>7897801304047</v>
      </c>
      <c r="K1035" s="160">
        <v>1</v>
      </c>
      <c r="L1035" s="113">
        <v>3</v>
      </c>
      <c r="M1035" s="124"/>
      <c r="N1035" s="125">
        <f>Tabela1798197[[#This Row],[Qtde.]]*Tabela1798197[[#This Row],[VALOR]]</f>
        <v>0</v>
      </c>
    </row>
    <row r="1036" spans="2:14" ht="31.5" x14ac:dyDescent="0.3">
      <c r="B1036" s="111" t="s">
        <v>866</v>
      </c>
      <c r="C1036" s="116">
        <v>1</v>
      </c>
      <c r="D10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36" s="231" t="s">
        <v>866</v>
      </c>
      <c r="F1036" s="167" t="s">
        <v>750</v>
      </c>
      <c r="G1036" s="224"/>
      <c r="H1036" s="174"/>
      <c r="I1036" s="191"/>
      <c r="J1036" s="207">
        <v>7897801304108</v>
      </c>
      <c r="K1036" s="160">
        <v>15.16</v>
      </c>
      <c r="L1036" s="113">
        <v>6</v>
      </c>
      <c r="M1036" s="124"/>
      <c r="N1036" s="125">
        <f>Tabela1798197[[#This Row],[Qtde.]]*Tabela1798197[[#This Row],[VALOR]]</f>
        <v>0</v>
      </c>
    </row>
    <row r="1037" spans="2:14" ht="31.5" x14ac:dyDescent="0.3">
      <c r="B1037" s="111" t="s">
        <v>866</v>
      </c>
      <c r="C1037" s="116">
        <v>1</v>
      </c>
      <c r="D10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037" s="231" t="s">
        <v>866</v>
      </c>
      <c r="F1037" s="167" t="s">
        <v>751</v>
      </c>
      <c r="G1037" s="224"/>
      <c r="H1037" s="174"/>
      <c r="I1037" s="191"/>
      <c r="J1037" s="207">
        <v>7897801304115</v>
      </c>
      <c r="K1037" s="160">
        <v>0.8</v>
      </c>
      <c r="L1037" s="113">
        <v>6</v>
      </c>
      <c r="M1037" s="124"/>
      <c r="N1037" s="125">
        <f>Tabela1798197[[#This Row],[Qtde.]]*Tabela1798197[[#This Row],[VALOR]]</f>
        <v>0</v>
      </c>
    </row>
    <row r="1038" spans="2:14" ht="31.5" x14ac:dyDescent="0.3">
      <c r="B1038" s="111" t="s">
        <v>866</v>
      </c>
      <c r="C1038" s="116">
        <v>1</v>
      </c>
      <c r="D10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1038" s="231" t="s">
        <v>866</v>
      </c>
      <c r="F1038" s="167" t="s">
        <v>752</v>
      </c>
      <c r="G1038" s="224"/>
      <c r="H1038" s="174"/>
      <c r="I1038" s="191"/>
      <c r="J1038" s="207">
        <v>7897801304122</v>
      </c>
      <c r="K1038" s="160">
        <v>0</v>
      </c>
      <c r="L1038" s="113">
        <v>20</v>
      </c>
      <c r="M1038" s="124"/>
      <c r="N1038" s="125">
        <f>Tabela1798197[[#This Row],[Qtde.]]*Tabela1798197[[#This Row],[VALOR]]</f>
        <v>0</v>
      </c>
    </row>
    <row r="1039" spans="2:14" ht="31.5" x14ac:dyDescent="0.3">
      <c r="B1039" s="111" t="s">
        <v>866</v>
      </c>
      <c r="C1039" s="116">
        <v>1</v>
      </c>
      <c r="D10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9</v>
      </c>
      <c r="E1039" s="231" t="s">
        <v>866</v>
      </c>
      <c r="F1039" s="167" t="s">
        <v>753</v>
      </c>
      <c r="G1039" s="224"/>
      <c r="H1039" s="174"/>
      <c r="I1039" s="191"/>
      <c r="J1039" s="207">
        <v>7897801304139</v>
      </c>
      <c r="K1039" s="160">
        <v>11.33</v>
      </c>
      <c r="L1039" s="113">
        <v>20</v>
      </c>
      <c r="M1039" s="124"/>
      <c r="N1039" s="125">
        <f>Tabela1798197[[#This Row],[Qtde.]]*Tabela1798197[[#This Row],[VALOR]]</f>
        <v>0</v>
      </c>
    </row>
    <row r="1040" spans="2:14" ht="31.5" x14ac:dyDescent="0.3">
      <c r="B1040" s="111" t="s">
        <v>866</v>
      </c>
      <c r="C1040" s="116">
        <v>1</v>
      </c>
      <c r="D10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040" s="231" t="s">
        <v>866</v>
      </c>
      <c r="F1040" s="167" t="s">
        <v>754</v>
      </c>
      <c r="G1040" s="224"/>
      <c r="H1040" s="174"/>
      <c r="I1040" s="191"/>
      <c r="J1040" s="207">
        <v>7897801304146</v>
      </c>
      <c r="K1040" s="160">
        <v>0</v>
      </c>
      <c r="L1040" s="113">
        <v>1</v>
      </c>
      <c r="M1040" s="124"/>
      <c r="N1040" s="125">
        <f>Tabela1798197[[#This Row],[Qtde.]]*Tabela1798197[[#This Row],[VALOR]]</f>
        <v>0</v>
      </c>
    </row>
    <row r="1041" spans="2:14" x14ac:dyDescent="0.3">
      <c r="B1041" s="111" t="s">
        <v>866</v>
      </c>
      <c r="C1041" s="116">
        <v>50</v>
      </c>
      <c r="D10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41" s="231" t="s">
        <v>866</v>
      </c>
      <c r="F1041" s="167" t="s">
        <v>755</v>
      </c>
      <c r="G1041" s="224"/>
      <c r="H1041" s="174"/>
      <c r="I1041" s="191"/>
      <c r="J1041" s="207">
        <v>7897801301282</v>
      </c>
      <c r="K1041" s="160">
        <v>42</v>
      </c>
      <c r="L1041" s="113">
        <v>25</v>
      </c>
      <c r="M1041" s="124"/>
      <c r="N1041" s="125">
        <f>Tabela1798197[[#This Row],[Qtde.]]*Tabela1798197[[#This Row],[VALOR]]</f>
        <v>0</v>
      </c>
    </row>
    <row r="1042" spans="2:14" x14ac:dyDescent="0.3">
      <c r="B1042" s="111" t="s">
        <v>866</v>
      </c>
      <c r="C1042" s="116">
        <v>50</v>
      </c>
      <c r="D10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42" s="231" t="s">
        <v>866</v>
      </c>
      <c r="F1042" s="167" t="s">
        <v>756</v>
      </c>
      <c r="G1042" s="224"/>
      <c r="H1042" s="174"/>
      <c r="I1042" s="191"/>
      <c r="J1042" s="207">
        <v>7897801301299</v>
      </c>
      <c r="K1042" s="160">
        <v>50</v>
      </c>
      <c r="L1042" s="113">
        <v>25</v>
      </c>
      <c r="M1042" s="124"/>
      <c r="N1042" s="125">
        <f>Tabela1798197[[#This Row],[Qtde.]]*Tabela1798197[[#This Row],[VALOR]]</f>
        <v>0</v>
      </c>
    </row>
    <row r="1043" spans="2:14" x14ac:dyDescent="0.3">
      <c r="B1043" s="111" t="s">
        <v>866</v>
      </c>
      <c r="C1043" s="116">
        <v>50</v>
      </c>
      <c r="D10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43" s="231" t="s">
        <v>866</v>
      </c>
      <c r="F1043" s="167" t="s">
        <v>757</v>
      </c>
      <c r="G1043" s="224"/>
      <c r="H1043" s="174"/>
      <c r="I1043" s="191"/>
      <c r="J1043" s="207">
        <v>7897801301473</v>
      </c>
      <c r="K1043" s="160">
        <v>46</v>
      </c>
      <c r="L1043" s="113">
        <v>25</v>
      </c>
      <c r="M1043" s="124"/>
      <c r="N1043" s="125">
        <f>Tabela1798197[[#This Row],[Qtde.]]*Tabela1798197[[#This Row],[VALOR]]</f>
        <v>0</v>
      </c>
    </row>
    <row r="1044" spans="2:14" x14ac:dyDescent="0.3">
      <c r="B1044" s="111" t="s">
        <v>866</v>
      </c>
      <c r="C1044" s="116">
        <v>50</v>
      </c>
      <c r="D10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44" s="231" t="s">
        <v>866</v>
      </c>
      <c r="F1044" s="167" t="s">
        <v>758</v>
      </c>
      <c r="G1044" s="224"/>
      <c r="H1044" s="174"/>
      <c r="I1044" s="191"/>
      <c r="J1044" s="207">
        <v>7897801302111</v>
      </c>
      <c r="K1044" s="160">
        <v>44</v>
      </c>
      <c r="L1044" s="113">
        <v>25</v>
      </c>
      <c r="M1044" s="124"/>
      <c r="N1044" s="125">
        <f>Tabela1798197[[#This Row],[Qtde.]]*Tabela1798197[[#This Row],[VALOR]]</f>
        <v>0</v>
      </c>
    </row>
    <row r="1045" spans="2:14" ht="31.5" x14ac:dyDescent="0.3">
      <c r="B1045" s="111" t="s">
        <v>866</v>
      </c>
      <c r="C1045" s="116">
        <v>50</v>
      </c>
      <c r="D10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1045" s="231" t="s">
        <v>866</v>
      </c>
      <c r="F1045" s="167" t="s">
        <v>759</v>
      </c>
      <c r="G1045" s="224"/>
      <c r="H1045" s="174"/>
      <c r="I1045" s="191"/>
      <c r="J1045" s="207">
        <v>7897801300490</v>
      </c>
      <c r="K1045" s="160">
        <v>18</v>
      </c>
      <c r="L1045" s="113">
        <v>25</v>
      </c>
      <c r="M1045" s="124"/>
      <c r="N1045" s="125">
        <f>Tabela1798197[[#This Row],[Qtde.]]*Tabela1798197[[#This Row],[VALOR]]</f>
        <v>0</v>
      </c>
    </row>
    <row r="1046" spans="2:14" ht="31.5" x14ac:dyDescent="0.3">
      <c r="B1046" s="111" t="s">
        <v>866</v>
      </c>
      <c r="C1046" s="116">
        <v>25</v>
      </c>
      <c r="D10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46" s="231" t="s">
        <v>866</v>
      </c>
      <c r="F1046" s="167" t="s">
        <v>760</v>
      </c>
      <c r="G1046" s="224"/>
      <c r="H1046" s="174"/>
      <c r="I1046" s="191"/>
      <c r="J1046" s="207">
        <v>7897801300667</v>
      </c>
      <c r="K1046" s="160">
        <v>25</v>
      </c>
      <c r="L1046" s="113">
        <v>15</v>
      </c>
      <c r="M1046" s="124"/>
      <c r="N1046" s="125">
        <f>Tabela1798197[[#This Row],[Qtde.]]*Tabela1798197[[#This Row],[VALOR]]</f>
        <v>0</v>
      </c>
    </row>
    <row r="1047" spans="2:14" ht="31.5" x14ac:dyDescent="0.3">
      <c r="B1047" s="111" t="s">
        <v>866</v>
      </c>
      <c r="C1047" s="116">
        <v>12</v>
      </c>
      <c r="D10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047" s="231" t="s">
        <v>866</v>
      </c>
      <c r="F1047" s="167" t="s">
        <v>761</v>
      </c>
      <c r="G1047" s="224"/>
      <c r="H1047" s="174"/>
      <c r="I1047" s="191"/>
      <c r="J1047" s="207">
        <v>7897801300360</v>
      </c>
      <c r="K1047" s="160">
        <v>5</v>
      </c>
      <c r="L1047" s="113">
        <v>6</v>
      </c>
      <c r="M1047" s="124"/>
      <c r="N1047" s="125">
        <f>Tabela1798197[[#This Row],[Qtde.]]*Tabela1798197[[#This Row],[VALOR]]</f>
        <v>0</v>
      </c>
    </row>
    <row r="1048" spans="2:14" ht="31.5" x14ac:dyDescent="0.3">
      <c r="B1048" s="111" t="s">
        <v>866</v>
      </c>
      <c r="C1048" s="116">
        <v>6</v>
      </c>
      <c r="D10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48" s="231" t="s">
        <v>866</v>
      </c>
      <c r="F1048" s="167" t="s">
        <v>762</v>
      </c>
      <c r="G1048" s="224"/>
      <c r="H1048" s="174"/>
      <c r="I1048" s="191"/>
      <c r="J1048" s="207">
        <v>7897801300377</v>
      </c>
      <c r="K1048" s="160">
        <v>15</v>
      </c>
      <c r="L1048" s="113">
        <v>4</v>
      </c>
      <c r="M1048" s="124"/>
      <c r="N1048" s="125">
        <f>Tabela1798197[[#This Row],[Qtde.]]*Tabela1798197[[#This Row],[VALOR]]</f>
        <v>0</v>
      </c>
    </row>
    <row r="1049" spans="2:14" ht="31.5" x14ac:dyDescent="0.3">
      <c r="B1049" s="111" t="s">
        <v>866</v>
      </c>
      <c r="C1049" s="116">
        <v>25</v>
      </c>
      <c r="D10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49" s="231" t="s">
        <v>866</v>
      </c>
      <c r="F1049" s="167" t="s">
        <v>763</v>
      </c>
      <c r="G1049" s="224"/>
      <c r="H1049" s="174"/>
      <c r="I1049" s="191"/>
      <c r="J1049" s="207">
        <v>7897801300803</v>
      </c>
      <c r="K1049" s="160">
        <v>15</v>
      </c>
      <c r="L1049" s="113">
        <v>15</v>
      </c>
      <c r="M1049" s="124"/>
      <c r="N1049" s="125">
        <f>Tabela1798197[[#This Row],[Qtde.]]*Tabela1798197[[#This Row],[VALOR]]</f>
        <v>0</v>
      </c>
    </row>
    <row r="1050" spans="2:14" x14ac:dyDescent="0.3">
      <c r="B1050" s="111" t="s">
        <v>866</v>
      </c>
      <c r="C1050" s="116">
        <v>50</v>
      </c>
      <c r="D10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50" s="231" t="s">
        <v>866</v>
      </c>
      <c r="F1050" s="167" t="s">
        <v>764</v>
      </c>
      <c r="G1050" s="224"/>
      <c r="H1050" s="174"/>
      <c r="I1050" s="191"/>
      <c r="J1050" s="207">
        <v>7897801300513</v>
      </c>
      <c r="K1050" s="160">
        <v>31</v>
      </c>
      <c r="L1050" s="113">
        <v>25</v>
      </c>
      <c r="M1050" s="124"/>
      <c r="N1050" s="125">
        <f>Tabela1798197[[#This Row],[Qtde.]]*Tabela1798197[[#This Row],[VALOR]]</f>
        <v>0</v>
      </c>
    </row>
    <row r="1051" spans="2:14" x14ac:dyDescent="0.3">
      <c r="B1051" s="111" t="s">
        <v>866</v>
      </c>
      <c r="C1051" s="116">
        <v>10</v>
      </c>
      <c r="D10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51" s="231" t="s">
        <v>866</v>
      </c>
      <c r="F1051" s="167" t="s">
        <v>765</v>
      </c>
      <c r="G1051" s="224"/>
      <c r="H1051" s="174"/>
      <c r="I1051" s="191"/>
      <c r="J1051" s="207">
        <v>7897801301961</v>
      </c>
      <c r="K1051" s="160">
        <v>10</v>
      </c>
      <c r="L1051" s="113">
        <v>6</v>
      </c>
      <c r="M1051" s="124"/>
      <c r="N1051" s="125">
        <f>Tabela1798197[[#This Row],[Qtde.]]*Tabela1798197[[#This Row],[VALOR]]</f>
        <v>0</v>
      </c>
    </row>
    <row r="1052" spans="2:14" x14ac:dyDescent="0.3">
      <c r="B1052" s="111" t="s">
        <v>866</v>
      </c>
      <c r="C1052" s="116">
        <v>50</v>
      </c>
      <c r="D10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52" s="231" t="s">
        <v>866</v>
      </c>
      <c r="F1052" s="167" t="s">
        <v>766</v>
      </c>
      <c r="G1052" s="224"/>
      <c r="H1052" s="174"/>
      <c r="I1052" s="191"/>
      <c r="J1052" s="207">
        <v>7897801302241</v>
      </c>
      <c r="K1052" s="160">
        <v>75</v>
      </c>
      <c r="L1052" s="113">
        <v>25</v>
      </c>
      <c r="M1052" s="124"/>
      <c r="N1052" s="125">
        <f>Tabela1798197[[#This Row],[Qtde.]]*Tabela1798197[[#This Row],[VALOR]]</f>
        <v>0</v>
      </c>
    </row>
    <row r="1053" spans="2:14" x14ac:dyDescent="0.3">
      <c r="B1053" s="111" t="s">
        <v>866</v>
      </c>
      <c r="C1053" s="116">
        <v>10</v>
      </c>
      <c r="D10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53" s="231" t="s">
        <v>866</v>
      </c>
      <c r="F1053" s="167" t="s">
        <v>767</v>
      </c>
      <c r="G1053" s="224"/>
      <c r="H1053" s="174"/>
      <c r="I1053" s="191"/>
      <c r="J1053" s="207">
        <v>7897801302227</v>
      </c>
      <c r="K1053" s="160">
        <v>8</v>
      </c>
      <c r="L1053" s="113">
        <v>6</v>
      </c>
      <c r="M1053" s="124"/>
      <c r="N1053" s="125">
        <f>Tabela1798197[[#This Row],[Qtde.]]*Tabela1798197[[#This Row],[VALOR]]</f>
        <v>0</v>
      </c>
    </row>
    <row r="1054" spans="2:14" x14ac:dyDescent="0.3">
      <c r="B1054" s="111" t="s">
        <v>866</v>
      </c>
      <c r="C1054" s="116">
        <v>50</v>
      </c>
      <c r="D10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1054" s="231" t="s">
        <v>866</v>
      </c>
      <c r="F1054" s="167" t="s">
        <v>768</v>
      </c>
      <c r="G1054" s="224"/>
      <c r="H1054" s="174"/>
      <c r="I1054" s="191"/>
      <c r="J1054" s="207">
        <v>7897801300308</v>
      </c>
      <c r="K1054" s="160">
        <v>4</v>
      </c>
      <c r="L1054" s="113">
        <v>30</v>
      </c>
      <c r="M1054" s="124"/>
      <c r="N1054" s="125">
        <f>Tabela1798197[[#This Row],[Qtde.]]*Tabela1798197[[#This Row],[VALOR]]</f>
        <v>0</v>
      </c>
    </row>
    <row r="1055" spans="2:14" x14ac:dyDescent="0.3">
      <c r="B1055" s="111" t="s">
        <v>866</v>
      </c>
      <c r="C1055" s="116">
        <v>25</v>
      </c>
      <c r="D10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1055" s="231" t="s">
        <v>866</v>
      </c>
      <c r="F1055" s="167" t="s">
        <v>769</v>
      </c>
      <c r="G1055" s="224"/>
      <c r="H1055" s="174"/>
      <c r="I1055" s="191"/>
      <c r="J1055" s="207">
        <v>7897801300650</v>
      </c>
      <c r="K1055" s="160">
        <v>10</v>
      </c>
      <c r="L1055" s="113">
        <v>15</v>
      </c>
      <c r="M1055" s="124"/>
      <c r="N1055" s="125">
        <f>Tabela1798197[[#This Row],[Qtde.]]*Tabela1798197[[#This Row],[VALOR]]</f>
        <v>0</v>
      </c>
    </row>
    <row r="1056" spans="2:14" x14ac:dyDescent="0.3">
      <c r="B1056" s="111" t="s">
        <v>866</v>
      </c>
      <c r="C1056" s="116">
        <v>50</v>
      </c>
      <c r="D10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56" s="231" t="s">
        <v>866</v>
      </c>
      <c r="F1056" s="167" t="s">
        <v>770</v>
      </c>
      <c r="G1056" s="224"/>
      <c r="H1056" s="174"/>
      <c r="I1056" s="191"/>
      <c r="J1056" s="207">
        <v>7897801300315</v>
      </c>
      <c r="K1056" s="160">
        <v>31</v>
      </c>
      <c r="L1056" s="113">
        <v>25</v>
      </c>
      <c r="M1056" s="124"/>
      <c r="N1056" s="125">
        <f>Tabela1798197[[#This Row],[Qtde.]]*Tabela1798197[[#This Row],[VALOR]]</f>
        <v>0</v>
      </c>
    </row>
    <row r="1057" spans="2:14" x14ac:dyDescent="0.3">
      <c r="B1057" s="111" t="s">
        <v>866</v>
      </c>
      <c r="C1057" s="116">
        <v>10</v>
      </c>
      <c r="D10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57" s="231" t="s">
        <v>866</v>
      </c>
      <c r="F1057" s="167" t="s">
        <v>771</v>
      </c>
      <c r="G1057" s="224"/>
      <c r="H1057" s="174"/>
      <c r="I1057" s="191"/>
      <c r="J1057" s="207">
        <v>7897801300810</v>
      </c>
      <c r="K1057" s="160">
        <v>10</v>
      </c>
      <c r="L1057" s="113">
        <v>6</v>
      </c>
      <c r="M1057" s="124"/>
      <c r="N1057" s="125">
        <f>Tabela1798197[[#This Row],[Qtde.]]*Tabela1798197[[#This Row],[VALOR]]</f>
        <v>0</v>
      </c>
    </row>
    <row r="1058" spans="2:14" ht="31.5" x14ac:dyDescent="0.3">
      <c r="B1058" s="111" t="s">
        <v>866</v>
      </c>
      <c r="C1058" s="116">
        <v>12</v>
      </c>
      <c r="D10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58" s="231" t="s">
        <v>866</v>
      </c>
      <c r="F1058" s="167" t="s">
        <v>772</v>
      </c>
      <c r="G1058" s="224"/>
      <c r="H1058" s="174"/>
      <c r="I1058" s="191"/>
      <c r="J1058" s="207">
        <v>7897801302197</v>
      </c>
      <c r="K1058" s="160">
        <v>18</v>
      </c>
      <c r="L1058" s="113">
        <v>6</v>
      </c>
      <c r="M1058" s="124"/>
      <c r="N1058" s="125">
        <f>Tabela1798197[[#This Row],[Qtde.]]*Tabela1798197[[#This Row],[VALOR]]</f>
        <v>0</v>
      </c>
    </row>
    <row r="1059" spans="2:14" x14ac:dyDescent="0.3">
      <c r="B1059" s="111" t="s">
        <v>866</v>
      </c>
      <c r="C1059" s="116">
        <v>50</v>
      </c>
      <c r="D10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1059" s="231" t="s">
        <v>866</v>
      </c>
      <c r="F1059" s="167" t="s">
        <v>773</v>
      </c>
      <c r="G1059" s="224"/>
      <c r="H1059" s="174"/>
      <c r="I1059" s="191"/>
      <c r="J1059" s="207">
        <v>7897801300322</v>
      </c>
      <c r="K1059" s="160">
        <v>24</v>
      </c>
      <c r="L1059" s="113">
        <v>25</v>
      </c>
      <c r="M1059" s="124"/>
      <c r="N1059" s="125">
        <f>Tabela1798197[[#This Row],[Qtde.]]*Tabela1798197[[#This Row],[VALOR]]</f>
        <v>0</v>
      </c>
    </row>
    <row r="1060" spans="2:14" x14ac:dyDescent="0.3">
      <c r="B1060" s="111" t="s">
        <v>866</v>
      </c>
      <c r="C1060" s="116">
        <v>10</v>
      </c>
      <c r="D10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0" s="231" t="s">
        <v>866</v>
      </c>
      <c r="F1060" s="167" t="s">
        <v>774</v>
      </c>
      <c r="G1060" s="224"/>
      <c r="H1060" s="174"/>
      <c r="I1060" s="191"/>
      <c r="J1060" s="207">
        <v>7897801300698</v>
      </c>
      <c r="K1060" s="160">
        <v>7</v>
      </c>
      <c r="L1060" s="113">
        <v>6</v>
      </c>
      <c r="M1060" s="124"/>
      <c r="N1060" s="125">
        <f>Tabela1798197[[#This Row],[Qtde.]]*Tabela1798197[[#This Row],[VALOR]]</f>
        <v>0</v>
      </c>
    </row>
    <row r="1061" spans="2:14" x14ac:dyDescent="0.3">
      <c r="B1061" s="111" t="s">
        <v>866</v>
      </c>
      <c r="C1061" s="116">
        <v>10</v>
      </c>
      <c r="D10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061" s="231" t="s">
        <v>866</v>
      </c>
      <c r="F1061" s="167" t="s">
        <v>775</v>
      </c>
      <c r="G1061" s="224"/>
      <c r="H1061" s="174"/>
      <c r="I1061" s="191"/>
      <c r="J1061" s="207">
        <v>7897801300704</v>
      </c>
      <c r="K1061" s="160">
        <v>5</v>
      </c>
      <c r="L1061" s="113">
        <v>6</v>
      </c>
      <c r="M1061" s="124"/>
      <c r="N1061" s="125">
        <f>Tabela1798197[[#This Row],[Qtde.]]*Tabela1798197[[#This Row],[VALOR]]</f>
        <v>0</v>
      </c>
    </row>
    <row r="1062" spans="2:14" ht="31.5" x14ac:dyDescent="0.3">
      <c r="B1062" s="111" t="s">
        <v>866</v>
      </c>
      <c r="C1062" s="116">
        <v>20</v>
      </c>
      <c r="D10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2" s="231" t="s">
        <v>866</v>
      </c>
      <c r="F1062" s="167" t="s">
        <v>776</v>
      </c>
      <c r="G1062" s="224"/>
      <c r="H1062" s="174"/>
      <c r="I1062" s="191"/>
      <c r="J1062" s="207">
        <v>7897801300568</v>
      </c>
      <c r="K1062" s="160">
        <v>16</v>
      </c>
      <c r="L1062" s="113">
        <v>13</v>
      </c>
      <c r="M1062" s="124"/>
      <c r="N1062" s="125">
        <f>Tabela1798197[[#This Row],[Qtde.]]*Tabela1798197[[#This Row],[VALOR]]</f>
        <v>0</v>
      </c>
    </row>
    <row r="1063" spans="2:14" ht="31.5" x14ac:dyDescent="0.3">
      <c r="B1063" s="111" t="s">
        <v>866</v>
      </c>
      <c r="C1063" s="116">
        <v>20</v>
      </c>
      <c r="D10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3" s="231" t="s">
        <v>866</v>
      </c>
      <c r="F1063" s="167" t="s">
        <v>777</v>
      </c>
      <c r="G1063" s="224"/>
      <c r="H1063" s="174"/>
      <c r="I1063" s="191"/>
      <c r="J1063" s="207">
        <v>7897801300551</v>
      </c>
      <c r="K1063" s="160">
        <v>102</v>
      </c>
      <c r="L1063" s="113">
        <v>13</v>
      </c>
      <c r="M1063" s="124"/>
      <c r="N1063" s="125">
        <f>Tabela1798197[[#This Row],[Qtde.]]*Tabela1798197[[#This Row],[VALOR]]</f>
        <v>0</v>
      </c>
    </row>
    <row r="1064" spans="2:14" ht="31.5" x14ac:dyDescent="0.3">
      <c r="B1064" s="111" t="s">
        <v>866</v>
      </c>
      <c r="C1064" s="116">
        <v>20</v>
      </c>
      <c r="D10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4" s="231" t="s">
        <v>866</v>
      </c>
      <c r="F1064" s="167" t="s">
        <v>778</v>
      </c>
      <c r="G1064" s="224"/>
      <c r="H1064" s="174"/>
      <c r="I1064" s="191"/>
      <c r="J1064" s="207">
        <v>7897801300629</v>
      </c>
      <c r="K1064" s="160">
        <v>33</v>
      </c>
      <c r="L1064" s="113">
        <v>13</v>
      </c>
      <c r="M1064" s="124"/>
      <c r="N1064" s="125">
        <f>Tabela1798197[[#This Row],[Qtde.]]*Tabela1798197[[#This Row],[VALOR]]</f>
        <v>0</v>
      </c>
    </row>
    <row r="1065" spans="2:14" ht="31.5" x14ac:dyDescent="0.3">
      <c r="B1065" s="111" t="s">
        <v>866</v>
      </c>
      <c r="C1065" s="116">
        <v>20</v>
      </c>
      <c r="D10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5" s="231" t="s">
        <v>866</v>
      </c>
      <c r="F1065" s="167" t="s">
        <v>779</v>
      </c>
      <c r="G1065" s="224"/>
      <c r="H1065" s="174"/>
      <c r="I1065" s="191"/>
      <c r="J1065" s="207">
        <v>7897801300612</v>
      </c>
      <c r="K1065" s="160">
        <v>51</v>
      </c>
      <c r="L1065" s="113">
        <v>13</v>
      </c>
      <c r="M1065" s="124"/>
      <c r="N1065" s="125">
        <f>Tabela1798197[[#This Row],[Qtde.]]*Tabela1798197[[#This Row],[VALOR]]</f>
        <v>0</v>
      </c>
    </row>
    <row r="1066" spans="2:14" ht="31.5" x14ac:dyDescent="0.3">
      <c r="B1066" s="111" t="s">
        <v>866</v>
      </c>
      <c r="C1066" s="116">
        <v>20</v>
      </c>
      <c r="D10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6" s="231" t="s">
        <v>866</v>
      </c>
      <c r="F1066" s="167" t="s">
        <v>780</v>
      </c>
      <c r="G1066" s="224"/>
      <c r="H1066" s="174"/>
      <c r="I1066" s="191"/>
      <c r="J1066" s="207">
        <v>7897801300599</v>
      </c>
      <c r="K1066" s="160">
        <v>20</v>
      </c>
      <c r="L1066" s="113">
        <v>13</v>
      </c>
      <c r="M1066" s="124"/>
      <c r="N1066" s="125">
        <f>Tabela1798197[[#This Row],[Qtde.]]*Tabela1798197[[#This Row],[VALOR]]</f>
        <v>0</v>
      </c>
    </row>
    <row r="1067" spans="2:14" ht="31.5" x14ac:dyDescent="0.3">
      <c r="B1067" s="111" t="s">
        <v>866</v>
      </c>
      <c r="C1067" s="116">
        <v>20</v>
      </c>
      <c r="D10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7" s="231" t="s">
        <v>866</v>
      </c>
      <c r="F1067" s="167" t="s">
        <v>781</v>
      </c>
      <c r="G1067" s="224"/>
      <c r="H1067" s="174"/>
      <c r="I1067" s="191"/>
      <c r="J1067" s="207">
        <v>7897801300582</v>
      </c>
      <c r="K1067" s="160">
        <v>31</v>
      </c>
      <c r="L1067" s="113">
        <v>13</v>
      </c>
      <c r="M1067" s="124"/>
      <c r="N1067" s="125">
        <f>Tabela1798197[[#This Row],[Qtde.]]*Tabela1798197[[#This Row],[VALOR]]</f>
        <v>0</v>
      </c>
    </row>
    <row r="1068" spans="2:14" x14ac:dyDescent="0.3">
      <c r="B1068" s="111" t="s">
        <v>866</v>
      </c>
      <c r="C1068" s="116">
        <v>48</v>
      </c>
      <c r="D10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8" s="231" t="s">
        <v>866</v>
      </c>
      <c r="F1068" s="167" t="s">
        <v>782</v>
      </c>
      <c r="G1068" s="224"/>
      <c r="H1068" s="174"/>
      <c r="I1068" s="191"/>
      <c r="J1068" s="207">
        <v>7897801300674</v>
      </c>
      <c r="K1068" s="160">
        <v>26</v>
      </c>
      <c r="L1068" s="113">
        <v>25</v>
      </c>
      <c r="M1068" s="124"/>
      <c r="N1068" s="125">
        <f>Tabela1798197[[#This Row],[Qtde.]]*Tabela1798197[[#This Row],[VALOR]]</f>
        <v>0</v>
      </c>
    </row>
    <row r="1069" spans="2:14" x14ac:dyDescent="0.3">
      <c r="B1069" s="111" t="s">
        <v>866</v>
      </c>
      <c r="C1069" s="116">
        <v>30</v>
      </c>
      <c r="D10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69" s="231" t="s">
        <v>866</v>
      </c>
      <c r="F1069" s="167" t="s">
        <v>783</v>
      </c>
      <c r="G1069" s="224"/>
      <c r="H1069" s="174"/>
      <c r="I1069" s="191"/>
      <c r="J1069" s="207">
        <v>7897801300681</v>
      </c>
      <c r="K1069" s="160">
        <v>28</v>
      </c>
      <c r="L1069" s="113">
        <v>15</v>
      </c>
      <c r="M1069" s="124"/>
      <c r="N1069" s="125">
        <f>Tabela1798197[[#This Row],[Qtde.]]*Tabela1798197[[#This Row],[VALOR]]</f>
        <v>0</v>
      </c>
    </row>
    <row r="1070" spans="2:14" ht="31.5" x14ac:dyDescent="0.3">
      <c r="B1070" s="111" t="s">
        <v>866</v>
      </c>
      <c r="C1070" s="116">
        <v>12</v>
      </c>
      <c r="D10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070" s="231" t="s">
        <v>866</v>
      </c>
      <c r="F1070" s="167" t="s">
        <v>784</v>
      </c>
      <c r="G1070" s="224"/>
      <c r="H1070" s="174"/>
      <c r="I1070" s="191"/>
      <c r="J1070" s="207">
        <v>7897801302661</v>
      </c>
      <c r="K1070" s="160">
        <v>1</v>
      </c>
      <c r="L1070" s="113">
        <v>6</v>
      </c>
      <c r="M1070" s="124"/>
      <c r="N1070" s="125">
        <f>Tabela1798197[[#This Row],[Qtde.]]*Tabela1798197[[#This Row],[VALOR]]</f>
        <v>0</v>
      </c>
    </row>
    <row r="1071" spans="2:14" x14ac:dyDescent="0.3">
      <c r="B1071" s="111" t="s">
        <v>866</v>
      </c>
      <c r="C1071" s="116">
        <v>6</v>
      </c>
      <c r="D10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71" s="231" t="s">
        <v>866</v>
      </c>
      <c r="F1071" s="167" t="s">
        <v>785</v>
      </c>
      <c r="G1071" s="224"/>
      <c r="H1071" s="174"/>
      <c r="I1071" s="191"/>
      <c r="J1071" s="207">
        <v>7897801302678</v>
      </c>
      <c r="K1071" s="160">
        <v>8</v>
      </c>
      <c r="L1071" s="113">
        <v>4</v>
      </c>
      <c r="M1071" s="124"/>
      <c r="N1071" s="125">
        <f>Tabela1798197[[#This Row],[Qtde.]]*Tabela1798197[[#This Row],[VALOR]]</f>
        <v>0</v>
      </c>
    </row>
    <row r="1072" spans="2:14" ht="31.5" x14ac:dyDescent="0.3">
      <c r="B1072" s="111" t="s">
        <v>866</v>
      </c>
      <c r="C1072" s="116">
        <v>12</v>
      </c>
      <c r="D10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72" s="231" t="s">
        <v>866</v>
      </c>
      <c r="F1072" s="167" t="s">
        <v>1043</v>
      </c>
      <c r="G1072" s="224"/>
      <c r="H1072" s="174"/>
      <c r="I1072" s="191"/>
      <c r="J1072" s="207">
        <v>7897801301015</v>
      </c>
      <c r="K1072" s="160">
        <v>10</v>
      </c>
      <c r="L1072" s="113">
        <v>8</v>
      </c>
      <c r="M1072" s="124"/>
      <c r="N1072" s="125">
        <f>Tabela1798197[[#This Row],[Qtde.]]*Tabela1798197[[#This Row],[VALOR]]</f>
        <v>0</v>
      </c>
    </row>
    <row r="1073" spans="2:14" ht="31.5" x14ac:dyDescent="0.3">
      <c r="B1073" s="111" t="s">
        <v>866</v>
      </c>
      <c r="C1073" s="116">
        <v>1</v>
      </c>
      <c r="D10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73" s="231" t="s">
        <v>866</v>
      </c>
      <c r="F1073" s="167" t="s">
        <v>786</v>
      </c>
      <c r="G1073" s="224"/>
      <c r="H1073" s="174"/>
      <c r="I1073" s="191"/>
      <c r="J1073" s="207">
        <v>7897801301084</v>
      </c>
      <c r="K1073" s="160">
        <v>2</v>
      </c>
      <c r="L1073" s="113">
        <v>2</v>
      </c>
      <c r="M1073" s="124"/>
      <c r="N1073" s="125">
        <f>Tabela1798197[[#This Row],[Qtde.]]*Tabela1798197[[#This Row],[VALOR]]</f>
        <v>0</v>
      </c>
    </row>
    <row r="1074" spans="2:14" ht="31.5" x14ac:dyDescent="0.3">
      <c r="B1074" s="111" t="s">
        <v>866</v>
      </c>
      <c r="C1074" s="116">
        <v>25</v>
      </c>
      <c r="D10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74" s="231" t="s">
        <v>866</v>
      </c>
      <c r="F1074" s="167" t="s">
        <v>787</v>
      </c>
      <c r="G1074" s="224"/>
      <c r="H1074" s="174"/>
      <c r="I1074" s="191"/>
      <c r="J1074" s="207">
        <v>7897801300285</v>
      </c>
      <c r="K1074" s="160">
        <v>19</v>
      </c>
      <c r="L1074" s="113">
        <v>15</v>
      </c>
      <c r="M1074" s="124"/>
      <c r="N1074" s="125">
        <f>Tabela1798197[[#This Row],[Qtde.]]*Tabela1798197[[#This Row],[VALOR]]</f>
        <v>0</v>
      </c>
    </row>
    <row r="1075" spans="2:14" x14ac:dyDescent="0.3">
      <c r="B1075" s="111" t="s">
        <v>866</v>
      </c>
      <c r="C1075" s="116">
        <v>10</v>
      </c>
      <c r="D10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75" s="231" t="s">
        <v>866</v>
      </c>
      <c r="F1075" s="167" t="s">
        <v>788</v>
      </c>
      <c r="G1075" s="224"/>
      <c r="H1075" s="174"/>
      <c r="I1075" s="191"/>
      <c r="J1075" s="207">
        <v>7897801301411</v>
      </c>
      <c r="K1075" s="160">
        <v>10</v>
      </c>
      <c r="L1075" s="113">
        <v>6</v>
      </c>
      <c r="M1075" s="124"/>
      <c r="N1075" s="125">
        <f>Tabela1798197[[#This Row],[Qtde.]]*Tabela1798197[[#This Row],[VALOR]]</f>
        <v>0</v>
      </c>
    </row>
    <row r="1076" spans="2:14" x14ac:dyDescent="0.3">
      <c r="B1076" s="111" t="s">
        <v>866</v>
      </c>
      <c r="C1076" s="116">
        <v>10</v>
      </c>
      <c r="D10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76" s="231" t="s">
        <v>866</v>
      </c>
      <c r="F1076" s="167" t="s">
        <v>789</v>
      </c>
      <c r="G1076" s="224"/>
      <c r="H1076" s="174"/>
      <c r="I1076" s="191"/>
      <c r="J1076" s="207">
        <v>7897801302425</v>
      </c>
      <c r="K1076" s="160">
        <v>7</v>
      </c>
      <c r="L1076" s="113">
        <v>6</v>
      </c>
      <c r="M1076" s="124"/>
      <c r="N1076" s="125">
        <f>Tabela1798197[[#This Row],[Qtde.]]*Tabela1798197[[#This Row],[VALOR]]</f>
        <v>0</v>
      </c>
    </row>
    <row r="1077" spans="2:14" x14ac:dyDescent="0.3">
      <c r="B1077" s="111" t="s">
        <v>866</v>
      </c>
      <c r="C1077" s="116">
        <v>10</v>
      </c>
      <c r="D10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77" s="231" t="s">
        <v>866</v>
      </c>
      <c r="F1077" s="167" t="s">
        <v>790</v>
      </c>
      <c r="G1077" s="224"/>
      <c r="H1077" s="174"/>
      <c r="I1077" s="191"/>
      <c r="J1077" s="207">
        <v>7897801302432</v>
      </c>
      <c r="K1077" s="160">
        <v>7</v>
      </c>
      <c r="L1077" s="113">
        <v>6</v>
      </c>
      <c r="M1077" s="124"/>
      <c r="N1077" s="125">
        <f>Tabela1798197[[#This Row],[Qtde.]]*Tabela1798197[[#This Row],[VALOR]]</f>
        <v>0</v>
      </c>
    </row>
    <row r="1078" spans="2:14" x14ac:dyDescent="0.3">
      <c r="B1078" s="111" t="s">
        <v>866</v>
      </c>
      <c r="C1078" s="116">
        <v>10</v>
      </c>
      <c r="D10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078" s="231" t="s">
        <v>866</v>
      </c>
      <c r="F1078" s="167" t="s">
        <v>791</v>
      </c>
      <c r="G1078" s="224"/>
      <c r="H1078" s="174"/>
      <c r="I1078" s="191"/>
      <c r="J1078" s="207">
        <v>7897801301831</v>
      </c>
      <c r="K1078" s="160">
        <v>0</v>
      </c>
      <c r="L1078" s="113">
        <v>6</v>
      </c>
      <c r="M1078" s="124"/>
      <c r="N1078" s="125">
        <f>Tabela1798197[[#This Row],[Qtde.]]*Tabela1798197[[#This Row],[VALOR]]</f>
        <v>0</v>
      </c>
    </row>
    <row r="1079" spans="2:14" x14ac:dyDescent="0.3">
      <c r="B1079" s="111" t="s">
        <v>866</v>
      </c>
      <c r="C1079" s="116">
        <v>1</v>
      </c>
      <c r="D10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79" s="231" t="s">
        <v>866</v>
      </c>
      <c r="F1079" s="167" t="s">
        <v>792</v>
      </c>
      <c r="G1079" s="224"/>
      <c r="H1079" s="174"/>
      <c r="I1079" s="191"/>
      <c r="J1079" s="207">
        <v>7897801302913</v>
      </c>
      <c r="K1079" s="160">
        <v>5</v>
      </c>
      <c r="L1079" s="113">
        <v>3</v>
      </c>
      <c r="M1079" s="124"/>
      <c r="N1079" s="125">
        <f>Tabela1798197[[#This Row],[Qtde.]]*Tabela1798197[[#This Row],[VALOR]]</f>
        <v>0</v>
      </c>
    </row>
    <row r="1080" spans="2:14" ht="31.5" x14ac:dyDescent="0.3">
      <c r="B1080" s="111" t="s">
        <v>866</v>
      </c>
      <c r="C1080" s="116">
        <v>25</v>
      </c>
      <c r="D10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80" s="231" t="s">
        <v>866</v>
      </c>
      <c r="F1080" s="167" t="s">
        <v>793</v>
      </c>
      <c r="G1080" s="224"/>
      <c r="H1080" s="174"/>
      <c r="I1080" s="191"/>
      <c r="J1080" s="207">
        <v>7897801301275</v>
      </c>
      <c r="K1080" s="160">
        <v>32</v>
      </c>
      <c r="L1080" s="113">
        <v>15</v>
      </c>
      <c r="M1080" s="124"/>
      <c r="N1080" s="125">
        <f>Tabela1798197[[#This Row],[Qtde.]]*Tabela1798197[[#This Row],[VALOR]]</f>
        <v>0</v>
      </c>
    </row>
    <row r="1081" spans="2:14" ht="31.5" x14ac:dyDescent="0.3">
      <c r="B1081" s="111" t="s">
        <v>866</v>
      </c>
      <c r="C1081" s="116">
        <v>25</v>
      </c>
      <c r="D10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81" s="231" t="s">
        <v>866</v>
      </c>
      <c r="F1081" s="167" t="s">
        <v>794</v>
      </c>
      <c r="G1081" s="224"/>
      <c r="H1081" s="174"/>
      <c r="I1081" s="191"/>
      <c r="J1081" s="207">
        <v>7897801301763</v>
      </c>
      <c r="K1081" s="160">
        <v>17</v>
      </c>
      <c r="L1081" s="113">
        <v>15</v>
      </c>
      <c r="M1081" s="124"/>
      <c r="N1081" s="125">
        <f>Tabela1798197[[#This Row],[Qtde.]]*Tabela1798197[[#This Row],[VALOR]]</f>
        <v>0</v>
      </c>
    </row>
    <row r="1082" spans="2:14" ht="31.5" x14ac:dyDescent="0.3">
      <c r="B1082" s="111" t="s">
        <v>866</v>
      </c>
      <c r="C1082" s="116">
        <v>10</v>
      </c>
      <c r="D10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82" s="231" t="s">
        <v>866</v>
      </c>
      <c r="F1082" s="167" t="s">
        <v>795</v>
      </c>
      <c r="G1082" s="224"/>
      <c r="H1082" s="174"/>
      <c r="I1082" s="191"/>
      <c r="J1082" s="207">
        <v>7897801301770</v>
      </c>
      <c r="K1082" s="160">
        <v>12</v>
      </c>
      <c r="L1082" s="113">
        <v>6</v>
      </c>
      <c r="M1082" s="124"/>
      <c r="N1082" s="125">
        <f>Tabela1798197[[#This Row],[Qtde.]]*Tabela1798197[[#This Row],[VALOR]]</f>
        <v>0</v>
      </c>
    </row>
    <row r="1083" spans="2:14" ht="31.5" x14ac:dyDescent="0.3">
      <c r="B1083" s="111" t="s">
        <v>866</v>
      </c>
      <c r="C1083" s="116">
        <v>10</v>
      </c>
      <c r="D10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83" s="231" t="s">
        <v>866</v>
      </c>
      <c r="F1083" s="167" t="s">
        <v>796</v>
      </c>
      <c r="G1083" s="224"/>
      <c r="H1083" s="174"/>
      <c r="I1083" s="191"/>
      <c r="J1083" s="207">
        <v>7897801301640</v>
      </c>
      <c r="K1083" s="160">
        <v>12</v>
      </c>
      <c r="L1083" s="113">
        <v>6</v>
      </c>
      <c r="M1083" s="124"/>
      <c r="N1083" s="125">
        <f>Tabela1798197[[#This Row],[Qtde.]]*Tabela1798197[[#This Row],[VALOR]]</f>
        <v>0</v>
      </c>
    </row>
    <row r="1084" spans="2:14" ht="31.5" x14ac:dyDescent="0.3">
      <c r="B1084" s="111" t="s">
        <v>866</v>
      </c>
      <c r="C1084" s="116">
        <v>5</v>
      </c>
      <c r="D10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84" s="231" t="s">
        <v>866</v>
      </c>
      <c r="F1084" s="167" t="s">
        <v>797</v>
      </c>
      <c r="G1084" s="224"/>
      <c r="H1084" s="174"/>
      <c r="I1084" s="191"/>
      <c r="J1084" s="207">
        <v>7897801302920</v>
      </c>
      <c r="K1084" s="160">
        <v>4</v>
      </c>
      <c r="L1084" s="113">
        <v>3</v>
      </c>
      <c r="M1084" s="124"/>
      <c r="N1084" s="125">
        <f>Tabela1798197[[#This Row],[Qtde.]]*Tabela1798197[[#This Row],[VALOR]]</f>
        <v>0</v>
      </c>
    </row>
    <row r="1085" spans="2:14" ht="31.5" x14ac:dyDescent="0.3">
      <c r="B1085" s="111" t="s">
        <v>866</v>
      </c>
      <c r="C1085" s="116">
        <v>50</v>
      </c>
      <c r="D10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85" s="231" t="s">
        <v>866</v>
      </c>
      <c r="F1085" s="167" t="s">
        <v>798</v>
      </c>
      <c r="G1085" s="224"/>
      <c r="H1085" s="174"/>
      <c r="I1085" s="191"/>
      <c r="J1085" s="207">
        <v>7897801300339</v>
      </c>
      <c r="K1085" s="160">
        <v>60</v>
      </c>
      <c r="L1085" s="113">
        <v>25</v>
      </c>
      <c r="M1085" s="124"/>
      <c r="N1085" s="125">
        <f>Tabela1798197[[#This Row],[Qtde.]]*Tabela1798197[[#This Row],[VALOR]]</f>
        <v>0</v>
      </c>
    </row>
    <row r="1086" spans="2:14" ht="31.5" x14ac:dyDescent="0.3">
      <c r="B1086" s="111" t="s">
        <v>866</v>
      </c>
      <c r="C1086" s="116">
        <v>25</v>
      </c>
      <c r="D10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86" s="231" t="s">
        <v>866</v>
      </c>
      <c r="F1086" s="167" t="s">
        <v>799</v>
      </c>
      <c r="G1086" s="224"/>
      <c r="H1086" s="174"/>
      <c r="I1086" s="191"/>
      <c r="J1086" s="207">
        <v>7897801301145</v>
      </c>
      <c r="K1086" s="160">
        <v>29</v>
      </c>
      <c r="L1086" s="113">
        <v>15</v>
      </c>
      <c r="M1086" s="124"/>
      <c r="N1086" s="125">
        <f>Tabela1798197[[#This Row],[Qtde.]]*Tabela1798197[[#This Row],[VALOR]]</f>
        <v>0</v>
      </c>
    </row>
    <row r="1087" spans="2:14" ht="31.5" x14ac:dyDescent="0.3">
      <c r="B1087" s="111" t="s">
        <v>866</v>
      </c>
      <c r="C1087" s="116">
        <v>20</v>
      </c>
      <c r="D10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1087" s="231" t="s">
        <v>866</v>
      </c>
      <c r="F1087" s="167" t="s">
        <v>800</v>
      </c>
      <c r="G1087" s="224"/>
      <c r="H1087" s="174"/>
      <c r="I1087" s="191"/>
      <c r="J1087" s="207">
        <v>7897801301442</v>
      </c>
      <c r="K1087" s="160">
        <v>11</v>
      </c>
      <c r="L1087" s="113">
        <v>13</v>
      </c>
      <c r="M1087" s="124"/>
      <c r="N1087" s="125">
        <f>Tabela1798197[[#This Row],[Qtde.]]*Tabela1798197[[#This Row],[VALOR]]</f>
        <v>0</v>
      </c>
    </row>
    <row r="1088" spans="2:14" ht="31.5" x14ac:dyDescent="0.3">
      <c r="B1088" s="111" t="s">
        <v>866</v>
      </c>
      <c r="C1088" s="116">
        <v>20</v>
      </c>
      <c r="D10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1088" s="231" t="s">
        <v>866</v>
      </c>
      <c r="F1088" s="167" t="s">
        <v>801</v>
      </c>
      <c r="G1088" s="224"/>
      <c r="H1088" s="174"/>
      <c r="I1088" s="191"/>
      <c r="J1088" s="207">
        <v>7897801300223</v>
      </c>
      <c r="K1088" s="160">
        <v>0</v>
      </c>
      <c r="L1088" s="113">
        <v>13</v>
      </c>
      <c r="M1088" s="124"/>
      <c r="N1088" s="125">
        <f>Tabela1798197[[#This Row],[Qtde.]]*Tabela1798197[[#This Row],[VALOR]]</f>
        <v>0</v>
      </c>
    </row>
    <row r="1089" spans="2:14" ht="31.5" x14ac:dyDescent="0.3">
      <c r="B1089" s="111" t="s">
        <v>866</v>
      </c>
      <c r="C1089" s="116">
        <v>5</v>
      </c>
      <c r="D10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089" s="231" t="s">
        <v>866</v>
      </c>
      <c r="F1089" s="167" t="s">
        <v>802</v>
      </c>
      <c r="G1089" s="224"/>
      <c r="H1089" s="174"/>
      <c r="I1089" s="191"/>
      <c r="J1089" s="207">
        <v>7897801300230</v>
      </c>
      <c r="K1089" s="160">
        <v>2</v>
      </c>
      <c r="L1089" s="113">
        <v>3</v>
      </c>
      <c r="M1089" s="124"/>
      <c r="N1089" s="125">
        <f>Tabela1798197[[#This Row],[Qtde.]]*Tabela1798197[[#This Row],[VALOR]]</f>
        <v>0</v>
      </c>
    </row>
    <row r="1090" spans="2:14" ht="31.5" x14ac:dyDescent="0.3">
      <c r="B1090" s="111" t="s">
        <v>866</v>
      </c>
      <c r="C1090" s="116">
        <v>10</v>
      </c>
      <c r="D10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090" s="231" t="s">
        <v>866</v>
      </c>
      <c r="F1090" s="167" t="s">
        <v>803</v>
      </c>
      <c r="G1090" s="224"/>
      <c r="H1090" s="174"/>
      <c r="I1090" s="191"/>
      <c r="J1090" s="207">
        <v>7897801302470</v>
      </c>
      <c r="K1090" s="160">
        <v>3</v>
      </c>
      <c r="L1090" s="113">
        <v>6</v>
      </c>
      <c r="M1090" s="124"/>
      <c r="N1090" s="125">
        <f>Tabela1798197[[#This Row],[Qtde.]]*Tabela1798197[[#This Row],[VALOR]]</f>
        <v>0</v>
      </c>
    </row>
    <row r="1091" spans="2:14" ht="31.5" x14ac:dyDescent="0.3">
      <c r="B1091" s="111" t="s">
        <v>866</v>
      </c>
      <c r="C1091" s="116">
        <v>25</v>
      </c>
      <c r="D10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91" s="231" t="s">
        <v>866</v>
      </c>
      <c r="F1091" s="167" t="s">
        <v>804</v>
      </c>
      <c r="G1091" s="224"/>
      <c r="H1091" s="174"/>
      <c r="I1091" s="191"/>
      <c r="J1091" s="207">
        <v>7897801302074</v>
      </c>
      <c r="K1091" s="160">
        <v>23</v>
      </c>
      <c r="L1091" s="113">
        <v>15</v>
      </c>
      <c r="M1091" s="124"/>
      <c r="N1091" s="125">
        <f>Tabela1798197[[#This Row],[Qtde.]]*Tabela1798197[[#This Row],[VALOR]]</f>
        <v>0</v>
      </c>
    </row>
    <row r="1092" spans="2:14" ht="31.5" x14ac:dyDescent="0.3">
      <c r="B1092" s="111" t="s">
        <v>866</v>
      </c>
      <c r="C1092" s="116">
        <v>10</v>
      </c>
      <c r="D10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92" s="231" t="s">
        <v>866</v>
      </c>
      <c r="F1092" s="167" t="s">
        <v>805</v>
      </c>
      <c r="G1092" s="224"/>
      <c r="H1092" s="174"/>
      <c r="I1092" s="191"/>
      <c r="J1092" s="207">
        <v>7897801302456</v>
      </c>
      <c r="K1092" s="160">
        <v>6</v>
      </c>
      <c r="L1092" s="113">
        <v>6</v>
      </c>
      <c r="M1092" s="124"/>
      <c r="N1092" s="125">
        <f>Tabela1798197[[#This Row],[Qtde.]]*Tabela1798197[[#This Row],[VALOR]]</f>
        <v>0</v>
      </c>
    </row>
    <row r="1093" spans="2:14" ht="31.5" x14ac:dyDescent="0.3">
      <c r="B1093" s="111" t="s">
        <v>866</v>
      </c>
      <c r="C1093" s="116">
        <v>10</v>
      </c>
      <c r="D10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93" s="231" t="s">
        <v>866</v>
      </c>
      <c r="F1093" s="167" t="s">
        <v>806</v>
      </c>
      <c r="G1093" s="224"/>
      <c r="H1093" s="174"/>
      <c r="I1093" s="191"/>
      <c r="J1093" s="207">
        <v>7897801302593</v>
      </c>
      <c r="K1093" s="160">
        <v>10</v>
      </c>
      <c r="L1093" s="113">
        <v>6</v>
      </c>
      <c r="M1093" s="124"/>
      <c r="N1093" s="125">
        <f>Tabela1798197[[#This Row],[Qtde.]]*Tabela1798197[[#This Row],[VALOR]]</f>
        <v>0</v>
      </c>
    </row>
    <row r="1094" spans="2:14" ht="47.25" x14ac:dyDescent="0.3">
      <c r="B1094" s="111" t="s">
        <v>866</v>
      </c>
      <c r="C1094" s="116">
        <v>10</v>
      </c>
      <c r="D10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094" s="231" t="s">
        <v>866</v>
      </c>
      <c r="F1094" s="167" t="s">
        <v>807</v>
      </c>
      <c r="G1094" s="224"/>
      <c r="H1094" s="174"/>
      <c r="I1094" s="191"/>
      <c r="J1094" s="207">
        <v>7897801301954</v>
      </c>
      <c r="K1094" s="160">
        <v>1</v>
      </c>
      <c r="L1094" s="113">
        <v>6</v>
      </c>
      <c r="M1094" s="124"/>
      <c r="N1094" s="125">
        <f>Tabela1798197[[#This Row],[Qtde.]]*Tabela1798197[[#This Row],[VALOR]]</f>
        <v>0</v>
      </c>
    </row>
    <row r="1095" spans="2:14" ht="47.25" x14ac:dyDescent="0.3">
      <c r="B1095" s="111" t="s">
        <v>866</v>
      </c>
      <c r="C1095" s="116">
        <v>5</v>
      </c>
      <c r="D10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95" s="231" t="s">
        <v>866</v>
      </c>
      <c r="F1095" s="167" t="s">
        <v>808</v>
      </c>
      <c r="G1095" s="224"/>
      <c r="H1095" s="174"/>
      <c r="I1095" s="191"/>
      <c r="J1095" s="207">
        <v>7897801307888</v>
      </c>
      <c r="K1095" s="160">
        <v>5</v>
      </c>
      <c r="L1095" s="113">
        <v>3</v>
      </c>
      <c r="M1095" s="124"/>
      <c r="N1095" s="125">
        <f>Tabela1798197[[#This Row],[Qtde.]]*Tabela1798197[[#This Row],[VALOR]]</f>
        <v>0</v>
      </c>
    </row>
    <row r="1096" spans="2:14" x14ac:dyDescent="0.3">
      <c r="B1096" s="111" t="s">
        <v>866</v>
      </c>
      <c r="C1096" s="116">
        <v>25</v>
      </c>
      <c r="D10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96" s="231" t="s">
        <v>866</v>
      </c>
      <c r="F1096" s="167" t="s">
        <v>809</v>
      </c>
      <c r="G1096" s="224"/>
      <c r="H1096" s="174"/>
      <c r="I1096" s="191"/>
      <c r="J1096" s="207">
        <v>7897801300292</v>
      </c>
      <c r="K1096" s="160">
        <v>21</v>
      </c>
      <c r="L1096" s="113">
        <v>15</v>
      </c>
      <c r="M1096" s="124"/>
      <c r="N1096" s="125">
        <f>Tabela1798197[[#This Row],[Qtde.]]*Tabela1798197[[#This Row],[VALOR]]</f>
        <v>0</v>
      </c>
    </row>
    <row r="1097" spans="2:14" x14ac:dyDescent="0.3">
      <c r="B1097" s="111" t="s">
        <v>866</v>
      </c>
      <c r="C1097" s="116">
        <v>25</v>
      </c>
      <c r="D10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97" s="231" t="s">
        <v>866</v>
      </c>
      <c r="F1097" s="167" t="s">
        <v>810</v>
      </c>
      <c r="G1097" s="224"/>
      <c r="H1097" s="174"/>
      <c r="I1097" s="191"/>
      <c r="J1097" s="207">
        <v>7897801301824</v>
      </c>
      <c r="K1097" s="160">
        <v>53</v>
      </c>
      <c r="L1097" s="113">
        <v>15</v>
      </c>
      <c r="M1097" s="124"/>
      <c r="N1097" s="125">
        <f>Tabela1798197[[#This Row],[Qtde.]]*Tabela1798197[[#This Row],[VALOR]]</f>
        <v>0</v>
      </c>
    </row>
    <row r="1098" spans="2:14" x14ac:dyDescent="0.3">
      <c r="B1098" s="111" t="s">
        <v>866</v>
      </c>
      <c r="C1098" s="116">
        <v>10</v>
      </c>
      <c r="D10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098" s="231" t="s">
        <v>866</v>
      </c>
      <c r="F1098" s="167" t="s">
        <v>811</v>
      </c>
      <c r="G1098" s="224"/>
      <c r="H1098" s="174"/>
      <c r="I1098" s="191"/>
      <c r="J1098" s="207">
        <v>7897801302142</v>
      </c>
      <c r="K1098" s="160">
        <v>21</v>
      </c>
      <c r="L1098" s="113">
        <v>10</v>
      </c>
      <c r="M1098" s="124"/>
      <c r="N1098" s="125">
        <f>Tabela1798197[[#This Row],[Qtde.]]*Tabela1798197[[#This Row],[VALOR]]</f>
        <v>0</v>
      </c>
    </row>
    <row r="1099" spans="2:14" ht="31.5" x14ac:dyDescent="0.3">
      <c r="B1099" s="111" t="s">
        <v>866</v>
      </c>
      <c r="C1099" s="116">
        <v>10</v>
      </c>
      <c r="D10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099" s="231" t="s">
        <v>866</v>
      </c>
      <c r="F1099" s="167" t="s">
        <v>812</v>
      </c>
      <c r="G1099" s="224"/>
      <c r="H1099" s="174"/>
      <c r="I1099" s="191"/>
      <c r="J1099" s="207">
        <v>7897801301800</v>
      </c>
      <c r="K1099" s="160">
        <v>0</v>
      </c>
      <c r="L1099" s="113">
        <v>10</v>
      </c>
      <c r="M1099" s="124"/>
      <c r="N1099" s="125">
        <f>Tabela1798197[[#This Row],[Qtde.]]*Tabela1798197[[#This Row],[VALOR]]</f>
        <v>0</v>
      </c>
    </row>
    <row r="1100" spans="2:14" ht="31.5" x14ac:dyDescent="0.3">
      <c r="B1100" s="111" t="s">
        <v>866</v>
      </c>
      <c r="C1100" s="116">
        <v>5</v>
      </c>
      <c r="D11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00" s="231" t="s">
        <v>866</v>
      </c>
      <c r="F1100" s="167" t="s">
        <v>813</v>
      </c>
      <c r="G1100" s="224"/>
      <c r="H1100" s="174"/>
      <c r="I1100" s="191"/>
      <c r="J1100" s="207">
        <v>7897801302937</v>
      </c>
      <c r="K1100" s="160">
        <v>5</v>
      </c>
      <c r="L1100" s="113">
        <v>3</v>
      </c>
      <c r="M1100" s="124"/>
      <c r="N1100" s="125">
        <f>Tabela1798197[[#This Row],[Qtde.]]*Tabela1798197[[#This Row],[VALOR]]</f>
        <v>0</v>
      </c>
    </row>
    <row r="1101" spans="2:14" ht="31.5" x14ac:dyDescent="0.3">
      <c r="B1101" s="111" t="s">
        <v>866</v>
      </c>
      <c r="C1101" s="116">
        <v>10</v>
      </c>
      <c r="D11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01" s="231" t="s">
        <v>866</v>
      </c>
      <c r="F1101" s="167" t="s">
        <v>814</v>
      </c>
      <c r="G1101" s="224"/>
      <c r="H1101" s="174"/>
      <c r="I1101" s="191"/>
      <c r="J1101" s="207">
        <v>7897801302531</v>
      </c>
      <c r="K1101" s="160">
        <v>9</v>
      </c>
      <c r="L1101" s="113">
        <v>6</v>
      </c>
      <c r="M1101" s="124"/>
      <c r="N1101" s="125">
        <f>Tabela1798197[[#This Row],[Qtde.]]*Tabela1798197[[#This Row],[VALOR]]</f>
        <v>0</v>
      </c>
    </row>
    <row r="1102" spans="2:14" ht="31.5" x14ac:dyDescent="0.3">
      <c r="B1102" s="111" t="s">
        <v>866</v>
      </c>
      <c r="C1102" s="116">
        <v>10</v>
      </c>
      <c r="D11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102" s="231" t="s">
        <v>866</v>
      </c>
      <c r="F1102" s="167" t="s">
        <v>815</v>
      </c>
      <c r="G1102" s="224"/>
      <c r="H1102" s="174"/>
      <c r="I1102" s="191"/>
      <c r="J1102" s="207">
        <v>7897801302555</v>
      </c>
      <c r="K1102" s="160">
        <v>5</v>
      </c>
      <c r="L1102" s="113">
        <v>6</v>
      </c>
      <c r="M1102" s="124"/>
      <c r="N1102" s="125">
        <f>Tabela1798197[[#This Row],[Qtde.]]*Tabela1798197[[#This Row],[VALOR]]</f>
        <v>0</v>
      </c>
    </row>
    <row r="1103" spans="2:14" ht="31.5" x14ac:dyDescent="0.3">
      <c r="B1103" s="111" t="s">
        <v>866</v>
      </c>
      <c r="C1103" s="116">
        <v>10</v>
      </c>
      <c r="D11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103" s="231" t="s">
        <v>866</v>
      </c>
      <c r="F1103" s="167" t="s">
        <v>816</v>
      </c>
      <c r="G1103" s="224"/>
      <c r="H1103" s="174"/>
      <c r="I1103" s="191"/>
      <c r="J1103" s="207">
        <v>7897801302104</v>
      </c>
      <c r="K1103" s="160">
        <v>3</v>
      </c>
      <c r="L1103" s="113">
        <v>6</v>
      </c>
      <c r="M1103" s="124"/>
      <c r="N1103" s="125">
        <f>Tabela1798197[[#This Row],[Qtde.]]*Tabela1798197[[#This Row],[VALOR]]</f>
        <v>0</v>
      </c>
    </row>
    <row r="1104" spans="2:14" ht="31.5" x14ac:dyDescent="0.3">
      <c r="B1104" s="111" t="s">
        <v>866</v>
      </c>
      <c r="C1104" s="116">
        <v>10</v>
      </c>
      <c r="D11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04" s="231" t="s">
        <v>866</v>
      </c>
      <c r="F1104" s="167" t="s">
        <v>817</v>
      </c>
      <c r="G1104" s="224"/>
      <c r="H1104" s="174"/>
      <c r="I1104" s="191"/>
      <c r="J1104" s="207">
        <v>7897801301657</v>
      </c>
      <c r="K1104" s="160">
        <v>6</v>
      </c>
      <c r="L1104" s="113">
        <v>6</v>
      </c>
      <c r="M1104" s="124"/>
      <c r="N1104" s="125">
        <f>Tabela1798197[[#This Row],[Qtde.]]*Tabela1798197[[#This Row],[VALOR]]</f>
        <v>0</v>
      </c>
    </row>
    <row r="1105" spans="2:14" ht="31.5" x14ac:dyDescent="0.3">
      <c r="B1105" s="111" t="s">
        <v>866</v>
      </c>
      <c r="C1105" s="116">
        <v>10</v>
      </c>
      <c r="D11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05" s="231" t="s">
        <v>866</v>
      </c>
      <c r="F1105" s="167" t="s">
        <v>818</v>
      </c>
      <c r="G1105" s="224"/>
      <c r="H1105" s="174"/>
      <c r="I1105" s="191"/>
      <c r="J1105" s="207">
        <v>7897801302159</v>
      </c>
      <c r="K1105" s="160">
        <v>12</v>
      </c>
      <c r="L1105" s="113">
        <v>6</v>
      </c>
      <c r="M1105" s="124"/>
      <c r="N1105" s="125">
        <f>Tabela1798197[[#This Row],[Qtde.]]*Tabela1798197[[#This Row],[VALOR]]</f>
        <v>0</v>
      </c>
    </row>
    <row r="1106" spans="2:14" ht="31.5" x14ac:dyDescent="0.3">
      <c r="B1106" s="111" t="s">
        <v>866</v>
      </c>
      <c r="C1106" s="116">
        <v>5</v>
      </c>
      <c r="D11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06" s="231" t="s">
        <v>866</v>
      </c>
      <c r="F1106" s="167" t="s">
        <v>819</v>
      </c>
      <c r="G1106" s="224"/>
      <c r="H1106" s="174"/>
      <c r="I1106" s="191"/>
      <c r="J1106" s="207">
        <v>7897801301459</v>
      </c>
      <c r="K1106" s="160">
        <v>3</v>
      </c>
      <c r="L1106" s="113">
        <v>3</v>
      </c>
      <c r="M1106" s="124"/>
      <c r="N1106" s="125">
        <f>Tabela1798197[[#This Row],[Qtde.]]*Tabela1798197[[#This Row],[VALOR]]</f>
        <v>0</v>
      </c>
    </row>
    <row r="1107" spans="2:14" x14ac:dyDescent="0.3">
      <c r="B1107" s="111" t="s">
        <v>866</v>
      </c>
      <c r="C1107" s="116">
        <v>25</v>
      </c>
      <c r="D11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07" s="231" t="s">
        <v>866</v>
      </c>
      <c r="F1107" s="167" t="s">
        <v>820</v>
      </c>
      <c r="G1107" s="224"/>
      <c r="H1107" s="174"/>
      <c r="I1107" s="191"/>
      <c r="J1107" s="207">
        <v>7897801300278</v>
      </c>
      <c r="K1107" s="160">
        <v>23</v>
      </c>
      <c r="L1107" s="113">
        <v>15</v>
      </c>
      <c r="M1107" s="124"/>
      <c r="N1107" s="125">
        <f>Tabela1798197[[#This Row],[Qtde.]]*Tabela1798197[[#This Row],[VALOR]]</f>
        <v>0</v>
      </c>
    </row>
    <row r="1108" spans="2:14" ht="31.5" x14ac:dyDescent="0.3">
      <c r="B1108" s="111" t="s">
        <v>866</v>
      </c>
      <c r="C1108" s="116">
        <v>10</v>
      </c>
      <c r="D11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08" s="231" t="s">
        <v>866</v>
      </c>
      <c r="F1108" s="167" t="s">
        <v>821</v>
      </c>
      <c r="G1108" s="224"/>
      <c r="H1108" s="174"/>
      <c r="I1108" s="191"/>
      <c r="J1108" s="207">
        <v>7897801301497</v>
      </c>
      <c r="K1108" s="160">
        <v>12</v>
      </c>
      <c r="L1108" s="113">
        <v>6</v>
      </c>
      <c r="M1108" s="124"/>
      <c r="N1108" s="125">
        <f>Tabela1798197[[#This Row],[Qtde.]]*Tabela1798197[[#This Row],[VALOR]]</f>
        <v>0</v>
      </c>
    </row>
    <row r="1109" spans="2:14" ht="31.5" x14ac:dyDescent="0.3">
      <c r="B1109" s="111" t="s">
        <v>866</v>
      </c>
      <c r="C1109" s="116">
        <v>10</v>
      </c>
      <c r="D11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09" s="231" t="s">
        <v>866</v>
      </c>
      <c r="F1109" s="167" t="s">
        <v>822</v>
      </c>
      <c r="G1109" s="224"/>
      <c r="H1109" s="174"/>
      <c r="I1109" s="191"/>
      <c r="J1109" s="207">
        <v>7897801301756</v>
      </c>
      <c r="K1109" s="160">
        <v>9</v>
      </c>
      <c r="L1109" s="113">
        <v>6</v>
      </c>
      <c r="M1109" s="124"/>
      <c r="N1109" s="125">
        <f>Tabela1798197[[#This Row],[Qtde.]]*Tabela1798197[[#This Row],[VALOR]]</f>
        <v>0</v>
      </c>
    </row>
    <row r="1110" spans="2:14" ht="31.5" x14ac:dyDescent="0.3">
      <c r="B1110" s="111" t="s">
        <v>866</v>
      </c>
      <c r="C1110" s="116">
        <v>10</v>
      </c>
      <c r="D11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0" s="231" t="s">
        <v>866</v>
      </c>
      <c r="F1110" s="167" t="s">
        <v>823</v>
      </c>
      <c r="G1110" s="224"/>
      <c r="H1110" s="174"/>
      <c r="I1110" s="191"/>
      <c r="J1110" s="207">
        <v>7897801301268</v>
      </c>
      <c r="K1110" s="160">
        <v>12</v>
      </c>
      <c r="L1110" s="113">
        <v>6</v>
      </c>
      <c r="M1110" s="124"/>
      <c r="N1110" s="125">
        <f>Tabela1798197[[#This Row],[Qtde.]]*Tabela1798197[[#This Row],[VALOR]]</f>
        <v>0</v>
      </c>
    </row>
    <row r="1111" spans="2:14" ht="31.5" x14ac:dyDescent="0.3">
      <c r="B1111" s="111" t="s">
        <v>866</v>
      </c>
      <c r="C1111" s="116">
        <v>5</v>
      </c>
      <c r="D11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1" s="231" t="s">
        <v>866</v>
      </c>
      <c r="F1111" s="167" t="s">
        <v>824</v>
      </c>
      <c r="G1111" s="224"/>
      <c r="H1111" s="174"/>
      <c r="I1111" s="191"/>
      <c r="J1111" s="207">
        <v>7897801303019</v>
      </c>
      <c r="K1111" s="160">
        <v>4</v>
      </c>
      <c r="L1111" s="113">
        <v>3</v>
      </c>
      <c r="M1111" s="124"/>
      <c r="N1111" s="125">
        <f>Tabela1798197[[#This Row],[Qtde.]]*Tabela1798197[[#This Row],[VALOR]]</f>
        <v>0</v>
      </c>
    </row>
    <row r="1112" spans="2:14" ht="31.5" x14ac:dyDescent="0.3">
      <c r="B1112" s="111" t="s">
        <v>866</v>
      </c>
      <c r="C1112" s="116">
        <v>10</v>
      </c>
      <c r="D11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2" s="231" t="s">
        <v>866</v>
      </c>
      <c r="F1112" s="167" t="s">
        <v>825</v>
      </c>
      <c r="G1112" s="224"/>
      <c r="H1112" s="174"/>
      <c r="I1112" s="191"/>
      <c r="J1112" s="207">
        <v>7897801302487</v>
      </c>
      <c r="K1112" s="160">
        <v>10</v>
      </c>
      <c r="L1112" s="113">
        <v>6</v>
      </c>
      <c r="M1112" s="124"/>
      <c r="N1112" s="125">
        <f>Tabela1798197[[#This Row],[Qtde.]]*Tabela1798197[[#This Row],[VALOR]]</f>
        <v>0</v>
      </c>
    </row>
    <row r="1113" spans="2:14" ht="31.5" x14ac:dyDescent="0.3">
      <c r="B1113" s="111" t="s">
        <v>866</v>
      </c>
      <c r="C1113" s="116">
        <v>10</v>
      </c>
      <c r="D11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3" s="231" t="s">
        <v>866</v>
      </c>
      <c r="F1113" s="167" t="s">
        <v>826</v>
      </c>
      <c r="G1113" s="224"/>
      <c r="H1113" s="174"/>
      <c r="I1113" s="191"/>
      <c r="J1113" s="207">
        <v>7897801301480</v>
      </c>
      <c r="K1113" s="160">
        <v>23</v>
      </c>
      <c r="L1113" s="113">
        <v>6</v>
      </c>
      <c r="M1113" s="124"/>
      <c r="N1113" s="125">
        <f>Tabela1798197[[#This Row],[Qtde.]]*Tabela1798197[[#This Row],[VALOR]]</f>
        <v>0</v>
      </c>
    </row>
    <row r="1114" spans="2:14" ht="31.5" x14ac:dyDescent="0.3">
      <c r="B1114" s="111" t="s">
        <v>866</v>
      </c>
      <c r="C1114" s="116">
        <v>10</v>
      </c>
      <c r="D11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4" s="231" t="s">
        <v>866</v>
      </c>
      <c r="F1114" s="167" t="s">
        <v>827</v>
      </c>
      <c r="G1114" s="224"/>
      <c r="H1114" s="174"/>
      <c r="I1114" s="191"/>
      <c r="J1114" s="207">
        <v>7897801302463</v>
      </c>
      <c r="K1114" s="160">
        <v>10</v>
      </c>
      <c r="L1114" s="113">
        <v>6</v>
      </c>
      <c r="M1114" s="124"/>
      <c r="N1114" s="125">
        <f>Tabela1798197[[#This Row],[Qtde.]]*Tabela1798197[[#This Row],[VALOR]]</f>
        <v>0</v>
      </c>
    </row>
    <row r="1115" spans="2:14" ht="31.5" x14ac:dyDescent="0.3">
      <c r="B1115" s="111" t="s">
        <v>866</v>
      </c>
      <c r="C1115" s="116">
        <v>5</v>
      </c>
      <c r="D11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5" s="231" t="s">
        <v>866</v>
      </c>
      <c r="F1115" s="167" t="s">
        <v>828</v>
      </c>
      <c r="G1115" s="224"/>
      <c r="H1115" s="174"/>
      <c r="I1115" s="191"/>
      <c r="J1115" s="207">
        <v>7897801307451</v>
      </c>
      <c r="K1115" s="160">
        <v>5</v>
      </c>
      <c r="L1115" s="113">
        <v>3</v>
      </c>
      <c r="M1115" s="124"/>
      <c r="N1115" s="125">
        <f>Tabela1798197[[#This Row],[Qtde.]]*Tabela1798197[[#This Row],[VALOR]]</f>
        <v>0</v>
      </c>
    </row>
    <row r="1116" spans="2:14" ht="31.5" x14ac:dyDescent="0.3">
      <c r="B1116" s="111" t="s">
        <v>866</v>
      </c>
      <c r="C1116" s="116">
        <v>6</v>
      </c>
      <c r="D11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116" s="231" t="s">
        <v>866</v>
      </c>
      <c r="F1116" s="167" t="s">
        <v>829</v>
      </c>
      <c r="G1116" s="224"/>
      <c r="H1116" s="174"/>
      <c r="I1116" s="191"/>
      <c r="J1116" s="207">
        <v>7897801308175</v>
      </c>
      <c r="K1116" s="160">
        <v>2</v>
      </c>
      <c r="L1116" s="113">
        <v>4</v>
      </c>
      <c r="M1116" s="124"/>
      <c r="N1116" s="125">
        <f>Tabela1798197[[#This Row],[Qtde.]]*Tabela1798197[[#This Row],[VALOR]]</f>
        <v>0</v>
      </c>
    </row>
    <row r="1117" spans="2:14" ht="31.5" x14ac:dyDescent="0.3">
      <c r="B1117" s="111" t="s">
        <v>866</v>
      </c>
      <c r="C1117" s="116">
        <v>6</v>
      </c>
      <c r="D11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7" s="231" t="s">
        <v>866</v>
      </c>
      <c r="F1117" s="167" t="s">
        <v>830</v>
      </c>
      <c r="G1117" s="224"/>
      <c r="H1117" s="174"/>
      <c r="I1117" s="191"/>
      <c r="J1117" s="207">
        <v>7897801308199</v>
      </c>
      <c r="K1117" s="160">
        <v>5</v>
      </c>
      <c r="L1117" s="113">
        <v>4</v>
      </c>
      <c r="M1117" s="124"/>
      <c r="N1117" s="125">
        <f>Tabela1798197[[#This Row],[Qtde.]]*Tabela1798197[[#This Row],[VALOR]]</f>
        <v>0</v>
      </c>
    </row>
    <row r="1118" spans="2:14" ht="31.5" x14ac:dyDescent="0.3">
      <c r="B1118" s="111" t="s">
        <v>866</v>
      </c>
      <c r="C1118" s="116">
        <v>6</v>
      </c>
      <c r="D11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8" s="231" t="s">
        <v>866</v>
      </c>
      <c r="F1118" s="167" t="s">
        <v>831</v>
      </c>
      <c r="G1118" s="224"/>
      <c r="H1118" s="174"/>
      <c r="I1118" s="191"/>
      <c r="J1118" s="207">
        <v>7897801308205</v>
      </c>
      <c r="K1118" s="160">
        <v>4</v>
      </c>
      <c r="L1118" s="113">
        <v>4</v>
      </c>
      <c r="M1118" s="124"/>
      <c r="N1118" s="125">
        <f>Tabela1798197[[#This Row],[Qtde.]]*Tabela1798197[[#This Row],[VALOR]]</f>
        <v>0</v>
      </c>
    </row>
    <row r="1119" spans="2:14" ht="31.5" x14ac:dyDescent="0.3">
      <c r="B1119" s="111" t="s">
        <v>866</v>
      </c>
      <c r="C1119" s="116">
        <v>50</v>
      </c>
      <c r="D11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19" s="231" t="s">
        <v>866</v>
      </c>
      <c r="F1119" s="167" t="s">
        <v>1066</v>
      </c>
      <c r="G1119" s="224"/>
      <c r="H1119" s="174"/>
      <c r="I1119" s="191"/>
      <c r="J1119" s="207">
        <v>7897801302357</v>
      </c>
      <c r="K1119" s="160">
        <v>50</v>
      </c>
      <c r="L1119" s="113">
        <v>20</v>
      </c>
      <c r="M1119" s="124"/>
      <c r="N1119" s="125">
        <f>Tabela1798197[[#This Row],[Qtde.]]*Tabela1798197[[#This Row],[VALOR]]</f>
        <v>0</v>
      </c>
    </row>
    <row r="1120" spans="2:14" ht="31.5" x14ac:dyDescent="0.3">
      <c r="B1120" s="111" t="s">
        <v>866</v>
      </c>
      <c r="C1120" s="116">
        <v>50</v>
      </c>
      <c r="D11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1120" s="231" t="s">
        <v>866</v>
      </c>
      <c r="F1120" s="167" t="s">
        <v>1067</v>
      </c>
      <c r="G1120" s="224"/>
      <c r="H1120" s="174"/>
      <c r="I1120" s="191"/>
      <c r="J1120" s="207">
        <v>7897801302364</v>
      </c>
      <c r="K1120" s="160">
        <v>0</v>
      </c>
      <c r="L1120" s="113">
        <v>20</v>
      </c>
      <c r="M1120" s="124"/>
      <c r="N1120" s="125">
        <f>Tabela1798197[[#This Row],[Qtde.]]*Tabela1798197[[#This Row],[VALOR]]</f>
        <v>0</v>
      </c>
    </row>
    <row r="1121" spans="2:14" ht="31.5" x14ac:dyDescent="0.3">
      <c r="B1121" s="111" t="s">
        <v>866</v>
      </c>
      <c r="C1121" s="116">
        <v>25</v>
      </c>
      <c r="D11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1121" s="231" t="s">
        <v>866</v>
      </c>
      <c r="F1121" s="167" t="s">
        <v>1068</v>
      </c>
      <c r="G1121" s="224"/>
      <c r="H1121" s="174"/>
      <c r="I1121" s="191"/>
      <c r="J1121" s="207">
        <v>7897801302371</v>
      </c>
      <c r="K1121" s="160">
        <v>7</v>
      </c>
      <c r="L1121" s="113">
        <v>10</v>
      </c>
      <c r="M1121" s="124"/>
      <c r="N1121" s="125">
        <f>Tabela1798197[[#This Row],[Qtde.]]*Tabela1798197[[#This Row],[VALOR]]</f>
        <v>0</v>
      </c>
    </row>
    <row r="1122" spans="2:14" ht="31.5" x14ac:dyDescent="0.3">
      <c r="B1122" s="111" t="s">
        <v>866</v>
      </c>
      <c r="C1122" s="116">
        <v>25</v>
      </c>
      <c r="D11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1122" s="231" t="s">
        <v>866</v>
      </c>
      <c r="F1122" s="167" t="s">
        <v>1069</v>
      </c>
      <c r="G1122" s="224"/>
      <c r="H1122" s="174"/>
      <c r="I1122" s="191"/>
      <c r="J1122" s="207">
        <v>7897801302388</v>
      </c>
      <c r="K1122" s="160">
        <v>0</v>
      </c>
      <c r="L1122" s="113">
        <v>10</v>
      </c>
      <c r="M1122" s="124"/>
      <c r="N1122" s="125">
        <f>Tabela1798197[[#This Row],[Qtde.]]*Tabela1798197[[#This Row],[VALOR]]</f>
        <v>0</v>
      </c>
    </row>
    <row r="1123" spans="2:14" ht="31.5" x14ac:dyDescent="0.3">
      <c r="B1123" s="111" t="s">
        <v>866</v>
      </c>
      <c r="C1123" s="116">
        <v>15</v>
      </c>
      <c r="D11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23" s="231" t="s">
        <v>866</v>
      </c>
      <c r="F1123" s="167" t="s">
        <v>1070</v>
      </c>
      <c r="G1123" s="224"/>
      <c r="H1123" s="174"/>
      <c r="I1123" s="191"/>
      <c r="J1123" s="207">
        <v>7897801302395</v>
      </c>
      <c r="K1123" s="160">
        <v>15</v>
      </c>
      <c r="L1123" s="113">
        <v>5</v>
      </c>
      <c r="M1123" s="124"/>
      <c r="N1123" s="125">
        <f>Tabela1798197[[#This Row],[Qtde.]]*Tabela1798197[[#This Row],[VALOR]]</f>
        <v>0</v>
      </c>
    </row>
    <row r="1124" spans="2:14" ht="47.25" x14ac:dyDescent="0.3">
      <c r="B1124" s="111" t="s">
        <v>866</v>
      </c>
      <c r="C1124" s="116">
        <v>12</v>
      </c>
      <c r="D11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24" s="231" t="s">
        <v>866</v>
      </c>
      <c r="F1124" s="167" t="s">
        <v>1071</v>
      </c>
      <c r="G1124" s="224"/>
      <c r="H1124" s="174"/>
      <c r="I1124" s="191"/>
      <c r="J1124" s="207">
        <v>7897801307246</v>
      </c>
      <c r="K1124" s="160">
        <v>10</v>
      </c>
      <c r="L1124" s="113">
        <v>6</v>
      </c>
      <c r="M1124" s="124"/>
      <c r="N1124" s="125">
        <f>Tabela1798197[[#This Row],[Qtde.]]*Tabela1798197[[#This Row],[VALOR]]</f>
        <v>0</v>
      </c>
    </row>
    <row r="1125" spans="2:14" ht="31.5" x14ac:dyDescent="0.3">
      <c r="B1125" s="111" t="s">
        <v>866</v>
      </c>
      <c r="C1125" s="116">
        <v>12</v>
      </c>
      <c r="D11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25" s="231" t="s">
        <v>866</v>
      </c>
      <c r="F1125" s="167" t="s">
        <v>1072</v>
      </c>
      <c r="G1125" s="224"/>
      <c r="H1125" s="174"/>
      <c r="I1125" s="191"/>
      <c r="J1125" s="207">
        <v>7897801307116</v>
      </c>
      <c r="K1125" s="160">
        <v>9</v>
      </c>
      <c r="L1125" s="113">
        <v>6</v>
      </c>
      <c r="M1125" s="124"/>
      <c r="N1125" s="125">
        <f>Tabela1798197[[#This Row],[Qtde.]]*Tabela1798197[[#This Row],[VALOR]]</f>
        <v>0</v>
      </c>
    </row>
    <row r="1126" spans="2:14" ht="31.5" x14ac:dyDescent="0.3">
      <c r="B1126" s="111" t="s">
        <v>866</v>
      </c>
      <c r="C1126" s="116">
        <v>1</v>
      </c>
      <c r="D11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26" s="231" t="s">
        <v>866</v>
      </c>
      <c r="F1126" s="167" t="s">
        <v>832</v>
      </c>
      <c r="G1126" s="224"/>
      <c r="H1126" s="174"/>
      <c r="I1126" s="191"/>
      <c r="J1126" s="207">
        <v>7897801312042</v>
      </c>
      <c r="K1126" s="160">
        <v>15</v>
      </c>
      <c r="L1126" s="113">
        <v>13</v>
      </c>
      <c r="M1126" s="124"/>
      <c r="N1126" s="125">
        <f>Tabela1798197[[#This Row],[Qtde.]]*Tabela1798197[[#This Row],[VALOR]]</f>
        <v>0</v>
      </c>
    </row>
    <row r="1127" spans="2:14" ht="31.5" x14ac:dyDescent="0.3">
      <c r="B1127" s="111" t="s">
        <v>866</v>
      </c>
      <c r="C1127" s="116">
        <v>1</v>
      </c>
      <c r="D11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27" s="231" t="s">
        <v>866</v>
      </c>
      <c r="F1127" s="167" t="s">
        <v>833</v>
      </c>
      <c r="G1127" s="224"/>
      <c r="H1127" s="174"/>
      <c r="I1127" s="191"/>
      <c r="J1127" s="207">
        <v>7897801300827</v>
      </c>
      <c r="K1127" s="160">
        <v>20</v>
      </c>
      <c r="L1127" s="113">
        <v>13</v>
      </c>
      <c r="M1127" s="124"/>
      <c r="N1127" s="125">
        <f>Tabela1798197[[#This Row],[Qtde.]]*Tabela1798197[[#This Row],[VALOR]]</f>
        <v>0</v>
      </c>
    </row>
    <row r="1128" spans="2:14" ht="31.5" x14ac:dyDescent="0.3">
      <c r="B1128" s="111" t="s">
        <v>866</v>
      </c>
      <c r="C1128" s="116">
        <v>1</v>
      </c>
      <c r="D11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28" s="231" t="s">
        <v>866</v>
      </c>
      <c r="F1128" s="167" t="s">
        <v>834</v>
      </c>
      <c r="G1128" s="224"/>
      <c r="H1128" s="174"/>
      <c r="I1128" s="191"/>
      <c r="J1128" s="207">
        <v>7897801300834</v>
      </c>
      <c r="K1128" s="160">
        <v>20</v>
      </c>
      <c r="L1128" s="113">
        <v>13</v>
      </c>
      <c r="M1128" s="124"/>
      <c r="N1128" s="125">
        <f>Tabela1798197[[#This Row],[Qtde.]]*Tabela1798197[[#This Row],[VALOR]]</f>
        <v>0</v>
      </c>
    </row>
    <row r="1129" spans="2:14" ht="31.5" x14ac:dyDescent="0.3">
      <c r="B1129" s="111" t="s">
        <v>866</v>
      </c>
      <c r="C1129" s="116">
        <v>1</v>
      </c>
      <c r="D11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29" s="231" t="s">
        <v>866</v>
      </c>
      <c r="F1129" s="167" t="s">
        <v>835</v>
      </c>
      <c r="G1129" s="224"/>
      <c r="H1129" s="174"/>
      <c r="I1129" s="191"/>
      <c r="J1129" s="207">
        <v>7897801300841</v>
      </c>
      <c r="K1129" s="160">
        <v>20</v>
      </c>
      <c r="L1129" s="113">
        <v>13</v>
      </c>
      <c r="M1129" s="124"/>
      <c r="N1129" s="125">
        <f>Tabela1798197[[#This Row],[Qtde.]]*Tabela1798197[[#This Row],[VALOR]]</f>
        <v>0</v>
      </c>
    </row>
    <row r="1130" spans="2:14" ht="31.5" x14ac:dyDescent="0.3">
      <c r="B1130" s="111" t="s">
        <v>866</v>
      </c>
      <c r="C1130" s="116">
        <v>1</v>
      </c>
      <c r="D11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0" s="231" t="s">
        <v>866</v>
      </c>
      <c r="F1130" s="167" t="s">
        <v>836</v>
      </c>
      <c r="G1130" s="224"/>
      <c r="H1130" s="174"/>
      <c r="I1130" s="191"/>
      <c r="J1130" s="207">
        <v>7897801303026</v>
      </c>
      <c r="K1130" s="160">
        <v>14</v>
      </c>
      <c r="L1130" s="113">
        <v>13</v>
      </c>
      <c r="M1130" s="124"/>
      <c r="N1130" s="125">
        <f>Tabela1798197[[#This Row],[Qtde.]]*Tabela1798197[[#This Row],[VALOR]]</f>
        <v>0</v>
      </c>
    </row>
    <row r="1131" spans="2:14" x14ac:dyDescent="0.3">
      <c r="B1131" s="111" t="s">
        <v>866</v>
      </c>
      <c r="C1131" s="116">
        <v>1</v>
      </c>
      <c r="D11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1" s="231" t="s">
        <v>866</v>
      </c>
      <c r="F1131" s="167" t="s">
        <v>837</v>
      </c>
      <c r="G1131" s="224"/>
      <c r="H1131" s="174"/>
      <c r="I1131" s="191"/>
      <c r="J1131" s="207">
        <v>7897801303033</v>
      </c>
      <c r="K1131" s="160">
        <v>4</v>
      </c>
      <c r="L1131" s="113">
        <v>3</v>
      </c>
      <c r="M1131" s="124"/>
      <c r="N1131" s="125">
        <f>Tabela1798197[[#This Row],[Qtde.]]*Tabela1798197[[#This Row],[VALOR]]</f>
        <v>0</v>
      </c>
    </row>
    <row r="1132" spans="2:14" ht="31.5" x14ac:dyDescent="0.3">
      <c r="B1132" s="111" t="s">
        <v>866</v>
      </c>
      <c r="C1132" s="116">
        <v>1</v>
      </c>
      <c r="D11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2" s="231" t="s">
        <v>866</v>
      </c>
      <c r="F1132" s="167" t="s">
        <v>838</v>
      </c>
      <c r="G1132" s="224"/>
      <c r="H1132" s="174"/>
      <c r="I1132" s="191"/>
      <c r="J1132" s="207">
        <v>7897801319188</v>
      </c>
      <c r="K1132" s="160">
        <v>7</v>
      </c>
      <c r="L1132" s="113">
        <v>6</v>
      </c>
      <c r="M1132" s="124"/>
      <c r="N1132" s="125">
        <f>Tabela1798197[[#This Row],[Qtde.]]*Tabela1798197[[#This Row],[VALOR]]</f>
        <v>0</v>
      </c>
    </row>
    <row r="1133" spans="2:14" x14ac:dyDescent="0.3">
      <c r="B1133" s="111" t="s">
        <v>866</v>
      </c>
      <c r="C1133" s="116">
        <v>20</v>
      </c>
      <c r="D11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3" s="231" t="s">
        <v>866</v>
      </c>
      <c r="F1133" s="167" t="s">
        <v>839</v>
      </c>
      <c r="G1133" s="224"/>
      <c r="H1133" s="174"/>
      <c r="I1133" s="191"/>
      <c r="J1133" s="207">
        <v>7897801301183</v>
      </c>
      <c r="K1133" s="160">
        <v>20</v>
      </c>
      <c r="L1133" s="113">
        <v>13</v>
      </c>
      <c r="M1133" s="124"/>
      <c r="N1133" s="125">
        <f>Tabela1798197[[#This Row],[Qtde.]]*Tabela1798197[[#This Row],[VALOR]]</f>
        <v>0</v>
      </c>
    </row>
    <row r="1134" spans="2:14" ht="31.5" x14ac:dyDescent="0.3">
      <c r="B1134" s="111" t="s">
        <v>866</v>
      </c>
      <c r="C1134" s="116">
        <v>20</v>
      </c>
      <c r="D11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4" s="231" t="s">
        <v>866</v>
      </c>
      <c r="F1134" s="167" t="s">
        <v>840</v>
      </c>
      <c r="G1134" s="224"/>
      <c r="H1134" s="174"/>
      <c r="I1134" s="191"/>
      <c r="J1134" s="207">
        <v>7897801301237</v>
      </c>
      <c r="K1134" s="160">
        <v>17</v>
      </c>
      <c r="L1134" s="113">
        <v>13</v>
      </c>
      <c r="M1134" s="124"/>
      <c r="N1134" s="125">
        <f>Tabela1798197[[#This Row],[Qtde.]]*Tabela1798197[[#This Row],[VALOR]]</f>
        <v>0</v>
      </c>
    </row>
    <row r="1135" spans="2:14" ht="31.5" x14ac:dyDescent="0.3">
      <c r="B1135" s="111" t="s">
        <v>866</v>
      </c>
      <c r="C1135" s="116">
        <v>20</v>
      </c>
      <c r="D11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5" s="231" t="s">
        <v>866</v>
      </c>
      <c r="F1135" s="167" t="s">
        <v>841</v>
      </c>
      <c r="G1135" s="224"/>
      <c r="H1135" s="174"/>
      <c r="I1135" s="191"/>
      <c r="J1135" s="207">
        <v>7897801302043</v>
      </c>
      <c r="K1135" s="160">
        <v>20</v>
      </c>
      <c r="L1135" s="113">
        <v>13</v>
      </c>
      <c r="M1135" s="124"/>
      <c r="N1135" s="125">
        <f>Tabela1798197[[#This Row],[Qtde.]]*Tabela1798197[[#This Row],[VALOR]]</f>
        <v>0</v>
      </c>
    </row>
    <row r="1136" spans="2:14" ht="31.5" x14ac:dyDescent="0.3">
      <c r="B1136" s="111" t="s">
        <v>866</v>
      </c>
      <c r="C1136" s="116">
        <v>20</v>
      </c>
      <c r="D11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6" s="231" t="s">
        <v>866</v>
      </c>
      <c r="F1136" s="167" t="s">
        <v>842</v>
      </c>
      <c r="G1136" s="224"/>
      <c r="H1136" s="174"/>
      <c r="I1136" s="191"/>
      <c r="J1136" s="207">
        <v>7897801302050</v>
      </c>
      <c r="K1136" s="160">
        <v>20</v>
      </c>
      <c r="L1136" s="113">
        <v>13</v>
      </c>
      <c r="M1136" s="124"/>
      <c r="N1136" s="125">
        <f>Tabela1798197[[#This Row],[Qtde.]]*Tabela1798197[[#This Row],[VALOR]]</f>
        <v>0</v>
      </c>
    </row>
    <row r="1137" spans="2:14" ht="31.5" x14ac:dyDescent="0.3">
      <c r="B1137" s="111" t="s">
        <v>866</v>
      </c>
      <c r="C1137" s="116">
        <v>100</v>
      </c>
      <c r="D11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7" s="231" t="s">
        <v>866</v>
      </c>
      <c r="F1137" s="167" t="s">
        <v>843</v>
      </c>
      <c r="G1137" s="224"/>
      <c r="H1137" s="174"/>
      <c r="I1137" s="191"/>
      <c r="J1137" s="207">
        <v>7897801301244</v>
      </c>
      <c r="K1137" s="160">
        <v>99</v>
      </c>
      <c r="L1137" s="113">
        <v>50</v>
      </c>
      <c r="M1137" s="124"/>
      <c r="N1137" s="125">
        <f>Tabela1798197[[#This Row],[Qtde.]]*Tabela1798197[[#This Row],[VALOR]]</f>
        <v>0</v>
      </c>
    </row>
    <row r="1138" spans="2:14" ht="31.5" x14ac:dyDescent="0.3">
      <c r="B1138" s="111" t="s">
        <v>866</v>
      </c>
      <c r="C1138" s="116">
        <v>100</v>
      </c>
      <c r="D11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38" s="231" t="s">
        <v>866</v>
      </c>
      <c r="F1138" s="167" t="s">
        <v>844</v>
      </c>
      <c r="G1138" s="224"/>
      <c r="H1138" s="174"/>
      <c r="I1138" s="191"/>
      <c r="J1138" s="207">
        <v>7897801302067</v>
      </c>
      <c r="K1138" s="160">
        <v>100</v>
      </c>
      <c r="L1138" s="113">
        <v>50</v>
      </c>
      <c r="M1138" s="124"/>
      <c r="N1138" s="125">
        <f>Tabela1798197[[#This Row],[Qtde.]]*Tabela1798197[[#This Row],[VALOR]]</f>
        <v>0</v>
      </c>
    </row>
    <row r="1139" spans="2:14" ht="31.5" x14ac:dyDescent="0.3">
      <c r="B1139" s="111" t="s">
        <v>866</v>
      </c>
      <c r="C1139" s="116">
        <v>1</v>
      </c>
      <c r="D11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139" s="231" t="s">
        <v>866</v>
      </c>
      <c r="F1139" s="167" t="s">
        <v>845</v>
      </c>
      <c r="G1139" s="224"/>
      <c r="H1139" s="174"/>
      <c r="I1139" s="191"/>
      <c r="J1139" s="207">
        <v>7897801311229</v>
      </c>
      <c r="K1139" s="160">
        <v>1</v>
      </c>
      <c r="L1139" s="113">
        <v>4</v>
      </c>
      <c r="M1139" s="124"/>
      <c r="N1139" s="125">
        <f>Tabela1798197[[#This Row],[Qtde.]]*Tabela1798197[[#This Row],[VALOR]]</f>
        <v>0</v>
      </c>
    </row>
    <row r="1140" spans="2:14" ht="31.5" x14ac:dyDescent="0.3">
      <c r="B1140" s="111" t="s">
        <v>866</v>
      </c>
      <c r="C1140" s="116">
        <v>1</v>
      </c>
      <c r="D11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40" s="231" t="s">
        <v>866</v>
      </c>
      <c r="F1140" s="167" t="s">
        <v>846</v>
      </c>
      <c r="G1140" s="224"/>
      <c r="H1140" s="174"/>
      <c r="I1140" s="191"/>
      <c r="J1140" s="207">
        <v>7897801301596</v>
      </c>
      <c r="K1140" s="160">
        <v>2</v>
      </c>
      <c r="L1140" s="113">
        <v>6</v>
      </c>
      <c r="M1140" s="124"/>
      <c r="N1140" s="125">
        <f>Tabela1798197[[#This Row],[Qtde.]]*Tabela1798197[[#This Row],[VALOR]]</f>
        <v>0</v>
      </c>
    </row>
    <row r="1141" spans="2:14" ht="31.5" x14ac:dyDescent="0.3">
      <c r="B1141" s="111" t="s">
        <v>866</v>
      </c>
      <c r="C1141" s="116">
        <v>1</v>
      </c>
      <c r="D11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41" s="231" t="s">
        <v>866</v>
      </c>
      <c r="F1141" s="167" t="s">
        <v>847</v>
      </c>
      <c r="G1141" s="224"/>
      <c r="H1141" s="174"/>
      <c r="I1141" s="191"/>
      <c r="J1141" s="207">
        <v>7897801301817</v>
      </c>
      <c r="K1141" s="160">
        <v>11</v>
      </c>
      <c r="L1141" s="113">
        <v>6</v>
      </c>
      <c r="M1141" s="124"/>
      <c r="N1141" s="125">
        <f>Tabela1798197[[#This Row],[Qtde.]]*Tabela1798197[[#This Row],[VALOR]]</f>
        <v>0</v>
      </c>
    </row>
    <row r="1142" spans="2:14" ht="31.5" x14ac:dyDescent="0.3">
      <c r="B1142" s="111" t="s">
        <v>866</v>
      </c>
      <c r="C1142" s="116">
        <v>1</v>
      </c>
      <c r="D11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42" s="231" t="s">
        <v>866</v>
      </c>
      <c r="F1142" s="167" t="s">
        <v>848</v>
      </c>
      <c r="G1142" s="224"/>
      <c r="H1142" s="174"/>
      <c r="I1142" s="191"/>
      <c r="J1142" s="207">
        <v>7897801302180</v>
      </c>
      <c r="K1142" s="160">
        <v>11</v>
      </c>
      <c r="L1142" s="113">
        <v>6</v>
      </c>
      <c r="M1142" s="124"/>
      <c r="N1142" s="125">
        <f>Tabela1798197[[#This Row],[Qtde.]]*Tabela1798197[[#This Row],[VALOR]]</f>
        <v>0</v>
      </c>
    </row>
    <row r="1143" spans="2:14" ht="31.5" x14ac:dyDescent="0.3">
      <c r="B1143" s="111" t="s">
        <v>866</v>
      </c>
      <c r="C1143" s="116">
        <v>1</v>
      </c>
      <c r="D11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43" s="231" t="s">
        <v>866</v>
      </c>
      <c r="F1143" s="167" t="s">
        <v>849</v>
      </c>
      <c r="G1143" s="224"/>
      <c r="H1143" s="174"/>
      <c r="I1143" s="191"/>
      <c r="J1143" s="207">
        <v>7897801302173</v>
      </c>
      <c r="K1143" s="160">
        <v>10</v>
      </c>
      <c r="L1143" s="113">
        <v>6</v>
      </c>
      <c r="M1143" s="124"/>
      <c r="N1143" s="125">
        <f>Tabela1798197[[#This Row],[Qtde.]]*Tabela1798197[[#This Row],[VALOR]]</f>
        <v>0</v>
      </c>
    </row>
    <row r="1144" spans="2:14" ht="31.5" x14ac:dyDescent="0.3">
      <c r="B1144" s="111" t="s">
        <v>866</v>
      </c>
      <c r="C1144" s="116">
        <v>1</v>
      </c>
      <c r="D11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44" s="231" t="s">
        <v>866</v>
      </c>
      <c r="F1144" s="167" t="s">
        <v>850</v>
      </c>
      <c r="G1144" s="224"/>
      <c r="H1144" s="174"/>
      <c r="I1144" s="191"/>
      <c r="J1144" s="207">
        <v>7897801302753</v>
      </c>
      <c r="K1144" s="160">
        <v>19</v>
      </c>
      <c r="L1144" s="113">
        <v>13</v>
      </c>
      <c r="M1144" s="124"/>
      <c r="N1144" s="125">
        <f>Tabela1798197[[#This Row],[Qtde.]]*Tabela1798197[[#This Row],[VALOR]]</f>
        <v>0</v>
      </c>
    </row>
    <row r="1145" spans="2:14" ht="47.25" x14ac:dyDescent="0.3">
      <c r="B1145" s="111" t="s">
        <v>866</v>
      </c>
      <c r="C1145" s="116">
        <v>1</v>
      </c>
      <c r="D11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45" s="231" t="s">
        <v>866</v>
      </c>
      <c r="F1145" s="167" t="s">
        <v>851</v>
      </c>
      <c r="G1145" s="224"/>
      <c r="H1145" s="174"/>
      <c r="I1145" s="191"/>
      <c r="J1145" s="207">
        <v>7897801302746</v>
      </c>
      <c r="K1145" s="160">
        <v>19</v>
      </c>
      <c r="L1145" s="113">
        <v>13</v>
      </c>
      <c r="M1145" s="124"/>
      <c r="N1145" s="125">
        <f>Tabela1798197[[#This Row],[Qtde.]]*Tabela1798197[[#This Row],[VALOR]]</f>
        <v>0</v>
      </c>
    </row>
    <row r="1146" spans="2:14" ht="47.25" x14ac:dyDescent="0.3">
      <c r="B1146" s="111" t="s">
        <v>866</v>
      </c>
      <c r="C1146" s="116">
        <v>1</v>
      </c>
      <c r="D11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46" s="231" t="s">
        <v>866</v>
      </c>
      <c r="F1146" s="167" t="s">
        <v>852</v>
      </c>
      <c r="G1146" s="224"/>
      <c r="H1146" s="174"/>
      <c r="I1146" s="191"/>
      <c r="J1146" s="207">
        <v>7897801306621</v>
      </c>
      <c r="K1146" s="160">
        <v>10</v>
      </c>
      <c r="L1146" s="113">
        <v>6</v>
      </c>
      <c r="M1146" s="124"/>
      <c r="N1146" s="125">
        <f>Tabela1798197[[#This Row],[Qtde.]]*Tabela1798197[[#This Row],[VALOR]]</f>
        <v>0</v>
      </c>
    </row>
    <row r="1147" spans="2:14" ht="31.5" x14ac:dyDescent="0.3">
      <c r="B1147" s="111" t="s">
        <v>866</v>
      </c>
      <c r="C1147" s="116">
        <v>1</v>
      </c>
      <c r="D11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47" s="231" t="s">
        <v>866</v>
      </c>
      <c r="F1147" s="167" t="s">
        <v>853</v>
      </c>
      <c r="G1147" s="224"/>
      <c r="H1147" s="174"/>
      <c r="I1147" s="191"/>
      <c r="J1147" s="207">
        <v>7897801306638</v>
      </c>
      <c r="K1147" s="160">
        <v>10</v>
      </c>
      <c r="L1147" s="113">
        <v>6</v>
      </c>
      <c r="M1147" s="124"/>
      <c r="N1147" s="125">
        <f>Tabela1798197[[#This Row],[Qtde.]]*Tabela1798197[[#This Row],[VALOR]]</f>
        <v>0</v>
      </c>
    </row>
    <row r="1148" spans="2:14" ht="47.25" x14ac:dyDescent="0.3">
      <c r="B1148" s="111" t="s">
        <v>866</v>
      </c>
      <c r="C1148" s="116">
        <v>25</v>
      </c>
      <c r="D11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1148" s="231" t="s">
        <v>866</v>
      </c>
      <c r="F1148" s="167" t="s">
        <v>854</v>
      </c>
      <c r="G1148" s="224"/>
      <c r="H1148" s="174"/>
      <c r="I1148" s="191"/>
      <c r="J1148" s="207">
        <v>7897801317108</v>
      </c>
      <c r="K1148" s="160">
        <v>0</v>
      </c>
      <c r="L1148" s="113">
        <v>25</v>
      </c>
      <c r="M1148" s="124"/>
      <c r="N1148" s="125">
        <f>Tabela1798197[[#This Row],[Qtde.]]*Tabela1798197[[#This Row],[VALOR]]</f>
        <v>0</v>
      </c>
    </row>
    <row r="1149" spans="2:14" ht="47.25" x14ac:dyDescent="0.3">
      <c r="B1149" s="111" t="s">
        <v>866</v>
      </c>
      <c r="C1149" s="116">
        <v>25</v>
      </c>
      <c r="D11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1149" s="231" t="s">
        <v>866</v>
      </c>
      <c r="F1149" s="167" t="s">
        <v>855</v>
      </c>
      <c r="G1149" s="224"/>
      <c r="H1149" s="174"/>
      <c r="I1149" s="191"/>
      <c r="J1149" s="207">
        <v>7897801317122</v>
      </c>
      <c r="K1149" s="160">
        <v>64</v>
      </c>
      <c r="L1149" s="113">
        <v>65</v>
      </c>
      <c r="M1149" s="124"/>
      <c r="N1149" s="125">
        <f>Tabela1798197[[#This Row],[Qtde.]]*Tabela1798197[[#This Row],[VALOR]]</f>
        <v>0</v>
      </c>
    </row>
    <row r="1150" spans="2:14" ht="31.5" x14ac:dyDescent="0.3">
      <c r="B1150" s="111" t="s">
        <v>866</v>
      </c>
      <c r="C1150" s="116">
        <v>50</v>
      </c>
      <c r="D11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50" s="231" t="s">
        <v>866</v>
      </c>
      <c r="F1150" s="167" t="s">
        <v>856</v>
      </c>
      <c r="G1150" s="224"/>
      <c r="H1150" s="174"/>
      <c r="I1150" s="191"/>
      <c r="J1150" s="207">
        <v>7897801309615</v>
      </c>
      <c r="K1150" s="160">
        <v>89.9</v>
      </c>
      <c r="L1150" s="113">
        <v>50</v>
      </c>
      <c r="M1150" s="124"/>
      <c r="N1150" s="125">
        <f>Tabela1798197[[#This Row],[Qtde.]]*Tabela1798197[[#This Row],[VALOR]]</f>
        <v>0</v>
      </c>
    </row>
    <row r="1151" spans="2:14" ht="31.5" x14ac:dyDescent="0.3">
      <c r="B1151" s="111" t="s">
        <v>866</v>
      </c>
      <c r="C1151" s="116">
        <v>50</v>
      </c>
      <c r="D11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100</v>
      </c>
      <c r="E1151" s="231" t="s">
        <v>866</v>
      </c>
      <c r="F1151" s="167" t="s">
        <v>857</v>
      </c>
      <c r="G1151" s="224"/>
      <c r="H1151" s="174"/>
      <c r="I1151" s="191"/>
      <c r="J1151" s="207">
        <v>7897801309622</v>
      </c>
      <c r="K1151" s="160">
        <v>0</v>
      </c>
      <c r="L1151" s="113">
        <v>100</v>
      </c>
      <c r="M1151" s="124"/>
      <c r="N1151" s="125">
        <f>Tabela1798197[[#This Row],[Qtde.]]*Tabela1798197[[#This Row],[VALOR]]</f>
        <v>0</v>
      </c>
    </row>
    <row r="1152" spans="2:14" ht="31.5" x14ac:dyDescent="0.3">
      <c r="B1152" s="111" t="s">
        <v>866</v>
      </c>
      <c r="C1152" s="116">
        <v>25</v>
      </c>
      <c r="D11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25</v>
      </c>
      <c r="E1152" s="231" t="s">
        <v>866</v>
      </c>
      <c r="F1152" s="167" t="s">
        <v>858</v>
      </c>
      <c r="G1152" s="224"/>
      <c r="H1152" s="174"/>
      <c r="I1152" s="191"/>
      <c r="J1152" s="207">
        <v>7897801309639</v>
      </c>
      <c r="K1152" s="160">
        <v>0</v>
      </c>
      <c r="L1152" s="113">
        <v>25</v>
      </c>
      <c r="M1152" s="124"/>
      <c r="N1152" s="125">
        <f>Tabela1798197[[#This Row],[Qtde.]]*Tabela1798197[[#This Row],[VALOR]]</f>
        <v>0</v>
      </c>
    </row>
    <row r="1153" spans="2:14" ht="47.25" x14ac:dyDescent="0.3">
      <c r="B1153" s="111" t="s">
        <v>866</v>
      </c>
      <c r="C1153" s="116">
        <v>50</v>
      </c>
      <c r="D11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53" s="231" t="s">
        <v>866</v>
      </c>
      <c r="F1153" s="167" t="s">
        <v>859</v>
      </c>
      <c r="G1153" s="224"/>
      <c r="H1153" s="174"/>
      <c r="I1153" s="191"/>
      <c r="J1153" s="207">
        <v>7897801309981</v>
      </c>
      <c r="K1153" s="160">
        <v>49</v>
      </c>
      <c r="L1153" s="113">
        <v>25</v>
      </c>
      <c r="M1153" s="124"/>
      <c r="N1153" s="125">
        <f>Tabela1798197[[#This Row],[Qtde.]]*Tabela1798197[[#This Row],[VALOR]]</f>
        <v>0</v>
      </c>
    </row>
    <row r="1154" spans="2:14" ht="47.25" x14ac:dyDescent="0.3">
      <c r="B1154" s="111" t="s">
        <v>866</v>
      </c>
      <c r="C1154" s="116">
        <v>50</v>
      </c>
      <c r="D11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50</v>
      </c>
      <c r="E1154" s="231" t="s">
        <v>866</v>
      </c>
      <c r="F1154" s="167" t="s">
        <v>860</v>
      </c>
      <c r="G1154" s="224"/>
      <c r="H1154" s="174"/>
      <c r="I1154" s="191"/>
      <c r="J1154" s="207">
        <v>7897801309998</v>
      </c>
      <c r="K1154" s="160">
        <v>24</v>
      </c>
      <c r="L1154" s="113">
        <v>25</v>
      </c>
      <c r="M1154" s="124"/>
      <c r="N1154" s="125">
        <f>Tabela1798197[[#This Row],[Qtde.]]*Tabela1798197[[#This Row],[VALOR]]</f>
        <v>0</v>
      </c>
    </row>
    <row r="1155" spans="2:14" ht="47.25" x14ac:dyDescent="0.3">
      <c r="B1155" s="111" t="s">
        <v>866</v>
      </c>
      <c r="C1155" s="116">
        <v>30</v>
      </c>
      <c r="D11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55" s="231" t="s">
        <v>866</v>
      </c>
      <c r="F1155" s="167" t="s">
        <v>861</v>
      </c>
      <c r="G1155" s="224"/>
      <c r="H1155" s="174"/>
      <c r="I1155" s="191"/>
      <c r="J1155" s="207">
        <v>7897801310000</v>
      </c>
      <c r="K1155" s="160">
        <v>23</v>
      </c>
      <c r="L1155" s="113">
        <v>15</v>
      </c>
      <c r="M1155" s="124"/>
      <c r="N1155" s="125">
        <f>Tabela1798197[[#This Row],[Qtde.]]*Tabela1798197[[#This Row],[VALOR]]</f>
        <v>0</v>
      </c>
    </row>
    <row r="1156" spans="2:14" ht="31.5" x14ac:dyDescent="0.3">
      <c r="B1156" s="111" t="s">
        <v>866</v>
      </c>
      <c r="C1156" s="116">
        <v>1</v>
      </c>
      <c r="D11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56" s="231" t="s">
        <v>866</v>
      </c>
      <c r="F1156" s="167" t="s">
        <v>862</v>
      </c>
      <c r="G1156" s="224"/>
      <c r="H1156" s="174"/>
      <c r="I1156" s="191"/>
      <c r="J1156" s="207">
        <v>7897801310475</v>
      </c>
      <c r="K1156" s="160">
        <v>22</v>
      </c>
      <c r="L1156" s="113">
        <v>6</v>
      </c>
      <c r="M1156" s="124"/>
      <c r="N1156" s="125">
        <f>Tabela1798197[[#This Row],[Qtde.]]*Tabela1798197[[#This Row],[VALOR]]</f>
        <v>0</v>
      </c>
    </row>
    <row r="1157" spans="2:14" ht="31.5" x14ac:dyDescent="0.3">
      <c r="B1157" s="111" t="s">
        <v>866</v>
      </c>
      <c r="C1157" s="116">
        <v>1</v>
      </c>
      <c r="D11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57" s="231" t="s">
        <v>866</v>
      </c>
      <c r="F1157" s="167" t="s">
        <v>863</v>
      </c>
      <c r="G1157" s="224"/>
      <c r="H1157" s="174"/>
      <c r="I1157" s="191"/>
      <c r="J1157" s="207">
        <v>7897801312578</v>
      </c>
      <c r="K1157" s="160">
        <v>10</v>
      </c>
      <c r="L1157" s="113">
        <v>6</v>
      </c>
      <c r="M1157" s="124"/>
      <c r="N1157" s="125">
        <f>Tabela1798197[[#This Row],[Qtde.]]*Tabela1798197[[#This Row],[VALOR]]</f>
        <v>0</v>
      </c>
    </row>
    <row r="1158" spans="2:14" ht="31.5" x14ac:dyDescent="0.3">
      <c r="B1158" s="111" t="s">
        <v>866</v>
      </c>
      <c r="C1158" s="116">
        <v>1</v>
      </c>
      <c r="D11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58" s="231" t="s">
        <v>866</v>
      </c>
      <c r="F1158" s="167" t="s">
        <v>864</v>
      </c>
      <c r="G1158" s="224"/>
      <c r="H1158" s="174"/>
      <c r="I1158" s="191"/>
      <c r="J1158" s="207">
        <v>7897801312585</v>
      </c>
      <c r="K1158" s="160">
        <v>10</v>
      </c>
      <c r="L1158" s="113">
        <v>6</v>
      </c>
      <c r="M1158" s="124"/>
      <c r="N1158" s="125">
        <f>Tabela1798197[[#This Row],[Qtde.]]*Tabela1798197[[#This Row],[VALOR]]</f>
        <v>0</v>
      </c>
    </row>
    <row r="1159" spans="2:14" ht="31.5" x14ac:dyDescent="0.3">
      <c r="B1159" s="111" t="s">
        <v>866</v>
      </c>
      <c r="C1159" s="116">
        <v>1</v>
      </c>
      <c r="D11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15</v>
      </c>
      <c r="E1159" s="231" t="s">
        <v>866</v>
      </c>
      <c r="F1159" s="167" t="s">
        <v>865</v>
      </c>
      <c r="G1159" s="224"/>
      <c r="H1159" s="174"/>
      <c r="I1159" s="191"/>
      <c r="J1159" s="207">
        <v>7897801310444</v>
      </c>
      <c r="K1159" s="160">
        <v>0</v>
      </c>
      <c r="L1159" s="113">
        <v>15</v>
      </c>
      <c r="M1159" s="124"/>
      <c r="N1159" s="125">
        <f>Tabela1798197[[#This Row],[Qtde.]]*Tabela1798197[[#This Row],[VALOR]]</f>
        <v>0</v>
      </c>
    </row>
    <row r="1160" spans="2:14" ht="28.5" x14ac:dyDescent="0.3">
      <c r="B1160" s="111" t="s">
        <v>976</v>
      </c>
      <c r="C1160" s="116">
        <v>5</v>
      </c>
      <c r="D11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160" s="231" t="s">
        <v>976</v>
      </c>
      <c r="F1160" s="166" t="s">
        <v>977</v>
      </c>
      <c r="G1160" s="224"/>
      <c r="H1160" s="174"/>
      <c r="I1160" s="191"/>
      <c r="J1160" s="207">
        <v>7896451879035</v>
      </c>
      <c r="K1160" s="160">
        <v>2</v>
      </c>
      <c r="L1160" s="113">
        <v>3</v>
      </c>
      <c r="M1160" s="124">
        <v>80.209999999999994</v>
      </c>
      <c r="N1160" s="125">
        <f>Tabela1798197[[#This Row],[Qtde.]]*Tabela1798197[[#This Row],[VALOR]]</f>
        <v>401.04999999999995</v>
      </c>
    </row>
    <row r="1161" spans="2:14" ht="28.5" x14ac:dyDescent="0.3">
      <c r="B1161" s="111" t="s">
        <v>976</v>
      </c>
      <c r="C1161" s="116">
        <v>5</v>
      </c>
      <c r="D11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61" s="231" t="s">
        <v>976</v>
      </c>
      <c r="F1161" s="166" t="s">
        <v>978</v>
      </c>
      <c r="G1161" s="224"/>
      <c r="H1161" s="174"/>
      <c r="I1161" s="191"/>
      <c r="J1161" s="207">
        <v>7896451849878</v>
      </c>
      <c r="K1161" s="160">
        <v>5</v>
      </c>
      <c r="L1161" s="113">
        <v>3</v>
      </c>
      <c r="M1161" s="124">
        <v>134.55000000000001</v>
      </c>
      <c r="N1161" s="125">
        <f>Tabela1798197[[#This Row],[Qtde.]]*Tabela1798197[[#This Row],[VALOR]]</f>
        <v>0</v>
      </c>
    </row>
    <row r="1162" spans="2:14" ht="28.5" x14ac:dyDescent="0.3">
      <c r="B1162" s="111" t="s">
        <v>976</v>
      </c>
      <c r="C1162" s="116">
        <v>4</v>
      </c>
      <c r="D11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62" s="231" t="s">
        <v>976</v>
      </c>
      <c r="F1162" s="166" t="s">
        <v>979</v>
      </c>
      <c r="G1162" s="224"/>
      <c r="H1162" s="174"/>
      <c r="I1162" s="191"/>
      <c r="J1162" s="207">
        <v>7896451834331</v>
      </c>
      <c r="K1162" s="160">
        <v>4</v>
      </c>
      <c r="L1162" s="113">
        <v>3</v>
      </c>
      <c r="M1162" s="124">
        <v>186.14</v>
      </c>
      <c r="N1162" s="125">
        <f>Tabela1798197[[#This Row],[Qtde.]]*Tabela1798197[[#This Row],[VALOR]]</f>
        <v>0</v>
      </c>
    </row>
    <row r="1163" spans="2:14" ht="28.5" x14ac:dyDescent="0.3">
      <c r="B1163" s="111" t="s">
        <v>976</v>
      </c>
      <c r="C1163" s="116">
        <v>4</v>
      </c>
      <c r="D11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63" s="231" t="s">
        <v>976</v>
      </c>
      <c r="F1163" s="166" t="s">
        <v>980</v>
      </c>
      <c r="G1163" s="224"/>
      <c r="H1163" s="174"/>
      <c r="I1163" s="191"/>
      <c r="J1163" s="207">
        <v>7896451875969</v>
      </c>
      <c r="K1163" s="160">
        <v>2</v>
      </c>
      <c r="L1163" s="113">
        <v>3</v>
      </c>
      <c r="M1163" s="124">
        <v>133.22999999999999</v>
      </c>
      <c r="N1163" s="125">
        <f>Tabela1798197[[#This Row],[Qtde.]]*Tabela1798197[[#This Row],[VALOR]]</f>
        <v>532.91999999999996</v>
      </c>
    </row>
    <row r="1164" spans="2:14" ht="28.5" x14ac:dyDescent="0.3">
      <c r="B1164" s="111" t="s">
        <v>976</v>
      </c>
      <c r="C1164" s="116">
        <v>21</v>
      </c>
      <c r="D11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21</v>
      </c>
      <c r="E1164" s="231" t="s">
        <v>976</v>
      </c>
      <c r="F1164" s="166" t="s">
        <v>981</v>
      </c>
      <c r="G1164" s="224"/>
      <c r="H1164" s="174"/>
      <c r="I1164" s="191"/>
      <c r="J1164" s="207">
        <v>7896451824806</v>
      </c>
      <c r="K1164" s="160">
        <v>12</v>
      </c>
      <c r="L1164" s="113">
        <v>15</v>
      </c>
      <c r="M1164" s="124">
        <v>51.64</v>
      </c>
      <c r="N1164" s="125">
        <f>Tabela1798197[[#This Row],[Qtde.]]*Tabela1798197[[#This Row],[VALOR]]</f>
        <v>1084.44</v>
      </c>
    </row>
    <row r="1165" spans="2:14" ht="28.5" x14ac:dyDescent="0.3">
      <c r="B1165" s="111" t="s">
        <v>976</v>
      </c>
      <c r="C1165" s="116">
        <v>8</v>
      </c>
      <c r="D11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165" s="231" t="s">
        <v>976</v>
      </c>
      <c r="F1165" s="166" t="s">
        <v>982</v>
      </c>
      <c r="G1165" s="224"/>
      <c r="H1165" s="174"/>
      <c r="I1165" s="191"/>
      <c r="J1165" s="207">
        <v>7896451862686</v>
      </c>
      <c r="K1165" s="160">
        <v>2</v>
      </c>
      <c r="L1165" s="113">
        <v>6</v>
      </c>
      <c r="M1165" s="124">
        <v>54.23</v>
      </c>
      <c r="N1165" s="125">
        <f>Tabela1798197[[#This Row],[Qtde.]]*Tabela1798197[[#This Row],[VALOR]]</f>
        <v>433.84</v>
      </c>
    </row>
    <row r="1166" spans="2:14" x14ac:dyDescent="0.3">
      <c r="B1166" s="111" t="s">
        <v>976</v>
      </c>
      <c r="C1166" s="116">
        <v>3</v>
      </c>
      <c r="D11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166" s="231" t="s">
        <v>976</v>
      </c>
      <c r="F1166" s="166" t="s">
        <v>983</v>
      </c>
      <c r="G1166" s="224"/>
      <c r="H1166" s="174"/>
      <c r="I1166" s="191"/>
      <c r="J1166" s="207">
        <v>7896451874559</v>
      </c>
      <c r="K1166" s="160">
        <v>1</v>
      </c>
      <c r="L1166" s="113">
        <v>2</v>
      </c>
      <c r="M1166" s="124">
        <v>109.53</v>
      </c>
      <c r="N1166" s="125">
        <f>Tabela1798197[[#This Row],[Qtde.]]*Tabela1798197[[#This Row],[VALOR]]</f>
        <v>328.59000000000003</v>
      </c>
    </row>
    <row r="1167" spans="2:14" x14ac:dyDescent="0.3">
      <c r="B1167" s="111" t="s">
        <v>976</v>
      </c>
      <c r="C1167" s="116">
        <v>3</v>
      </c>
      <c r="D11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67" s="231" t="s">
        <v>976</v>
      </c>
      <c r="F1167" s="166" t="s">
        <v>984</v>
      </c>
      <c r="G1167" s="224"/>
      <c r="H1167" s="174"/>
      <c r="I1167" s="191"/>
      <c r="J1167" s="207">
        <v>7896451853202</v>
      </c>
      <c r="K1167" s="160">
        <v>2</v>
      </c>
      <c r="L1167" s="113">
        <v>2</v>
      </c>
      <c r="M1167" s="124">
        <v>99.6</v>
      </c>
      <c r="N1167" s="125">
        <f>Tabela1798197[[#This Row],[Qtde.]]*Tabela1798197[[#This Row],[VALOR]]</f>
        <v>0</v>
      </c>
    </row>
    <row r="1168" spans="2:14" x14ac:dyDescent="0.3">
      <c r="B1168" s="111" t="s">
        <v>976</v>
      </c>
      <c r="C1168" s="116">
        <v>2</v>
      </c>
      <c r="D11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168" s="231" t="s">
        <v>976</v>
      </c>
      <c r="F1168" s="166" t="s">
        <v>985</v>
      </c>
      <c r="G1168" s="224"/>
      <c r="H1168" s="174"/>
      <c r="I1168" s="191"/>
      <c r="J1168" s="207">
        <v>7896451834461</v>
      </c>
      <c r="K1168" s="160">
        <v>1</v>
      </c>
      <c r="L1168" s="113">
        <v>2</v>
      </c>
      <c r="M1168" s="124">
        <v>227.65</v>
      </c>
      <c r="N1168" s="125">
        <f>Tabela1798197[[#This Row],[Qtde.]]*Tabela1798197[[#This Row],[VALOR]]</f>
        <v>455.3</v>
      </c>
    </row>
    <row r="1169" spans="2:14" x14ac:dyDescent="0.3">
      <c r="B1169" s="111" t="s">
        <v>976</v>
      </c>
      <c r="C1169" s="116">
        <v>10</v>
      </c>
      <c r="D11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69" s="231" t="s">
        <v>976</v>
      </c>
      <c r="F1169" s="166" t="s">
        <v>986</v>
      </c>
      <c r="G1169" s="224"/>
      <c r="H1169" s="174"/>
      <c r="I1169" s="191"/>
      <c r="J1169" s="207">
        <v>7896451842152</v>
      </c>
      <c r="K1169" s="160">
        <v>9</v>
      </c>
      <c r="L1169" s="113">
        <v>6</v>
      </c>
      <c r="M1169" s="124">
        <v>17.73</v>
      </c>
      <c r="N1169" s="125">
        <f>Tabela1798197[[#This Row],[Qtde.]]*Tabela1798197[[#This Row],[VALOR]]</f>
        <v>0</v>
      </c>
    </row>
    <row r="1170" spans="2:14" x14ac:dyDescent="0.3">
      <c r="B1170" s="109" t="s">
        <v>171</v>
      </c>
      <c r="C1170" s="115">
        <v>1</v>
      </c>
      <c r="D11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170" s="231" t="s">
        <v>171</v>
      </c>
      <c r="F1170" s="166" t="s">
        <v>152</v>
      </c>
      <c r="G1170" s="224"/>
      <c r="H1170" s="174" t="s">
        <v>1361</v>
      </c>
      <c r="I1170" s="191" t="s">
        <v>19</v>
      </c>
      <c r="J1170" s="207">
        <v>2000000001241</v>
      </c>
      <c r="K1170" s="160">
        <v>0</v>
      </c>
      <c r="L1170" s="113">
        <v>2</v>
      </c>
      <c r="M1170" s="124">
        <v>222.34</v>
      </c>
      <c r="N1170" s="125">
        <f>Tabela1798197[[#This Row],[Qtde.]]*Tabela1798197[[#This Row],[VALOR]]</f>
        <v>444.68</v>
      </c>
    </row>
    <row r="1171" spans="2:14" ht="42.75" x14ac:dyDescent="0.3">
      <c r="B1171" s="109" t="s">
        <v>171</v>
      </c>
      <c r="C1171" s="115">
        <v>1</v>
      </c>
      <c r="D11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171" s="231" t="s">
        <v>171</v>
      </c>
      <c r="F1171" s="166" t="s">
        <v>152</v>
      </c>
      <c r="G1171" s="224"/>
      <c r="H1171" s="174" t="s">
        <v>1361</v>
      </c>
      <c r="I1171" s="191" t="s">
        <v>80</v>
      </c>
      <c r="J1171" s="207">
        <v>2000000001258</v>
      </c>
      <c r="K1171" s="160">
        <v>0</v>
      </c>
      <c r="L1171" s="113">
        <v>3</v>
      </c>
      <c r="M1171" s="124">
        <v>222.34</v>
      </c>
      <c r="N1171" s="125">
        <f>Tabela1798197[[#This Row],[Qtde.]]*Tabela1798197[[#This Row],[VALOR]]</f>
        <v>667.02</v>
      </c>
    </row>
    <row r="1172" spans="2:14" x14ac:dyDescent="0.3">
      <c r="B1172" s="109" t="s">
        <v>171</v>
      </c>
      <c r="C1172" s="115">
        <v>1</v>
      </c>
      <c r="D11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172" s="231" t="s">
        <v>171</v>
      </c>
      <c r="F1172" s="166" t="s">
        <v>152</v>
      </c>
      <c r="G1172" s="224"/>
      <c r="H1172" s="174" t="s">
        <v>1361</v>
      </c>
      <c r="I1172" s="191" t="s">
        <v>20</v>
      </c>
      <c r="J1172" s="207">
        <v>2000000002910</v>
      </c>
      <c r="K1172" s="160">
        <v>1</v>
      </c>
      <c r="L1172" s="113">
        <v>2</v>
      </c>
      <c r="M1172" s="124">
        <v>222.34</v>
      </c>
      <c r="N1172" s="125">
        <f>Tabela1798197[[#This Row],[Qtde.]]*Tabela1798197[[#This Row],[VALOR]]</f>
        <v>222.34</v>
      </c>
    </row>
    <row r="1173" spans="2:14" x14ac:dyDescent="0.3">
      <c r="B1173" s="109" t="s">
        <v>171</v>
      </c>
      <c r="C1173" s="115">
        <v>1</v>
      </c>
      <c r="D11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73" s="231" t="s">
        <v>171</v>
      </c>
      <c r="F1173" s="166" t="s">
        <v>152</v>
      </c>
      <c r="G1173" s="224"/>
      <c r="H1173" s="174" t="s">
        <v>1361</v>
      </c>
      <c r="I1173" s="191" t="s">
        <v>5</v>
      </c>
      <c r="J1173" s="207">
        <v>2000000001265</v>
      </c>
      <c r="K1173" s="160">
        <v>0</v>
      </c>
      <c r="L1173" s="113">
        <v>4</v>
      </c>
      <c r="M1173" s="124">
        <v>222.34</v>
      </c>
      <c r="N1173" s="125">
        <f>Tabela1798197[[#This Row],[Qtde.]]*Tabela1798197[[#This Row],[VALOR]]</f>
        <v>889.36</v>
      </c>
    </row>
    <row r="1174" spans="2:14" x14ac:dyDescent="0.3">
      <c r="B1174" s="109" t="s">
        <v>171</v>
      </c>
      <c r="C1174" s="115">
        <v>1</v>
      </c>
      <c r="D11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74" s="231" t="s">
        <v>171</v>
      </c>
      <c r="F1174" s="166" t="s">
        <v>152</v>
      </c>
      <c r="G1174" s="224"/>
      <c r="H1174" s="174" t="s">
        <v>1361</v>
      </c>
      <c r="I1174" s="191" t="s">
        <v>81</v>
      </c>
      <c r="J1174" s="207">
        <v>2000000007038</v>
      </c>
      <c r="K1174" s="160">
        <v>2</v>
      </c>
      <c r="L1174" s="113">
        <v>1</v>
      </c>
      <c r="M1174" s="124">
        <v>222.34</v>
      </c>
      <c r="N1174" s="125">
        <f>Tabela1798197[[#This Row],[Qtde.]]*Tabela1798197[[#This Row],[VALOR]]</f>
        <v>0</v>
      </c>
    </row>
    <row r="1175" spans="2:14" x14ac:dyDescent="0.3">
      <c r="B1175" s="109" t="s">
        <v>171</v>
      </c>
      <c r="C1175" s="115">
        <v>1</v>
      </c>
      <c r="D11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175" s="231" t="s">
        <v>171</v>
      </c>
      <c r="F1175" s="166" t="s">
        <v>152</v>
      </c>
      <c r="G1175" s="224"/>
      <c r="H1175" s="174" t="s">
        <v>1361</v>
      </c>
      <c r="I1175" s="191" t="s">
        <v>82</v>
      </c>
      <c r="J1175" s="207">
        <v>2000000004198</v>
      </c>
      <c r="K1175" s="160">
        <v>0</v>
      </c>
      <c r="L1175" s="113">
        <v>6</v>
      </c>
      <c r="M1175" s="124">
        <v>222.34</v>
      </c>
      <c r="N1175" s="125">
        <f>Tabela1798197[[#This Row],[Qtde.]]*Tabela1798197[[#This Row],[VALOR]]</f>
        <v>1334.04</v>
      </c>
    </row>
    <row r="1176" spans="2:14" ht="28.5" x14ac:dyDescent="0.3">
      <c r="B1176" s="109" t="s">
        <v>171</v>
      </c>
      <c r="C1176" s="115">
        <v>1</v>
      </c>
      <c r="D11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176" s="231" t="s">
        <v>171</v>
      </c>
      <c r="F1176" s="166" t="s">
        <v>152</v>
      </c>
      <c r="G1176" s="224"/>
      <c r="H1176" s="174" t="s">
        <v>1361</v>
      </c>
      <c r="I1176" s="191" t="s">
        <v>129</v>
      </c>
      <c r="J1176" s="207">
        <v>2000000004181</v>
      </c>
      <c r="K1176" s="160">
        <v>0</v>
      </c>
      <c r="L1176" s="113">
        <v>6</v>
      </c>
      <c r="M1176" s="124">
        <v>222.34</v>
      </c>
      <c r="N1176" s="125">
        <f>Tabela1798197[[#This Row],[Qtde.]]*Tabela1798197[[#This Row],[VALOR]]</f>
        <v>1334.04</v>
      </c>
    </row>
    <row r="1177" spans="2:14" x14ac:dyDescent="0.3">
      <c r="B1177" s="109" t="s">
        <v>171</v>
      </c>
      <c r="C1177" s="115">
        <v>1</v>
      </c>
      <c r="D11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77" s="231" t="s">
        <v>171</v>
      </c>
      <c r="F1177" s="166" t="s">
        <v>152</v>
      </c>
      <c r="G1177" s="224"/>
      <c r="H1177" s="174" t="s">
        <v>1361</v>
      </c>
      <c r="I1177" s="191" t="s">
        <v>84</v>
      </c>
      <c r="J1177" s="207">
        <v>2000000001272</v>
      </c>
      <c r="K1177" s="160">
        <v>0</v>
      </c>
      <c r="L1177" s="113">
        <v>4</v>
      </c>
      <c r="M1177" s="124">
        <v>222.34</v>
      </c>
      <c r="N1177" s="125">
        <f>Tabela1798197[[#This Row],[Qtde.]]*Tabela1798197[[#This Row],[VALOR]]</f>
        <v>889.36</v>
      </c>
    </row>
    <row r="1178" spans="2:14" x14ac:dyDescent="0.3">
      <c r="B1178" s="109" t="s">
        <v>171</v>
      </c>
      <c r="C1178" s="115">
        <v>1</v>
      </c>
      <c r="D11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178" s="231" t="s">
        <v>171</v>
      </c>
      <c r="F1178" s="166" t="s">
        <v>152</v>
      </c>
      <c r="G1178" s="224"/>
      <c r="H1178" s="174" t="s">
        <v>1361</v>
      </c>
      <c r="I1178" s="191" t="s">
        <v>22</v>
      </c>
      <c r="J1178" s="207">
        <v>2000000009384</v>
      </c>
      <c r="K1178" s="160">
        <v>2</v>
      </c>
      <c r="L1178" s="113">
        <v>3</v>
      </c>
      <c r="M1178" s="122">
        <v>222.34</v>
      </c>
      <c r="N1178" s="123">
        <f>Tabela1798197[[#This Row],[Qtde.]]*Tabela1798197[[#This Row],[VALOR]]</f>
        <v>222.34</v>
      </c>
    </row>
    <row r="1179" spans="2:14" x14ac:dyDescent="0.3">
      <c r="B1179" s="109" t="s">
        <v>171</v>
      </c>
      <c r="C1179" s="115">
        <v>1</v>
      </c>
      <c r="D11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179" s="231" t="s">
        <v>171</v>
      </c>
      <c r="F1179" s="166" t="s">
        <v>152</v>
      </c>
      <c r="G1179" s="224"/>
      <c r="H1179" s="174" t="s">
        <v>1361</v>
      </c>
      <c r="I1179" s="191" t="s">
        <v>24</v>
      </c>
      <c r="J1179" s="207">
        <v>2000000004853</v>
      </c>
      <c r="K1179" s="160">
        <v>0</v>
      </c>
      <c r="L1179" s="113">
        <v>3</v>
      </c>
      <c r="M1179" s="124">
        <v>222.34</v>
      </c>
      <c r="N1179" s="125">
        <f>Tabela1798197[[#This Row],[Qtde.]]*Tabela1798197[[#This Row],[VALOR]]</f>
        <v>667.02</v>
      </c>
    </row>
    <row r="1180" spans="2:14" x14ac:dyDescent="0.3">
      <c r="B1180" s="109" t="s">
        <v>171</v>
      </c>
      <c r="C1180" s="115">
        <v>1</v>
      </c>
      <c r="D11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180" s="231" t="s">
        <v>171</v>
      </c>
      <c r="F1180" s="166" t="s">
        <v>152</v>
      </c>
      <c r="G1180" s="224"/>
      <c r="H1180" s="174" t="s">
        <v>1361</v>
      </c>
      <c r="I1180" s="191" t="s">
        <v>25</v>
      </c>
      <c r="J1180" s="207">
        <v>2000000007519</v>
      </c>
      <c r="K1180" s="160">
        <v>0</v>
      </c>
      <c r="L1180" s="113">
        <v>3</v>
      </c>
      <c r="M1180" s="124">
        <v>222.34</v>
      </c>
      <c r="N1180" s="125">
        <f>Tabela1798197[[#This Row],[Qtde.]]*Tabela1798197[[#This Row],[VALOR]]</f>
        <v>667.02</v>
      </c>
    </row>
    <row r="1181" spans="2:14" x14ac:dyDescent="0.3">
      <c r="B1181" s="109" t="s">
        <v>171</v>
      </c>
      <c r="C1181" s="115">
        <v>1</v>
      </c>
      <c r="D11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181" s="231" t="s">
        <v>171</v>
      </c>
      <c r="F1181" s="166" t="s">
        <v>152</v>
      </c>
      <c r="G1181" s="224"/>
      <c r="H1181" s="174" t="s">
        <v>1361</v>
      </c>
      <c r="I1181" s="191" t="s">
        <v>26</v>
      </c>
      <c r="J1181" s="207">
        <v>2000000004723</v>
      </c>
      <c r="K1181" s="160">
        <v>0</v>
      </c>
      <c r="L1181" s="113">
        <v>1</v>
      </c>
      <c r="M1181" s="124">
        <v>222.34</v>
      </c>
      <c r="N1181" s="125">
        <f>Tabela1798197[[#This Row],[Qtde.]]*Tabela1798197[[#This Row],[VALOR]]</f>
        <v>222.34</v>
      </c>
    </row>
    <row r="1182" spans="2:14" ht="28.5" x14ac:dyDescent="0.3">
      <c r="B1182" s="109" t="s">
        <v>171</v>
      </c>
      <c r="C1182" s="115">
        <v>1</v>
      </c>
      <c r="D11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182" s="231" t="s">
        <v>171</v>
      </c>
      <c r="F1182" s="166" t="s">
        <v>152</v>
      </c>
      <c r="G1182" s="224"/>
      <c r="H1182" s="174" t="s">
        <v>1361</v>
      </c>
      <c r="I1182" s="191" t="s">
        <v>154</v>
      </c>
      <c r="J1182" s="207">
        <v>2000000001234</v>
      </c>
      <c r="K1182" s="160">
        <v>0</v>
      </c>
      <c r="L1182" s="113">
        <v>3</v>
      </c>
      <c r="M1182" s="124">
        <v>222.34</v>
      </c>
      <c r="N1182" s="125">
        <f>Tabela1798197[[#This Row],[Qtde.]]*Tabela1798197[[#This Row],[VALOR]]</f>
        <v>667.02</v>
      </c>
    </row>
    <row r="1183" spans="2:14" x14ac:dyDescent="0.3">
      <c r="B1183" s="109" t="s">
        <v>171</v>
      </c>
      <c r="C1183" s="115">
        <v>4</v>
      </c>
      <c r="D11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83" s="231" t="s">
        <v>171</v>
      </c>
      <c r="F1183" s="166" t="s">
        <v>152</v>
      </c>
      <c r="G1183" s="224"/>
      <c r="H1183" s="174" t="s">
        <v>1362</v>
      </c>
      <c r="I1183" s="191" t="s">
        <v>19</v>
      </c>
      <c r="J1183" s="207">
        <v>2000000012957</v>
      </c>
      <c r="K1183" s="160">
        <v>2</v>
      </c>
      <c r="L1183" s="113">
        <v>1</v>
      </c>
      <c r="M1183" s="124">
        <v>54.06</v>
      </c>
      <c r="N1183" s="125">
        <f>Tabela1798197[[#This Row],[Qtde.]]*Tabela1798197[[#This Row],[VALOR]]</f>
        <v>0</v>
      </c>
    </row>
    <row r="1184" spans="2:14" ht="42.75" x14ac:dyDescent="0.3">
      <c r="B1184" s="109" t="s">
        <v>171</v>
      </c>
      <c r="C1184" s="115">
        <v>4</v>
      </c>
      <c r="D11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84" s="231" t="s">
        <v>171</v>
      </c>
      <c r="F1184" s="166" t="s">
        <v>152</v>
      </c>
      <c r="G1184" s="224"/>
      <c r="H1184" s="174" t="s">
        <v>1362</v>
      </c>
      <c r="I1184" s="191" t="s">
        <v>80</v>
      </c>
      <c r="J1184" s="207">
        <v>2000000010014</v>
      </c>
      <c r="K1184" s="160">
        <v>0</v>
      </c>
      <c r="L1184" s="113">
        <v>4</v>
      </c>
      <c r="M1184" s="124">
        <v>54.06</v>
      </c>
      <c r="N1184" s="125">
        <f>Tabela1798197[[#This Row],[Qtde.]]*Tabela1798197[[#This Row],[VALOR]]</f>
        <v>216.24</v>
      </c>
    </row>
    <row r="1185" spans="2:14" x14ac:dyDescent="0.3">
      <c r="B1185" s="109" t="s">
        <v>171</v>
      </c>
      <c r="C1185" s="115">
        <v>4</v>
      </c>
      <c r="D11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85" s="231" t="s">
        <v>171</v>
      </c>
      <c r="F1185" s="166" t="s">
        <v>152</v>
      </c>
      <c r="G1185" s="224"/>
      <c r="H1185" s="174" t="s">
        <v>1362</v>
      </c>
      <c r="I1185" s="191" t="s">
        <v>20</v>
      </c>
      <c r="J1185" s="207">
        <v>2000000010601</v>
      </c>
      <c r="K1185" s="160">
        <v>0</v>
      </c>
      <c r="L1185" s="113">
        <v>3</v>
      </c>
      <c r="M1185" s="124">
        <v>54.06</v>
      </c>
      <c r="N1185" s="125">
        <f>Tabela1798197[[#This Row],[Qtde.]]*Tabela1798197[[#This Row],[VALOR]]</f>
        <v>216.24</v>
      </c>
    </row>
    <row r="1186" spans="2:14" x14ac:dyDescent="0.3">
      <c r="B1186" s="109" t="s">
        <v>171</v>
      </c>
      <c r="C1186" s="115">
        <v>4</v>
      </c>
      <c r="D11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86" s="231" t="s">
        <v>171</v>
      </c>
      <c r="F1186" s="166" t="s">
        <v>152</v>
      </c>
      <c r="G1186" s="224"/>
      <c r="H1186" s="174" t="s">
        <v>1362</v>
      </c>
      <c r="I1186" s="191" t="s">
        <v>5</v>
      </c>
      <c r="J1186" s="207">
        <v>2000000004730</v>
      </c>
      <c r="K1186" s="160">
        <v>1</v>
      </c>
      <c r="L1186" s="113">
        <v>4</v>
      </c>
      <c r="M1186" s="124">
        <v>54.06</v>
      </c>
      <c r="N1186" s="125">
        <f>Tabela1798197[[#This Row],[Qtde.]]*Tabela1798197[[#This Row],[VALOR]]</f>
        <v>216.24</v>
      </c>
    </row>
    <row r="1187" spans="2:14" x14ac:dyDescent="0.3">
      <c r="B1187" s="109" t="s">
        <v>171</v>
      </c>
      <c r="C1187" s="115">
        <v>4</v>
      </c>
      <c r="D11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87" s="231" t="s">
        <v>171</v>
      </c>
      <c r="F1187" s="166" t="s">
        <v>152</v>
      </c>
      <c r="G1187" s="224"/>
      <c r="H1187" s="174" t="s">
        <v>1362</v>
      </c>
      <c r="I1187" s="191" t="s">
        <v>81</v>
      </c>
      <c r="J1187" s="207">
        <v>1154</v>
      </c>
      <c r="K1187" s="160">
        <v>2</v>
      </c>
      <c r="L1187" s="113">
        <v>1</v>
      </c>
      <c r="M1187" s="124">
        <v>54.06</v>
      </c>
      <c r="N1187" s="125">
        <f>Tabela1798197[[#This Row],[Qtde.]]*Tabela1798197[[#This Row],[VALOR]]</f>
        <v>0</v>
      </c>
    </row>
    <row r="1188" spans="2:14" x14ac:dyDescent="0.3">
      <c r="B1188" s="109" t="s">
        <v>171</v>
      </c>
      <c r="C1188" s="115">
        <v>4</v>
      </c>
      <c r="D11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188" s="231" t="s">
        <v>171</v>
      </c>
      <c r="F1188" s="166" t="s">
        <v>152</v>
      </c>
      <c r="G1188" s="224"/>
      <c r="H1188" s="174" t="s">
        <v>1362</v>
      </c>
      <c r="I1188" s="191" t="s">
        <v>82</v>
      </c>
      <c r="J1188" s="207">
        <v>2000000010618</v>
      </c>
      <c r="K1188" s="160">
        <v>0</v>
      </c>
      <c r="L1188" s="113">
        <v>5</v>
      </c>
      <c r="M1188" s="124">
        <v>54.06</v>
      </c>
      <c r="N1188" s="125">
        <f>Tabela1798197[[#This Row],[Qtde.]]*Tabela1798197[[#This Row],[VALOR]]</f>
        <v>432.48</v>
      </c>
    </row>
    <row r="1189" spans="2:14" ht="28.5" x14ac:dyDescent="0.3">
      <c r="B1189" s="109" t="s">
        <v>171</v>
      </c>
      <c r="C1189" s="115">
        <v>4</v>
      </c>
      <c r="D11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189" s="231" t="s">
        <v>171</v>
      </c>
      <c r="F1189" s="166" t="s">
        <v>152</v>
      </c>
      <c r="G1189" s="224"/>
      <c r="H1189" s="174" t="s">
        <v>1362</v>
      </c>
      <c r="I1189" s="191" t="s">
        <v>129</v>
      </c>
      <c r="J1189" s="207">
        <v>2000000011356</v>
      </c>
      <c r="K1189" s="160">
        <v>0</v>
      </c>
      <c r="L1189" s="113">
        <v>5</v>
      </c>
      <c r="M1189" s="124">
        <v>54.06</v>
      </c>
      <c r="N1189" s="125">
        <f>Tabela1798197[[#This Row],[Qtde.]]*Tabela1798197[[#This Row],[VALOR]]</f>
        <v>432.48</v>
      </c>
    </row>
    <row r="1190" spans="2:14" x14ac:dyDescent="0.3">
      <c r="B1190" s="109" t="s">
        <v>171</v>
      </c>
      <c r="C1190" s="115">
        <v>4</v>
      </c>
      <c r="D11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90" s="231" t="s">
        <v>171</v>
      </c>
      <c r="F1190" s="166" t="s">
        <v>152</v>
      </c>
      <c r="G1190" s="224"/>
      <c r="H1190" s="174" t="s">
        <v>1362</v>
      </c>
      <c r="I1190" s="191" t="s">
        <v>84</v>
      </c>
      <c r="J1190" s="207">
        <v>2000000010625</v>
      </c>
      <c r="K1190" s="160">
        <v>1</v>
      </c>
      <c r="L1190" s="113">
        <v>5</v>
      </c>
      <c r="M1190" s="124">
        <v>54.06</v>
      </c>
      <c r="N1190" s="125">
        <f>Tabela1798197[[#This Row],[Qtde.]]*Tabela1798197[[#This Row],[VALOR]]</f>
        <v>216.24</v>
      </c>
    </row>
    <row r="1191" spans="2:14" x14ac:dyDescent="0.3">
      <c r="B1191" s="109" t="s">
        <v>171</v>
      </c>
      <c r="C1191" s="115">
        <v>4</v>
      </c>
      <c r="D11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91" s="231" t="s">
        <v>171</v>
      </c>
      <c r="F1191" s="166" t="s">
        <v>152</v>
      </c>
      <c r="G1191" s="224"/>
      <c r="H1191" s="174" t="s">
        <v>1362</v>
      </c>
      <c r="I1191" s="191" t="s">
        <v>22</v>
      </c>
      <c r="J1191" s="207">
        <v>2000000000961</v>
      </c>
      <c r="K1191" s="160">
        <v>2</v>
      </c>
      <c r="L1191" s="113">
        <v>3</v>
      </c>
      <c r="M1191" s="124">
        <v>54.06</v>
      </c>
      <c r="N1191" s="125">
        <f>Tabela1798197[[#This Row],[Qtde.]]*Tabela1798197[[#This Row],[VALOR]]</f>
        <v>216.24</v>
      </c>
    </row>
    <row r="1192" spans="2:14" x14ac:dyDescent="0.3">
      <c r="B1192" s="109" t="s">
        <v>171</v>
      </c>
      <c r="C1192" s="115">
        <v>4</v>
      </c>
      <c r="D11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92" s="231" t="s">
        <v>171</v>
      </c>
      <c r="F1192" s="166" t="s">
        <v>152</v>
      </c>
      <c r="G1192" s="224"/>
      <c r="H1192" s="174" t="s">
        <v>1362</v>
      </c>
      <c r="I1192" s="191" t="s">
        <v>24</v>
      </c>
      <c r="J1192" s="207">
        <v>2000000010632</v>
      </c>
      <c r="K1192" s="160">
        <v>1</v>
      </c>
      <c r="L1192" s="113">
        <v>3</v>
      </c>
      <c r="M1192" s="124">
        <v>54.06</v>
      </c>
      <c r="N1192" s="125">
        <f>Tabela1798197[[#This Row],[Qtde.]]*Tabela1798197[[#This Row],[VALOR]]</f>
        <v>216.24</v>
      </c>
    </row>
    <row r="1193" spans="2:14" x14ac:dyDescent="0.3">
      <c r="B1193" s="109" t="s">
        <v>171</v>
      </c>
      <c r="C1193" s="115">
        <v>4</v>
      </c>
      <c r="D11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93" s="231" t="s">
        <v>171</v>
      </c>
      <c r="F1193" s="166" t="s">
        <v>152</v>
      </c>
      <c r="G1193" s="224"/>
      <c r="H1193" s="174" t="s">
        <v>1362</v>
      </c>
      <c r="I1193" s="191" t="s">
        <v>25</v>
      </c>
      <c r="J1193" s="207">
        <v>2000000011363</v>
      </c>
      <c r="K1193" s="160">
        <v>1</v>
      </c>
      <c r="L1193" s="113">
        <v>2</v>
      </c>
      <c r="M1193" s="124">
        <v>54.06</v>
      </c>
      <c r="N1193" s="125">
        <f>Tabela1798197[[#This Row],[Qtde.]]*Tabela1798197[[#This Row],[VALOR]]</f>
        <v>216.24</v>
      </c>
    </row>
    <row r="1194" spans="2:14" x14ac:dyDescent="0.3">
      <c r="B1194" s="109" t="s">
        <v>171</v>
      </c>
      <c r="C1194" s="115">
        <v>4</v>
      </c>
      <c r="D11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94" s="231" t="s">
        <v>171</v>
      </c>
      <c r="F1194" s="166" t="s">
        <v>152</v>
      </c>
      <c r="G1194" s="224"/>
      <c r="H1194" s="174" t="s">
        <v>1362</v>
      </c>
      <c r="I1194" s="191" t="s">
        <v>26</v>
      </c>
      <c r="J1194" s="207">
        <v>2000000011233</v>
      </c>
      <c r="K1194" s="160">
        <v>4</v>
      </c>
      <c r="L1194" s="113">
        <v>1</v>
      </c>
      <c r="M1194" s="124">
        <v>54.06</v>
      </c>
      <c r="N1194" s="125">
        <f>Tabela1798197[[#This Row],[Qtde.]]*Tabela1798197[[#This Row],[VALOR]]</f>
        <v>0</v>
      </c>
    </row>
    <row r="1195" spans="2:14" ht="28.5" x14ac:dyDescent="0.3">
      <c r="B1195" s="109" t="s">
        <v>171</v>
      </c>
      <c r="C1195" s="115">
        <v>4</v>
      </c>
      <c r="D11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195" s="231" t="s">
        <v>171</v>
      </c>
      <c r="F1195" s="166" t="s">
        <v>152</v>
      </c>
      <c r="G1195" s="224"/>
      <c r="H1195" s="174" t="s">
        <v>1362</v>
      </c>
      <c r="I1195" s="191" t="s">
        <v>154</v>
      </c>
      <c r="J1195" s="207" t="s">
        <v>1483</v>
      </c>
      <c r="K1195" s="160">
        <v>1</v>
      </c>
      <c r="L1195" s="113">
        <v>3</v>
      </c>
      <c r="M1195" s="124">
        <v>54.06</v>
      </c>
      <c r="N1195" s="125">
        <f>Tabela1798197[[#This Row],[Qtde.]]*Tabela1798197[[#This Row],[VALOR]]</f>
        <v>216.24</v>
      </c>
    </row>
    <row r="1196" spans="2:14" ht="42.75" x14ac:dyDescent="0.3">
      <c r="B1196" s="109" t="s">
        <v>171</v>
      </c>
      <c r="C1196" s="115">
        <v>6</v>
      </c>
      <c r="D11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96" s="231" t="s">
        <v>171</v>
      </c>
      <c r="F1196" s="166" t="s">
        <v>152</v>
      </c>
      <c r="G1196" s="224"/>
      <c r="H1196" s="174" t="s">
        <v>1363</v>
      </c>
      <c r="I1196" s="191" t="s">
        <v>80</v>
      </c>
      <c r="J1196" s="207">
        <v>1027</v>
      </c>
      <c r="K1196" s="160">
        <v>2</v>
      </c>
      <c r="L1196" s="113">
        <v>2</v>
      </c>
      <c r="M1196" s="124">
        <v>15.81</v>
      </c>
      <c r="N1196" s="125">
        <f>Tabela1798197[[#This Row],[Qtde.]]*Tabela1798197[[#This Row],[VALOR]]</f>
        <v>0</v>
      </c>
    </row>
    <row r="1197" spans="2:14" x14ac:dyDescent="0.3">
      <c r="B1197" s="109" t="s">
        <v>171</v>
      </c>
      <c r="C1197" s="115">
        <v>6</v>
      </c>
      <c r="D11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97" s="231" t="s">
        <v>171</v>
      </c>
      <c r="F1197" s="166" t="s">
        <v>152</v>
      </c>
      <c r="G1197" s="224"/>
      <c r="H1197" s="174" t="s">
        <v>1363</v>
      </c>
      <c r="I1197" s="191" t="s">
        <v>20</v>
      </c>
      <c r="J1197" s="207">
        <v>869</v>
      </c>
      <c r="K1197" s="160">
        <v>0</v>
      </c>
      <c r="L1197" s="113"/>
      <c r="M1197" s="124">
        <v>15.81</v>
      </c>
      <c r="N1197" s="125">
        <f>Tabela1798197[[#This Row],[Qtde.]]*Tabela1798197[[#This Row],[VALOR]]</f>
        <v>0</v>
      </c>
    </row>
    <row r="1198" spans="2:14" x14ac:dyDescent="0.3">
      <c r="B1198" s="109" t="s">
        <v>171</v>
      </c>
      <c r="C1198" s="115">
        <v>6</v>
      </c>
      <c r="D11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98" s="231" t="s">
        <v>171</v>
      </c>
      <c r="F1198" s="166" t="s">
        <v>152</v>
      </c>
      <c r="G1198" s="224"/>
      <c r="H1198" s="174" t="s">
        <v>1363</v>
      </c>
      <c r="I1198" s="191" t="s">
        <v>82</v>
      </c>
      <c r="J1198" s="207">
        <v>870</v>
      </c>
      <c r="K1198" s="160">
        <v>2</v>
      </c>
      <c r="L1198" s="113">
        <v>2</v>
      </c>
      <c r="M1198" s="124">
        <v>15.81</v>
      </c>
      <c r="N1198" s="125">
        <f>Tabela1798197[[#This Row],[Qtde.]]*Tabela1798197[[#This Row],[VALOR]]</f>
        <v>0</v>
      </c>
    </row>
    <row r="1199" spans="2:14" ht="28.5" x14ac:dyDescent="0.3">
      <c r="B1199" s="109" t="s">
        <v>171</v>
      </c>
      <c r="C1199" s="115">
        <v>6</v>
      </c>
      <c r="D11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199" s="231" t="s">
        <v>171</v>
      </c>
      <c r="F1199" s="166" t="s">
        <v>152</v>
      </c>
      <c r="G1199" s="224"/>
      <c r="H1199" s="174" t="s">
        <v>1363</v>
      </c>
      <c r="I1199" s="191" t="s">
        <v>129</v>
      </c>
      <c r="J1199" s="207">
        <v>1115</v>
      </c>
      <c r="K1199" s="160">
        <v>0</v>
      </c>
      <c r="L1199" s="113"/>
      <c r="M1199" s="124">
        <v>15.81</v>
      </c>
      <c r="N1199" s="125">
        <f>Tabela1798197[[#This Row],[Qtde.]]*Tabela1798197[[#This Row],[VALOR]]</f>
        <v>0</v>
      </c>
    </row>
    <row r="1200" spans="2:14" x14ac:dyDescent="0.3">
      <c r="B1200" s="109" t="s">
        <v>171</v>
      </c>
      <c r="C1200" s="115">
        <v>6</v>
      </c>
      <c r="D12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00" s="231" t="s">
        <v>171</v>
      </c>
      <c r="F1200" s="166" t="s">
        <v>152</v>
      </c>
      <c r="G1200" s="224"/>
      <c r="H1200" s="174" t="s">
        <v>1363</v>
      </c>
      <c r="I1200" s="191" t="s">
        <v>84</v>
      </c>
      <c r="J1200" s="207">
        <v>1212</v>
      </c>
      <c r="K1200" s="160">
        <v>0</v>
      </c>
      <c r="L1200" s="113"/>
      <c r="M1200" s="124">
        <v>15.81</v>
      </c>
      <c r="N1200" s="125">
        <f>Tabela1798197[[#This Row],[Qtde.]]*Tabela1798197[[#This Row],[VALOR]]</f>
        <v>0</v>
      </c>
    </row>
    <row r="1201" spans="2:14" x14ac:dyDescent="0.3">
      <c r="B1201" s="109" t="s">
        <v>171</v>
      </c>
      <c r="C1201" s="115">
        <v>6</v>
      </c>
      <c r="D12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01" s="231" t="s">
        <v>171</v>
      </c>
      <c r="F1201" s="166" t="s">
        <v>152</v>
      </c>
      <c r="G1201" s="224"/>
      <c r="H1201" s="174" t="s">
        <v>1363</v>
      </c>
      <c r="I1201" s="191" t="s">
        <v>24</v>
      </c>
      <c r="J1201" s="207">
        <v>871</v>
      </c>
      <c r="K1201" s="160">
        <v>8</v>
      </c>
      <c r="L1201" s="113"/>
      <c r="M1201" s="124">
        <v>15.81</v>
      </c>
      <c r="N1201" s="125">
        <f>Tabela1798197[[#This Row],[Qtde.]]*Tabela1798197[[#This Row],[VALOR]]</f>
        <v>0</v>
      </c>
    </row>
    <row r="1202" spans="2:14" x14ac:dyDescent="0.3">
      <c r="B1202" s="109" t="s">
        <v>171</v>
      </c>
      <c r="C1202" s="115">
        <v>6</v>
      </c>
      <c r="D12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02" s="231" t="s">
        <v>171</v>
      </c>
      <c r="F1202" s="166" t="s">
        <v>152</v>
      </c>
      <c r="G1202" s="224"/>
      <c r="H1202" s="174" t="s">
        <v>1363</v>
      </c>
      <c r="I1202" s="191" t="s">
        <v>25</v>
      </c>
      <c r="J1202" s="207">
        <v>872</v>
      </c>
      <c r="K1202" s="160"/>
      <c r="L1202" s="113"/>
      <c r="M1202" s="124">
        <v>15.81</v>
      </c>
      <c r="N1202" s="125">
        <f>Tabela1798197[[#This Row],[Qtde.]]*Tabela1798197[[#This Row],[VALOR]]</f>
        <v>0</v>
      </c>
    </row>
    <row r="1203" spans="2:14" ht="28.5" x14ac:dyDescent="0.3">
      <c r="B1203" s="109" t="s">
        <v>171</v>
      </c>
      <c r="C1203" s="115">
        <v>6</v>
      </c>
      <c r="D12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03" s="231" t="s">
        <v>171</v>
      </c>
      <c r="F1203" s="166" t="s">
        <v>152</v>
      </c>
      <c r="G1203" s="224"/>
      <c r="H1203" s="174" t="s">
        <v>1363</v>
      </c>
      <c r="I1203" s="191" t="s">
        <v>154</v>
      </c>
      <c r="J1203" s="207">
        <v>873</v>
      </c>
      <c r="K1203" s="160">
        <v>0</v>
      </c>
      <c r="L1203" s="113"/>
      <c r="M1203" s="124">
        <v>15.81</v>
      </c>
      <c r="N1203" s="125">
        <f>Tabela1798197[[#This Row],[Qtde.]]*Tabela1798197[[#This Row],[VALOR]]</f>
        <v>0</v>
      </c>
    </row>
    <row r="1204" spans="2:14" x14ac:dyDescent="0.3">
      <c r="B1204" s="109" t="s">
        <v>171</v>
      </c>
      <c r="C1204" s="115">
        <v>4</v>
      </c>
      <c r="D12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04" s="231" t="s">
        <v>171</v>
      </c>
      <c r="F1204" s="166" t="s">
        <v>89</v>
      </c>
      <c r="G1204" s="224"/>
      <c r="H1204" s="174" t="s">
        <v>1312</v>
      </c>
      <c r="I1204" s="191" t="s">
        <v>153</v>
      </c>
      <c r="J1204" s="207">
        <v>7891592813702</v>
      </c>
      <c r="K1204" s="160">
        <v>0</v>
      </c>
      <c r="L1204" s="113">
        <v>3</v>
      </c>
      <c r="M1204" s="124"/>
      <c r="N1204" s="125">
        <f>Tabela1798197[[#This Row],[Qtde.]]*Tabela1798197[[#This Row],[VALOR]]</f>
        <v>0</v>
      </c>
    </row>
    <row r="1205" spans="2:14" x14ac:dyDescent="0.3">
      <c r="B1205" s="109" t="s">
        <v>171</v>
      </c>
      <c r="C1205" s="115">
        <v>4</v>
      </c>
      <c r="D12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05" s="231" t="s">
        <v>171</v>
      </c>
      <c r="F1205" s="166" t="s">
        <v>89</v>
      </c>
      <c r="G1205" s="224"/>
      <c r="H1205" s="174" t="s">
        <v>1312</v>
      </c>
      <c r="I1205" s="191" t="s">
        <v>108</v>
      </c>
      <c r="J1205" s="207">
        <v>7891592813696</v>
      </c>
      <c r="K1205" s="160">
        <v>2</v>
      </c>
      <c r="L1205" s="113">
        <v>3</v>
      </c>
      <c r="M1205" s="124"/>
      <c r="N1205" s="125">
        <f>Tabela1798197[[#This Row],[Qtde.]]*Tabela1798197[[#This Row],[VALOR]]</f>
        <v>0</v>
      </c>
    </row>
    <row r="1206" spans="2:14" x14ac:dyDescent="0.3">
      <c r="B1206" s="109" t="s">
        <v>171</v>
      </c>
      <c r="C1206" s="115">
        <v>4</v>
      </c>
      <c r="D12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06" s="231" t="s">
        <v>171</v>
      </c>
      <c r="F1206" s="166" t="s">
        <v>240</v>
      </c>
      <c r="G1206" s="224" t="s">
        <v>47</v>
      </c>
      <c r="H1206" s="174" t="s">
        <v>1362</v>
      </c>
      <c r="I1206" s="191" t="s">
        <v>5</v>
      </c>
      <c r="J1206" s="207">
        <v>2000000013800</v>
      </c>
      <c r="K1206" s="160">
        <v>0</v>
      </c>
      <c r="L1206" s="113">
        <v>5</v>
      </c>
      <c r="M1206" s="124">
        <v>82.3</v>
      </c>
      <c r="N1206" s="125">
        <f>Tabela1798197[[#This Row],[Qtde.]]*Tabela1798197[[#This Row],[VALOR]]</f>
        <v>658.4</v>
      </c>
    </row>
    <row r="1207" spans="2:14" x14ac:dyDescent="0.3">
      <c r="B1207" s="109" t="s">
        <v>171</v>
      </c>
      <c r="C1207" s="115">
        <v>4</v>
      </c>
      <c r="D12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07" s="231" t="s">
        <v>171</v>
      </c>
      <c r="F1207" s="166" t="s">
        <v>240</v>
      </c>
      <c r="G1207" s="224" t="s">
        <v>47</v>
      </c>
      <c r="H1207" s="174" t="s">
        <v>1362</v>
      </c>
      <c r="I1207" s="191" t="s">
        <v>24</v>
      </c>
      <c r="J1207" s="207">
        <v>7891592173592</v>
      </c>
      <c r="K1207" s="160">
        <v>0</v>
      </c>
      <c r="L1207" s="113">
        <v>5</v>
      </c>
      <c r="M1207" s="124">
        <v>86.25</v>
      </c>
      <c r="N1207" s="125">
        <f>Tabela1798197[[#This Row],[Qtde.]]*Tabela1798197[[#This Row],[VALOR]]</f>
        <v>690</v>
      </c>
    </row>
    <row r="1208" spans="2:14" x14ac:dyDescent="0.3">
      <c r="B1208" s="109" t="s">
        <v>171</v>
      </c>
      <c r="C1208" s="115">
        <v>6</v>
      </c>
      <c r="D12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08" s="231" t="s">
        <v>171</v>
      </c>
      <c r="F1208" s="166" t="s">
        <v>240</v>
      </c>
      <c r="G1208" s="224" t="s">
        <v>47</v>
      </c>
      <c r="H1208" s="174" t="s">
        <v>1363</v>
      </c>
      <c r="I1208" s="191" t="s">
        <v>5</v>
      </c>
      <c r="J1208" s="207">
        <v>2000000013817</v>
      </c>
      <c r="K1208" s="160">
        <v>0</v>
      </c>
      <c r="L1208" s="113">
        <v>6</v>
      </c>
      <c r="M1208" s="124">
        <v>23.45</v>
      </c>
      <c r="N1208" s="125">
        <f>Tabela1798197[[#This Row],[Qtde.]]*Tabela1798197[[#This Row],[VALOR]]</f>
        <v>140.69999999999999</v>
      </c>
    </row>
    <row r="1209" spans="2:14" x14ac:dyDescent="0.3">
      <c r="B1209" s="109" t="s">
        <v>171</v>
      </c>
      <c r="C1209" s="115">
        <v>6</v>
      </c>
      <c r="D12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09" s="231" t="s">
        <v>171</v>
      </c>
      <c r="F1209" s="166" t="s">
        <v>240</v>
      </c>
      <c r="G1209" s="224" t="s">
        <v>47</v>
      </c>
      <c r="H1209" s="174" t="s">
        <v>1363</v>
      </c>
      <c r="I1209" s="191" t="s">
        <v>24</v>
      </c>
      <c r="J1209" s="207">
        <v>2001</v>
      </c>
      <c r="K1209" s="160">
        <v>2</v>
      </c>
      <c r="L1209" s="113">
        <v>6</v>
      </c>
      <c r="M1209" s="124">
        <v>24.57</v>
      </c>
      <c r="N1209" s="125">
        <f>Tabela1798197[[#This Row],[Qtde.]]*Tabela1798197[[#This Row],[VALOR]]</f>
        <v>147.42000000000002</v>
      </c>
    </row>
    <row r="1210" spans="2:14" x14ac:dyDescent="0.3">
      <c r="B1210" s="109" t="s">
        <v>171</v>
      </c>
      <c r="C1210" s="115">
        <v>4</v>
      </c>
      <c r="D12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10" s="231" t="s">
        <v>171</v>
      </c>
      <c r="F1210" s="166" t="s">
        <v>240</v>
      </c>
      <c r="G1210" s="224" t="s">
        <v>42</v>
      </c>
      <c r="H1210" s="174" t="s">
        <v>1362</v>
      </c>
      <c r="I1210" s="191" t="s">
        <v>26</v>
      </c>
      <c r="J1210" s="207">
        <v>2278</v>
      </c>
      <c r="K1210" s="160">
        <v>3</v>
      </c>
      <c r="L1210" s="113">
        <v>4</v>
      </c>
      <c r="M1210" s="124">
        <v>84.96</v>
      </c>
      <c r="N1210" s="125">
        <f>Tabela1798197[[#This Row],[Qtde.]]*Tabela1798197[[#This Row],[VALOR]]</f>
        <v>339.84</v>
      </c>
    </row>
    <row r="1211" spans="2:14" x14ac:dyDescent="0.3">
      <c r="B1211" s="109" t="s">
        <v>171</v>
      </c>
      <c r="C1211" s="115">
        <v>4</v>
      </c>
      <c r="D12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11" s="231" t="s">
        <v>171</v>
      </c>
      <c r="F1211" s="166" t="s">
        <v>240</v>
      </c>
      <c r="G1211" s="224" t="s">
        <v>42</v>
      </c>
      <c r="H1211" s="174" t="s">
        <v>1362</v>
      </c>
      <c r="I1211" s="191" t="s">
        <v>5</v>
      </c>
      <c r="J1211" s="207">
        <v>2000000005805</v>
      </c>
      <c r="K1211" s="160">
        <v>0</v>
      </c>
      <c r="L1211" s="113">
        <v>7</v>
      </c>
      <c r="M1211" s="124">
        <v>84.96</v>
      </c>
      <c r="N1211" s="125">
        <f>Tabela1798197[[#This Row],[Qtde.]]*Tabela1798197[[#This Row],[VALOR]]</f>
        <v>679.68</v>
      </c>
    </row>
    <row r="1212" spans="2:14" x14ac:dyDescent="0.3">
      <c r="B1212" s="109" t="s">
        <v>171</v>
      </c>
      <c r="C1212" s="115">
        <v>4</v>
      </c>
      <c r="D12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12" s="231" t="s">
        <v>171</v>
      </c>
      <c r="F1212" s="166" t="s">
        <v>240</v>
      </c>
      <c r="G1212" s="224" t="s">
        <v>42</v>
      </c>
      <c r="H1212" s="174" t="s">
        <v>1362</v>
      </c>
      <c r="I1212" s="191" t="s">
        <v>24</v>
      </c>
      <c r="J1212" s="207">
        <v>1472</v>
      </c>
      <c r="K1212" s="160">
        <v>0</v>
      </c>
      <c r="L1212" s="113">
        <v>7</v>
      </c>
      <c r="M1212" s="124">
        <v>89.04</v>
      </c>
      <c r="N1212" s="125">
        <f>Tabela1798197[[#This Row],[Qtde.]]*Tabela1798197[[#This Row],[VALOR]]</f>
        <v>712.32</v>
      </c>
    </row>
    <row r="1213" spans="2:14" x14ac:dyDescent="0.3">
      <c r="B1213" s="109" t="s">
        <v>171</v>
      </c>
      <c r="C1213" s="115">
        <v>6</v>
      </c>
      <c r="D12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13" s="231" t="s">
        <v>171</v>
      </c>
      <c r="F1213" s="166" t="s">
        <v>240</v>
      </c>
      <c r="G1213" s="224" t="s">
        <v>42</v>
      </c>
      <c r="H1213" s="174" t="s">
        <v>1363</v>
      </c>
      <c r="I1213" s="191" t="s">
        <v>5</v>
      </c>
      <c r="J1213" s="207">
        <v>2000000005812</v>
      </c>
      <c r="K1213" s="160">
        <v>0</v>
      </c>
      <c r="L1213" s="113">
        <v>6</v>
      </c>
      <c r="M1213" s="124">
        <v>24.21</v>
      </c>
      <c r="N1213" s="125">
        <f>Tabela1798197[[#This Row],[Qtde.]]*Tabela1798197[[#This Row],[VALOR]]</f>
        <v>145.26</v>
      </c>
    </row>
    <row r="1214" spans="2:14" x14ac:dyDescent="0.3">
      <c r="B1214" s="109" t="s">
        <v>171</v>
      </c>
      <c r="C1214" s="115">
        <v>6</v>
      </c>
      <c r="D12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14" s="231" t="s">
        <v>171</v>
      </c>
      <c r="F1214" s="166" t="s">
        <v>240</v>
      </c>
      <c r="G1214" s="224" t="s">
        <v>42</v>
      </c>
      <c r="H1214" s="174" t="s">
        <v>1363</v>
      </c>
      <c r="I1214" s="191" t="s">
        <v>24</v>
      </c>
      <c r="J1214" s="207">
        <v>1473</v>
      </c>
      <c r="K1214" s="160">
        <v>4</v>
      </c>
      <c r="L1214" s="113">
        <v>6</v>
      </c>
      <c r="M1214" s="124">
        <v>25.37</v>
      </c>
      <c r="N1214" s="125">
        <f>Tabela1798197[[#This Row],[Qtde.]]*Tabela1798197[[#This Row],[VALOR]]</f>
        <v>152.22</v>
      </c>
    </row>
    <row r="1215" spans="2:14" x14ac:dyDescent="0.3">
      <c r="B1215" s="109" t="s">
        <v>171</v>
      </c>
      <c r="C1215" s="115">
        <v>4</v>
      </c>
      <c r="D12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15" s="231" t="s">
        <v>171</v>
      </c>
      <c r="F1215" s="166" t="s">
        <v>240</v>
      </c>
      <c r="G1215" s="224" t="s">
        <v>46</v>
      </c>
      <c r="H1215" s="174" t="s">
        <v>1362</v>
      </c>
      <c r="I1215" s="191" t="s">
        <v>5</v>
      </c>
      <c r="J1215" s="207">
        <v>2000000009247</v>
      </c>
      <c r="K1215" s="160">
        <v>0</v>
      </c>
      <c r="L1215" s="113">
        <v>5</v>
      </c>
      <c r="M1215" s="124">
        <v>84.96</v>
      </c>
      <c r="N1215" s="125">
        <f>Tabela1798197[[#This Row],[Qtde.]]*Tabela1798197[[#This Row],[VALOR]]</f>
        <v>679.68</v>
      </c>
    </row>
    <row r="1216" spans="2:14" x14ac:dyDescent="0.3">
      <c r="B1216" s="109" t="s">
        <v>171</v>
      </c>
      <c r="C1216" s="115">
        <v>4</v>
      </c>
      <c r="D12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16" s="231" t="s">
        <v>171</v>
      </c>
      <c r="F1216" s="166" t="s">
        <v>240</v>
      </c>
      <c r="G1216" s="224" t="s">
        <v>46</v>
      </c>
      <c r="H1216" s="174" t="s">
        <v>1362</v>
      </c>
      <c r="I1216" s="191" t="s">
        <v>24</v>
      </c>
      <c r="J1216" s="207" t="s">
        <v>1429</v>
      </c>
      <c r="K1216" s="160">
        <v>1</v>
      </c>
      <c r="L1216" s="113">
        <v>5</v>
      </c>
      <c r="M1216" s="124">
        <v>89.04</v>
      </c>
      <c r="N1216" s="125">
        <f>Tabela1798197[[#This Row],[Qtde.]]*Tabela1798197[[#This Row],[VALOR]]</f>
        <v>356.16</v>
      </c>
    </row>
    <row r="1217" spans="2:14" x14ac:dyDescent="0.3">
      <c r="B1217" s="109" t="s">
        <v>171</v>
      </c>
      <c r="C1217" s="115">
        <v>6</v>
      </c>
      <c r="D12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17" s="231" t="s">
        <v>171</v>
      </c>
      <c r="F1217" s="166" t="s">
        <v>240</v>
      </c>
      <c r="G1217" s="224" t="s">
        <v>46</v>
      </c>
      <c r="H1217" s="174" t="s">
        <v>1363</v>
      </c>
      <c r="I1217" s="191" t="s">
        <v>5</v>
      </c>
      <c r="J1217" s="207">
        <v>2000000009254</v>
      </c>
      <c r="K1217" s="160">
        <v>1</v>
      </c>
      <c r="L1217" s="113">
        <v>6</v>
      </c>
      <c r="M1217" s="124">
        <v>24.21</v>
      </c>
      <c r="N1217" s="125">
        <f>Tabela1798197[[#This Row],[Qtde.]]*Tabela1798197[[#This Row],[VALOR]]</f>
        <v>145.26</v>
      </c>
    </row>
    <row r="1218" spans="2:14" x14ac:dyDescent="0.3">
      <c r="B1218" s="109" t="s">
        <v>171</v>
      </c>
      <c r="C1218" s="115">
        <v>6</v>
      </c>
      <c r="D12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18" s="231" t="s">
        <v>171</v>
      </c>
      <c r="F1218" s="166" t="s">
        <v>240</v>
      </c>
      <c r="G1218" s="224" t="s">
        <v>46</v>
      </c>
      <c r="H1218" s="174" t="s">
        <v>1363</v>
      </c>
      <c r="I1218" s="191" t="s">
        <v>24</v>
      </c>
      <c r="J1218" s="207">
        <v>1586</v>
      </c>
      <c r="K1218" s="160">
        <v>1</v>
      </c>
      <c r="L1218" s="113">
        <v>6</v>
      </c>
      <c r="M1218" s="124">
        <v>25.37</v>
      </c>
      <c r="N1218" s="125">
        <f>Tabela1798197[[#This Row],[Qtde.]]*Tabela1798197[[#This Row],[VALOR]]</f>
        <v>152.22</v>
      </c>
    </row>
    <row r="1219" spans="2:14" x14ac:dyDescent="0.3">
      <c r="B1219" s="109" t="s">
        <v>171</v>
      </c>
      <c r="C1219" s="115">
        <v>4</v>
      </c>
      <c r="D12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19" s="231" t="s">
        <v>171</v>
      </c>
      <c r="F1219" s="166" t="s">
        <v>241</v>
      </c>
      <c r="G1219" s="224" t="s">
        <v>47</v>
      </c>
      <c r="H1219" s="174" t="s">
        <v>1362</v>
      </c>
      <c r="I1219" s="191" t="s">
        <v>5</v>
      </c>
      <c r="J1219" s="207">
        <v>7891592000072</v>
      </c>
      <c r="K1219" s="160">
        <v>3</v>
      </c>
      <c r="L1219" s="113">
        <v>4</v>
      </c>
      <c r="M1219" s="124">
        <v>87.65</v>
      </c>
      <c r="N1219" s="125">
        <f>Tabela1798197[[#This Row],[Qtde.]]*Tabela1798197[[#This Row],[VALOR]]</f>
        <v>350.6</v>
      </c>
    </row>
    <row r="1220" spans="2:14" x14ac:dyDescent="0.3">
      <c r="B1220" s="109" t="s">
        <v>171</v>
      </c>
      <c r="C1220" s="115">
        <v>6</v>
      </c>
      <c r="D12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20" s="231" t="s">
        <v>171</v>
      </c>
      <c r="F1220" s="166" t="s">
        <v>241</v>
      </c>
      <c r="G1220" s="224" t="s">
        <v>47</v>
      </c>
      <c r="H1220" s="174" t="s">
        <v>1363</v>
      </c>
      <c r="I1220" s="191" t="s">
        <v>5</v>
      </c>
      <c r="J1220" s="207">
        <v>2000000008844</v>
      </c>
      <c r="K1220" s="160">
        <v>6</v>
      </c>
      <c r="L1220" s="113">
        <v>6</v>
      </c>
      <c r="M1220" s="124">
        <v>24.98</v>
      </c>
      <c r="N1220" s="125">
        <f>Tabela1798197[[#This Row],[Qtde.]]*Tabela1798197[[#This Row],[VALOR]]</f>
        <v>0</v>
      </c>
    </row>
    <row r="1221" spans="2:14" x14ac:dyDescent="0.3">
      <c r="B1221" s="109" t="s">
        <v>171</v>
      </c>
      <c r="C1221" s="115">
        <v>4</v>
      </c>
      <c r="D12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21" s="231" t="s">
        <v>171</v>
      </c>
      <c r="F1221" s="166" t="s">
        <v>241</v>
      </c>
      <c r="G1221" s="224" t="s">
        <v>46</v>
      </c>
      <c r="H1221" s="174" t="s">
        <v>1362</v>
      </c>
      <c r="I1221" s="191" t="s">
        <v>5</v>
      </c>
      <c r="J1221" s="207">
        <v>2000000001388</v>
      </c>
      <c r="K1221" s="160">
        <v>4</v>
      </c>
      <c r="L1221" s="113">
        <v>4</v>
      </c>
      <c r="M1221" s="124">
        <v>76.62</v>
      </c>
      <c r="N1221" s="125">
        <f>Tabela1798197[[#This Row],[Qtde.]]*Tabela1798197[[#This Row],[VALOR]]</f>
        <v>0</v>
      </c>
    </row>
    <row r="1222" spans="2:14" x14ac:dyDescent="0.3">
      <c r="B1222" s="109" t="s">
        <v>171</v>
      </c>
      <c r="C1222" s="115">
        <v>4</v>
      </c>
      <c r="D12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22" s="231" t="s">
        <v>171</v>
      </c>
      <c r="F1222" s="166" t="s">
        <v>241</v>
      </c>
      <c r="G1222" s="224" t="s">
        <v>46</v>
      </c>
      <c r="H1222" s="174" t="s">
        <v>1362</v>
      </c>
      <c r="I1222" s="191" t="s">
        <v>24</v>
      </c>
      <c r="J1222" s="207">
        <v>2000000002477</v>
      </c>
      <c r="K1222" s="160">
        <v>0</v>
      </c>
      <c r="L1222" s="113">
        <v>5</v>
      </c>
      <c r="M1222" s="124">
        <v>80.3</v>
      </c>
      <c r="N1222" s="125">
        <f>Tabela1798197[[#This Row],[Qtde.]]*Tabela1798197[[#This Row],[VALOR]]</f>
        <v>642.4</v>
      </c>
    </row>
    <row r="1223" spans="2:14" x14ac:dyDescent="0.3">
      <c r="B1223" s="109" t="s">
        <v>171</v>
      </c>
      <c r="C1223" s="115">
        <v>6</v>
      </c>
      <c r="D12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23" s="231" t="s">
        <v>171</v>
      </c>
      <c r="F1223" s="166" t="s">
        <v>241</v>
      </c>
      <c r="G1223" s="224" t="s">
        <v>46</v>
      </c>
      <c r="H1223" s="174" t="s">
        <v>1363</v>
      </c>
      <c r="I1223" s="191" t="s">
        <v>5</v>
      </c>
      <c r="J1223" s="207">
        <v>2000000007908</v>
      </c>
      <c r="K1223" s="160">
        <v>3</v>
      </c>
      <c r="L1223" s="113">
        <v>6</v>
      </c>
      <c r="M1223" s="124">
        <v>21.89</v>
      </c>
      <c r="N1223" s="125">
        <f>Tabela1798197[[#This Row],[Qtde.]]*Tabela1798197[[#This Row],[VALOR]]</f>
        <v>131.34</v>
      </c>
    </row>
    <row r="1224" spans="2:14" x14ac:dyDescent="0.3">
      <c r="B1224" s="109" t="s">
        <v>171</v>
      </c>
      <c r="C1224" s="115">
        <v>6</v>
      </c>
      <c r="D12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24" s="231" t="s">
        <v>171</v>
      </c>
      <c r="F1224" s="166" t="s">
        <v>241</v>
      </c>
      <c r="G1224" s="224" t="s">
        <v>46</v>
      </c>
      <c r="H1224" s="174" t="s">
        <v>1363</v>
      </c>
      <c r="I1224" s="191" t="s">
        <v>24</v>
      </c>
      <c r="J1224" s="207">
        <v>2000000003436</v>
      </c>
      <c r="K1224" s="160">
        <v>4</v>
      </c>
      <c r="L1224" s="113">
        <v>6</v>
      </c>
      <c r="M1224" s="124">
        <v>22.94</v>
      </c>
      <c r="N1224" s="125">
        <f>Tabela1798197[[#This Row],[Qtde.]]*Tabela1798197[[#This Row],[VALOR]]</f>
        <v>137.64000000000001</v>
      </c>
    </row>
    <row r="1225" spans="2:14" x14ac:dyDescent="0.3">
      <c r="B1225" s="109" t="s">
        <v>171</v>
      </c>
      <c r="C1225" s="115">
        <v>12</v>
      </c>
      <c r="D12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25" s="231" t="s">
        <v>171</v>
      </c>
      <c r="F1225" s="166" t="s">
        <v>241</v>
      </c>
      <c r="G1225" s="224" t="s">
        <v>42</v>
      </c>
      <c r="H1225" s="174" t="s">
        <v>1395</v>
      </c>
      <c r="I1225" s="191" t="s">
        <v>5</v>
      </c>
      <c r="J1225" s="207">
        <v>2000000003399</v>
      </c>
      <c r="K1225" s="160">
        <v>12</v>
      </c>
      <c r="L1225" s="113">
        <v>4</v>
      </c>
      <c r="M1225" s="124">
        <v>7.74</v>
      </c>
      <c r="N1225" s="125">
        <f>Tabela1798197[[#This Row],[Qtde.]]*Tabela1798197[[#This Row],[VALOR]]</f>
        <v>0</v>
      </c>
    </row>
    <row r="1226" spans="2:14" x14ac:dyDescent="0.3">
      <c r="B1226" s="109" t="s">
        <v>171</v>
      </c>
      <c r="C1226" s="115">
        <v>12</v>
      </c>
      <c r="D12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226" s="231" t="s">
        <v>171</v>
      </c>
      <c r="F1226" s="166" t="s">
        <v>241</v>
      </c>
      <c r="G1226" s="224" t="s">
        <v>42</v>
      </c>
      <c r="H1226" s="174" t="s">
        <v>1395</v>
      </c>
      <c r="I1226" s="191" t="s">
        <v>24</v>
      </c>
      <c r="J1226" s="207">
        <v>2000000003405</v>
      </c>
      <c r="K1226" s="160">
        <v>2</v>
      </c>
      <c r="L1226" s="113">
        <v>4</v>
      </c>
      <c r="M1226" s="124">
        <v>8.11</v>
      </c>
      <c r="N1226" s="125">
        <f>Tabela1798197[[#This Row],[Qtde.]]*Tabela1798197[[#This Row],[VALOR]]</f>
        <v>97.32</v>
      </c>
    </row>
    <row r="1227" spans="2:14" x14ac:dyDescent="0.3">
      <c r="B1227" s="109" t="s">
        <v>171</v>
      </c>
      <c r="C1227" s="115">
        <v>12</v>
      </c>
      <c r="D12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27" s="231" t="s">
        <v>171</v>
      </c>
      <c r="F1227" s="166" t="s">
        <v>241</v>
      </c>
      <c r="G1227" s="224" t="s">
        <v>42</v>
      </c>
      <c r="H1227" s="174" t="s">
        <v>1395</v>
      </c>
      <c r="I1227" s="191" t="s">
        <v>107</v>
      </c>
      <c r="J1227" s="207">
        <v>1120</v>
      </c>
      <c r="K1227" s="160">
        <v>0</v>
      </c>
      <c r="L1227" s="113"/>
      <c r="M1227" s="124">
        <v>8.11</v>
      </c>
      <c r="N1227" s="125">
        <f>Tabela1798197[[#This Row],[Qtde.]]*Tabela1798197[[#This Row],[VALOR]]</f>
        <v>0</v>
      </c>
    </row>
    <row r="1228" spans="2:14" x14ac:dyDescent="0.3">
      <c r="B1228" s="109" t="s">
        <v>171</v>
      </c>
      <c r="C1228" s="115">
        <v>12</v>
      </c>
      <c r="D12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28" s="231" t="s">
        <v>171</v>
      </c>
      <c r="F1228" s="166" t="s">
        <v>241</v>
      </c>
      <c r="G1228" s="224" t="s">
        <v>42</v>
      </c>
      <c r="H1228" s="174" t="s">
        <v>1395</v>
      </c>
      <c r="I1228" s="191" t="s">
        <v>19</v>
      </c>
      <c r="J1228" s="207">
        <v>2000000003412</v>
      </c>
      <c r="K1228" s="160">
        <v>4</v>
      </c>
      <c r="L1228" s="113">
        <v>4</v>
      </c>
      <c r="M1228" s="124">
        <v>8.11</v>
      </c>
      <c r="N1228" s="125">
        <f>Tabela1798197[[#This Row],[Qtde.]]*Tabela1798197[[#This Row],[VALOR]]</f>
        <v>0</v>
      </c>
    </row>
    <row r="1229" spans="2:14" x14ac:dyDescent="0.3">
      <c r="B1229" s="109" t="s">
        <v>171</v>
      </c>
      <c r="C1229" s="115">
        <v>12</v>
      </c>
      <c r="D12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29" s="231" t="s">
        <v>171</v>
      </c>
      <c r="F1229" s="166" t="s">
        <v>241</v>
      </c>
      <c r="G1229" s="224" t="s">
        <v>42</v>
      </c>
      <c r="H1229" s="174" t="s">
        <v>1395</v>
      </c>
      <c r="I1229" s="191" t="s">
        <v>112</v>
      </c>
      <c r="J1229" s="207">
        <v>1740</v>
      </c>
      <c r="K1229" s="160">
        <v>6</v>
      </c>
      <c r="L1229" s="113"/>
      <c r="M1229" s="124">
        <v>8.11</v>
      </c>
      <c r="N1229" s="125">
        <f>Tabela1798197[[#This Row],[Qtde.]]*Tabela1798197[[#This Row],[VALOR]]</f>
        <v>0</v>
      </c>
    </row>
    <row r="1230" spans="2:14" x14ac:dyDescent="0.3">
      <c r="B1230" s="109" t="s">
        <v>171</v>
      </c>
      <c r="C1230" s="115">
        <v>12</v>
      </c>
      <c r="D12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30" s="231" t="s">
        <v>171</v>
      </c>
      <c r="F1230" s="166" t="s">
        <v>241</v>
      </c>
      <c r="G1230" s="224" t="s">
        <v>42</v>
      </c>
      <c r="H1230" s="174" t="s">
        <v>1395</v>
      </c>
      <c r="I1230" s="191" t="s">
        <v>242</v>
      </c>
      <c r="J1230" s="207">
        <v>2000000014432</v>
      </c>
      <c r="K1230" s="160">
        <v>6</v>
      </c>
      <c r="L1230" s="113">
        <v>4</v>
      </c>
      <c r="M1230" s="124">
        <v>8.11</v>
      </c>
      <c r="N1230" s="125">
        <f>Tabela1798197[[#This Row],[Qtde.]]*Tabela1798197[[#This Row],[VALOR]]</f>
        <v>0</v>
      </c>
    </row>
    <row r="1231" spans="2:14" x14ac:dyDescent="0.3">
      <c r="B1231" s="109" t="s">
        <v>171</v>
      </c>
      <c r="C1231" s="115">
        <v>12</v>
      </c>
      <c r="D12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31" s="231" t="s">
        <v>171</v>
      </c>
      <c r="F1231" s="166" t="s">
        <v>241</v>
      </c>
      <c r="G1231" s="224" t="s">
        <v>42</v>
      </c>
      <c r="H1231" s="174" t="s">
        <v>1395</v>
      </c>
      <c r="I1231" s="191" t="s">
        <v>153</v>
      </c>
      <c r="J1231" s="207">
        <v>1121</v>
      </c>
      <c r="K1231" s="160">
        <v>10</v>
      </c>
      <c r="L1231" s="113">
        <v>4</v>
      </c>
      <c r="M1231" s="124">
        <v>8.11</v>
      </c>
      <c r="N1231" s="125">
        <f>Tabela1798197[[#This Row],[Qtde.]]*Tabela1798197[[#This Row],[VALOR]]</f>
        <v>0</v>
      </c>
    </row>
    <row r="1232" spans="2:14" ht="28.5" x14ac:dyDescent="0.3">
      <c r="B1232" s="109" t="s">
        <v>171</v>
      </c>
      <c r="C1232" s="115">
        <v>12</v>
      </c>
      <c r="D12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32" s="231" t="s">
        <v>171</v>
      </c>
      <c r="F1232" s="166" t="s">
        <v>241</v>
      </c>
      <c r="G1232" s="224" t="s">
        <v>42</v>
      </c>
      <c r="H1232" s="174" t="s">
        <v>1395</v>
      </c>
      <c r="I1232" s="191" t="s">
        <v>83</v>
      </c>
      <c r="J1232" s="207">
        <v>7891592017001</v>
      </c>
      <c r="K1232" s="160">
        <v>4</v>
      </c>
      <c r="L1232" s="113">
        <v>4</v>
      </c>
      <c r="M1232" s="124">
        <v>8.11</v>
      </c>
      <c r="N1232" s="125">
        <f>Tabela1798197[[#This Row],[Qtde.]]*Tabela1798197[[#This Row],[VALOR]]</f>
        <v>0</v>
      </c>
    </row>
    <row r="1233" spans="2:14" x14ac:dyDescent="0.3">
      <c r="B1233" s="109" t="s">
        <v>171</v>
      </c>
      <c r="C1233" s="115">
        <v>12</v>
      </c>
      <c r="D12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233" s="231" t="s">
        <v>171</v>
      </c>
      <c r="F1233" s="166" t="s">
        <v>241</v>
      </c>
      <c r="G1233" s="224" t="s">
        <v>42</v>
      </c>
      <c r="H1233" s="174" t="s">
        <v>1395</v>
      </c>
      <c r="I1233" s="191" t="s">
        <v>113</v>
      </c>
      <c r="J1233" s="207">
        <v>2000000014449</v>
      </c>
      <c r="K1233" s="160">
        <v>3</v>
      </c>
      <c r="L1233" s="113">
        <v>4</v>
      </c>
      <c r="M1233" s="124">
        <v>8.11</v>
      </c>
      <c r="N1233" s="125">
        <f>Tabela1798197[[#This Row],[Qtde.]]*Tabela1798197[[#This Row],[VALOR]]</f>
        <v>97.32</v>
      </c>
    </row>
    <row r="1234" spans="2:14" x14ac:dyDescent="0.3">
      <c r="B1234" s="109" t="s">
        <v>171</v>
      </c>
      <c r="C1234" s="115">
        <v>12</v>
      </c>
      <c r="D12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34" s="231" t="s">
        <v>171</v>
      </c>
      <c r="F1234" s="166" t="s">
        <v>241</v>
      </c>
      <c r="G1234" s="224" t="s">
        <v>42</v>
      </c>
      <c r="H1234" s="174" t="s">
        <v>1395</v>
      </c>
      <c r="I1234" s="191" t="s">
        <v>26</v>
      </c>
      <c r="J1234" s="207">
        <v>2000000003429</v>
      </c>
      <c r="K1234" s="160">
        <v>6</v>
      </c>
      <c r="L1234" s="113">
        <v>4</v>
      </c>
      <c r="M1234" s="124">
        <v>8.11</v>
      </c>
      <c r="N1234" s="125">
        <f>Tabela1798197[[#This Row],[Qtde.]]*Tabela1798197[[#This Row],[VALOR]]</f>
        <v>0</v>
      </c>
    </row>
    <row r="1235" spans="2:14" x14ac:dyDescent="0.3">
      <c r="B1235" s="109" t="s">
        <v>171</v>
      </c>
      <c r="C1235" s="115">
        <v>4</v>
      </c>
      <c r="D12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35" s="231" t="s">
        <v>171</v>
      </c>
      <c r="F1235" s="166" t="s">
        <v>241</v>
      </c>
      <c r="G1235" s="224" t="s">
        <v>42</v>
      </c>
      <c r="H1235" s="174" t="s">
        <v>1362</v>
      </c>
      <c r="I1235" s="191" t="s">
        <v>5</v>
      </c>
      <c r="J1235" s="207">
        <v>2000000001654</v>
      </c>
      <c r="K1235" s="160">
        <v>0</v>
      </c>
      <c r="L1235" s="113">
        <v>7</v>
      </c>
      <c r="M1235" s="124">
        <v>76.62</v>
      </c>
      <c r="N1235" s="125">
        <f>Tabela1798197[[#This Row],[Qtde.]]*Tabela1798197[[#This Row],[VALOR]]</f>
        <v>612.96</v>
      </c>
    </row>
    <row r="1236" spans="2:14" x14ac:dyDescent="0.3">
      <c r="B1236" s="109" t="s">
        <v>171</v>
      </c>
      <c r="C1236" s="115">
        <v>4</v>
      </c>
      <c r="D12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36" s="231" t="s">
        <v>171</v>
      </c>
      <c r="F1236" s="166" t="s">
        <v>241</v>
      </c>
      <c r="G1236" s="224" t="s">
        <v>42</v>
      </c>
      <c r="H1236" s="174" t="s">
        <v>1362</v>
      </c>
      <c r="I1236" s="191" t="s">
        <v>24</v>
      </c>
      <c r="J1236" s="207">
        <v>2000000002439</v>
      </c>
      <c r="K1236" s="160">
        <v>0</v>
      </c>
      <c r="L1236" s="113">
        <v>7</v>
      </c>
      <c r="M1236" s="124">
        <v>80.3</v>
      </c>
      <c r="N1236" s="125">
        <f>Tabela1798197[[#This Row],[Qtde.]]*Tabela1798197[[#This Row],[VALOR]]</f>
        <v>642.4</v>
      </c>
    </row>
    <row r="1237" spans="2:14" x14ac:dyDescent="0.3">
      <c r="B1237" s="109" t="s">
        <v>171</v>
      </c>
      <c r="C1237" s="115">
        <v>4</v>
      </c>
      <c r="D12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37" s="231" t="s">
        <v>171</v>
      </c>
      <c r="F1237" s="166" t="s">
        <v>241</v>
      </c>
      <c r="G1237" s="224" t="s">
        <v>42</v>
      </c>
      <c r="H1237" s="174" t="s">
        <v>1362</v>
      </c>
      <c r="I1237" s="191" t="s">
        <v>107</v>
      </c>
      <c r="J1237" s="207">
        <v>2000000004822</v>
      </c>
      <c r="K1237" s="160">
        <v>0</v>
      </c>
      <c r="L1237" s="113">
        <v>2</v>
      </c>
      <c r="M1237" s="124">
        <v>80.3</v>
      </c>
      <c r="N1237" s="125">
        <f>Tabela1798197[[#This Row],[Qtde.]]*Tabela1798197[[#This Row],[VALOR]]</f>
        <v>321.2</v>
      </c>
    </row>
    <row r="1238" spans="2:14" x14ac:dyDescent="0.3">
      <c r="B1238" s="109" t="s">
        <v>171</v>
      </c>
      <c r="C1238" s="115">
        <v>4</v>
      </c>
      <c r="D12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38" s="231" t="s">
        <v>171</v>
      </c>
      <c r="F1238" s="166" t="s">
        <v>241</v>
      </c>
      <c r="G1238" s="224" t="s">
        <v>42</v>
      </c>
      <c r="H1238" s="174" t="s">
        <v>1362</v>
      </c>
      <c r="I1238" s="191" t="s">
        <v>19</v>
      </c>
      <c r="J1238" s="207">
        <v>2000000002354</v>
      </c>
      <c r="K1238" s="160">
        <v>0</v>
      </c>
      <c r="L1238" s="113">
        <v>4</v>
      </c>
      <c r="M1238" s="124">
        <v>80.3</v>
      </c>
      <c r="N1238" s="125">
        <f>Tabela1798197[[#This Row],[Qtde.]]*Tabela1798197[[#This Row],[VALOR]]</f>
        <v>321.2</v>
      </c>
    </row>
    <row r="1239" spans="2:14" x14ac:dyDescent="0.3">
      <c r="B1239" s="109" t="s">
        <v>171</v>
      </c>
      <c r="C1239" s="115">
        <v>4</v>
      </c>
      <c r="D12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39" s="231" t="s">
        <v>171</v>
      </c>
      <c r="F1239" s="166" t="s">
        <v>241</v>
      </c>
      <c r="G1239" s="224" t="s">
        <v>42</v>
      </c>
      <c r="H1239" s="174" t="s">
        <v>1362</v>
      </c>
      <c r="I1239" s="191" t="s">
        <v>67</v>
      </c>
      <c r="J1239" s="207">
        <v>2000000008080</v>
      </c>
      <c r="K1239" s="160">
        <v>2</v>
      </c>
      <c r="L1239" s="113">
        <v>4</v>
      </c>
      <c r="M1239" s="124">
        <v>80.3</v>
      </c>
      <c r="N1239" s="125">
        <f>Tabela1798197[[#This Row],[Qtde.]]*Tabela1798197[[#This Row],[VALOR]]</f>
        <v>321.2</v>
      </c>
    </row>
    <row r="1240" spans="2:14" x14ac:dyDescent="0.3">
      <c r="B1240" s="109" t="s">
        <v>171</v>
      </c>
      <c r="C1240" s="115">
        <v>4</v>
      </c>
      <c r="D12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40" s="231" t="s">
        <v>171</v>
      </c>
      <c r="F1240" s="166" t="s">
        <v>241</v>
      </c>
      <c r="G1240" s="224" t="s">
        <v>42</v>
      </c>
      <c r="H1240" s="174" t="s">
        <v>1362</v>
      </c>
      <c r="I1240" s="191" t="s">
        <v>112</v>
      </c>
      <c r="J1240" s="207">
        <v>2000000002361</v>
      </c>
      <c r="K1240" s="160">
        <v>1</v>
      </c>
      <c r="L1240" s="113">
        <v>6</v>
      </c>
      <c r="M1240" s="124">
        <v>80.3</v>
      </c>
      <c r="N1240" s="125">
        <f>Tabela1798197[[#This Row],[Qtde.]]*Tabela1798197[[#This Row],[VALOR]]</f>
        <v>642.4</v>
      </c>
    </row>
    <row r="1241" spans="2:14" x14ac:dyDescent="0.3">
      <c r="B1241" s="109" t="s">
        <v>171</v>
      </c>
      <c r="C1241" s="115">
        <v>4</v>
      </c>
      <c r="D12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41" s="231" t="s">
        <v>171</v>
      </c>
      <c r="F1241" s="166" t="s">
        <v>241</v>
      </c>
      <c r="G1241" s="224" t="s">
        <v>42</v>
      </c>
      <c r="H1241" s="174" t="s">
        <v>1362</v>
      </c>
      <c r="I1241" s="191" t="s">
        <v>242</v>
      </c>
      <c r="J1241" s="207">
        <v>2000000002378</v>
      </c>
      <c r="K1241" s="160">
        <v>0</v>
      </c>
      <c r="L1241" s="113">
        <v>4</v>
      </c>
      <c r="M1241" s="124">
        <v>80.3</v>
      </c>
      <c r="N1241" s="125">
        <f>Tabela1798197[[#This Row],[Qtde.]]*Tabela1798197[[#This Row],[VALOR]]</f>
        <v>321.2</v>
      </c>
    </row>
    <row r="1242" spans="2:14" x14ac:dyDescent="0.3">
      <c r="B1242" s="109" t="s">
        <v>171</v>
      </c>
      <c r="C1242" s="115">
        <v>4</v>
      </c>
      <c r="D12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42" s="231" t="s">
        <v>171</v>
      </c>
      <c r="F1242" s="166" t="s">
        <v>241</v>
      </c>
      <c r="G1242" s="224" t="s">
        <v>42</v>
      </c>
      <c r="H1242" s="174" t="s">
        <v>1362</v>
      </c>
      <c r="I1242" s="191" t="s">
        <v>114</v>
      </c>
      <c r="J1242" s="207">
        <v>2000000010021</v>
      </c>
      <c r="K1242" s="160">
        <v>1</v>
      </c>
      <c r="L1242" s="113">
        <v>4</v>
      </c>
      <c r="M1242" s="124">
        <v>80.3</v>
      </c>
      <c r="N1242" s="125">
        <f>Tabela1798197[[#This Row],[Qtde.]]*Tabela1798197[[#This Row],[VALOR]]</f>
        <v>321.2</v>
      </c>
    </row>
    <row r="1243" spans="2:14" ht="28.5" x14ac:dyDescent="0.3">
      <c r="B1243" s="109" t="s">
        <v>171</v>
      </c>
      <c r="C1243" s="115">
        <v>4</v>
      </c>
      <c r="D12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43" s="231" t="s">
        <v>171</v>
      </c>
      <c r="F1243" s="166" t="s">
        <v>241</v>
      </c>
      <c r="G1243" s="224" t="s">
        <v>42</v>
      </c>
      <c r="H1243" s="174" t="s">
        <v>1362</v>
      </c>
      <c r="I1243" s="191" t="s">
        <v>58</v>
      </c>
      <c r="J1243" s="207">
        <v>2000000011066</v>
      </c>
      <c r="K1243" s="160">
        <v>5</v>
      </c>
      <c r="L1243" s="113">
        <v>4</v>
      </c>
      <c r="M1243" s="124">
        <v>76.62</v>
      </c>
      <c r="N1243" s="125">
        <f>Tabela1798197[[#This Row],[Qtde.]]*Tabela1798197[[#This Row],[VALOR]]</f>
        <v>0</v>
      </c>
    </row>
    <row r="1244" spans="2:14" x14ac:dyDescent="0.3">
      <c r="B1244" s="109" t="s">
        <v>171</v>
      </c>
      <c r="C1244" s="115">
        <v>4</v>
      </c>
      <c r="D12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44" s="231" t="s">
        <v>171</v>
      </c>
      <c r="F1244" s="166" t="s">
        <v>241</v>
      </c>
      <c r="G1244" s="224" t="s">
        <v>42</v>
      </c>
      <c r="H1244" s="174" t="s">
        <v>1362</v>
      </c>
      <c r="I1244" s="191" t="s">
        <v>70</v>
      </c>
      <c r="J1244" s="207">
        <v>2000000002385</v>
      </c>
      <c r="K1244" s="160">
        <v>3</v>
      </c>
      <c r="L1244" s="113">
        <v>2</v>
      </c>
      <c r="M1244" s="124">
        <v>80.3</v>
      </c>
      <c r="N1244" s="125">
        <f>Tabela1798197[[#This Row],[Qtde.]]*Tabela1798197[[#This Row],[VALOR]]</f>
        <v>0</v>
      </c>
    </row>
    <row r="1245" spans="2:14" x14ac:dyDescent="0.3">
      <c r="B1245" s="109" t="s">
        <v>171</v>
      </c>
      <c r="C1245" s="115">
        <v>4</v>
      </c>
      <c r="D12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45" s="231" t="s">
        <v>171</v>
      </c>
      <c r="F1245" s="166" t="s">
        <v>241</v>
      </c>
      <c r="G1245" s="224" t="s">
        <v>42</v>
      </c>
      <c r="H1245" s="174" t="s">
        <v>1362</v>
      </c>
      <c r="I1245" s="191" t="s">
        <v>243</v>
      </c>
      <c r="J1245" s="207">
        <v>2000000008936</v>
      </c>
      <c r="K1245" s="160">
        <v>2</v>
      </c>
      <c r="L1245" s="113">
        <v>3</v>
      </c>
      <c r="M1245" s="124">
        <v>81.78</v>
      </c>
      <c r="N1245" s="125">
        <f>Tabela1798197[[#This Row],[Qtde.]]*Tabela1798197[[#This Row],[VALOR]]</f>
        <v>327.12</v>
      </c>
    </row>
    <row r="1246" spans="2:14" ht="28.5" x14ac:dyDescent="0.3">
      <c r="B1246" s="109" t="s">
        <v>171</v>
      </c>
      <c r="C1246" s="115">
        <v>4</v>
      </c>
      <c r="D12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46" s="231" t="s">
        <v>171</v>
      </c>
      <c r="F1246" s="166" t="s">
        <v>241</v>
      </c>
      <c r="G1246" s="224" t="s">
        <v>42</v>
      </c>
      <c r="H1246" s="174" t="s">
        <v>1362</v>
      </c>
      <c r="I1246" s="191" t="s">
        <v>83</v>
      </c>
      <c r="J1246" s="207">
        <v>2000000011738</v>
      </c>
      <c r="K1246" s="160">
        <v>3</v>
      </c>
      <c r="L1246" s="113">
        <v>6</v>
      </c>
      <c r="M1246" s="124">
        <v>80.3</v>
      </c>
      <c r="N1246" s="125">
        <f>Tabela1798197[[#This Row],[Qtde.]]*Tabela1798197[[#This Row],[VALOR]]</f>
        <v>321.2</v>
      </c>
    </row>
    <row r="1247" spans="2:14" x14ac:dyDescent="0.3">
      <c r="B1247" s="109" t="s">
        <v>171</v>
      </c>
      <c r="C1247" s="115">
        <v>4</v>
      </c>
      <c r="D12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47" s="231" t="s">
        <v>171</v>
      </c>
      <c r="F1247" s="166" t="s">
        <v>241</v>
      </c>
      <c r="G1247" s="224" t="s">
        <v>42</v>
      </c>
      <c r="H1247" s="174" t="s">
        <v>1362</v>
      </c>
      <c r="I1247" s="191" t="s">
        <v>153</v>
      </c>
      <c r="J1247" s="207">
        <v>2000000004839</v>
      </c>
      <c r="K1247" s="160">
        <v>3</v>
      </c>
      <c r="L1247" s="113">
        <v>6</v>
      </c>
      <c r="M1247" s="124">
        <v>80.3</v>
      </c>
      <c r="N1247" s="125">
        <f>Tabela1798197[[#This Row],[Qtde.]]*Tabela1798197[[#This Row],[VALOR]]</f>
        <v>321.2</v>
      </c>
    </row>
    <row r="1248" spans="2:14" x14ac:dyDescent="0.3">
      <c r="B1248" s="109" t="s">
        <v>171</v>
      </c>
      <c r="C1248" s="115">
        <v>4</v>
      </c>
      <c r="D12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48" s="231" t="s">
        <v>171</v>
      </c>
      <c r="F1248" s="166" t="s">
        <v>241</v>
      </c>
      <c r="G1248" s="224" t="s">
        <v>42</v>
      </c>
      <c r="H1248" s="174" t="s">
        <v>1362</v>
      </c>
      <c r="I1248" s="191" t="s">
        <v>115</v>
      </c>
      <c r="J1248" s="207">
        <v>821</v>
      </c>
      <c r="K1248" s="160">
        <v>2</v>
      </c>
      <c r="L1248" s="113">
        <v>4</v>
      </c>
      <c r="M1248" s="124">
        <v>80.3</v>
      </c>
      <c r="N1248" s="125">
        <f>Tabela1798197[[#This Row],[Qtde.]]*Tabela1798197[[#This Row],[VALOR]]</f>
        <v>321.2</v>
      </c>
    </row>
    <row r="1249" spans="2:14" x14ac:dyDescent="0.3">
      <c r="B1249" s="109" t="s">
        <v>171</v>
      </c>
      <c r="C1249" s="115">
        <v>4</v>
      </c>
      <c r="D12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49" s="231" t="s">
        <v>171</v>
      </c>
      <c r="F1249" s="166" t="s">
        <v>241</v>
      </c>
      <c r="G1249" s="224" t="s">
        <v>42</v>
      </c>
      <c r="H1249" s="174" t="s">
        <v>1362</v>
      </c>
      <c r="I1249" s="191" t="s">
        <v>116</v>
      </c>
      <c r="J1249" s="207">
        <v>2000000002408</v>
      </c>
      <c r="K1249" s="160">
        <v>4</v>
      </c>
      <c r="L1249" s="113">
        <v>4</v>
      </c>
      <c r="M1249" s="124">
        <v>80.3</v>
      </c>
      <c r="N1249" s="125">
        <f>Tabela1798197[[#This Row],[Qtde.]]*Tabela1798197[[#This Row],[VALOR]]</f>
        <v>0</v>
      </c>
    </row>
    <row r="1250" spans="2:14" x14ac:dyDescent="0.3">
      <c r="B1250" s="109" t="s">
        <v>171</v>
      </c>
      <c r="C1250" s="115">
        <v>4</v>
      </c>
      <c r="D12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50" s="231" t="s">
        <v>171</v>
      </c>
      <c r="F1250" s="166" t="s">
        <v>241</v>
      </c>
      <c r="G1250" s="224" t="s">
        <v>42</v>
      </c>
      <c r="H1250" s="174" t="s">
        <v>1362</v>
      </c>
      <c r="I1250" s="191" t="s">
        <v>7</v>
      </c>
      <c r="J1250" s="207">
        <v>2000000004846</v>
      </c>
      <c r="K1250" s="160"/>
      <c r="L1250" s="113"/>
      <c r="M1250" s="124">
        <v>76.62</v>
      </c>
      <c r="N1250" s="125">
        <f>Tabela1798197[[#This Row],[Qtde.]]*Tabela1798197[[#This Row],[VALOR]]</f>
        <v>0</v>
      </c>
    </row>
    <row r="1251" spans="2:14" x14ac:dyDescent="0.3">
      <c r="B1251" s="109" t="s">
        <v>171</v>
      </c>
      <c r="C1251" s="115">
        <v>4</v>
      </c>
      <c r="D12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51" s="231" t="s">
        <v>171</v>
      </c>
      <c r="F1251" s="166" t="s">
        <v>241</v>
      </c>
      <c r="G1251" s="224" t="s">
        <v>42</v>
      </c>
      <c r="H1251" s="174" t="s">
        <v>1362</v>
      </c>
      <c r="I1251" s="191" t="s">
        <v>21</v>
      </c>
      <c r="J1251" s="207">
        <v>2000000010038</v>
      </c>
      <c r="K1251" s="160">
        <v>2</v>
      </c>
      <c r="L1251" s="113">
        <v>4</v>
      </c>
      <c r="M1251" s="124">
        <v>80.3</v>
      </c>
      <c r="N1251" s="125">
        <f>Tabela1798197[[#This Row],[Qtde.]]*Tabela1798197[[#This Row],[VALOR]]</f>
        <v>321.2</v>
      </c>
    </row>
    <row r="1252" spans="2:14" x14ac:dyDescent="0.3">
      <c r="B1252" s="109" t="s">
        <v>171</v>
      </c>
      <c r="C1252" s="115">
        <v>4</v>
      </c>
      <c r="D12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52" s="231" t="s">
        <v>171</v>
      </c>
      <c r="F1252" s="166" t="s">
        <v>241</v>
      </c>
      <c r="G1252" s="224" t="s">
        <v>42</v>
      </c>
      <c r="H1252" s="174" t="s">
        <v>1362</v>
      </c>
      <c r="I1252" s="191" t="s">
        <v>117</v>
      </c>
      <c r="J1252" s="207">
        <v>2000000002415</v>
      </c>
      <c r="K1252" s="160">
        <v>0</v>
      </c>
      <c r="L1252" s="113">
        <v>4</v>
      </c>
      <c r="M1252" s="124">
        <v>80.3</v>
      </c>
      <c r="N1252" s="125">
        <f>Tabela1798197[[#This Row],[Qtde.]]*Tabela1798197[[#This Row],[VALOR]]</f>
        <v>321.2</v>
      </c>
    </row>
    <row r="1253" spans="2:14" x14ac:dyDescent="0.3">
      <c r="B1253" s="109" t="s">
        <v>171</v>
      </c>
      <c r="C1253" s="115">
        <v>4</v>
      </c>
      <c r="D12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53" s="231" t="s">
        <v>171</v>
      </c>
      <c r="F1253" s="166" t="s">
        <v>241</v>
      </c>
      <c r="G1253" s="224" t="s">
        <v>42</v>
      </c>
      <c r="H1253" s="174" t="s">
        <v>1362</v>
      </c>
      <c r="I1253" s="191" t="s">
        <v>22</v>
      </c>
      <c r="J1253" s="207">
        <v>2000000013237</v>
      </c>
      <c r="K1253" s="160">
        <v>5</v>
      </c>
      <c r="L1253" s="113">
        <v>4</v>
      </c>
      <c r="M1253" s="124">
        <v>80.3</v>
      </c>
      <c r="N1253" s="125">
        <f>Tabela1798197[[#This Row],[Qtde.]]*Tabela1798197[[#This Row],[VALOR]]</f>
        <v>0</v>
      </c>
    </row>
    <row r="1254" spans="2:14" x14ac:dyDescent="0.3">
      <c r="B1254" s="109" t="s">
        <v>171</v>
      </c>
      <c r="C1254" s="115">
        <v>4</v>
      </c>
      <c r="D12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54" s="231" t="s">
        <v>171</v>
      </c>
      <c r="F1254" s="166" t="s">
        <v>241</v>
      </c>
      <c r="G1254" s="224" t="s">
        <v>42</v>
      </c>
      <c r="H1254" s="174" t="s">
        <v>1362</v>
      </c>
      <c r="I1254" s="191" t="s">
        <v>119</v>
      </c>
      <c r="J1254" s="207">
        <v>2000000002422</v>
      </c>
      <c r="K1254" s="160">
        <v>0</v>
      </c>
      <c r="L1254" s="113">
        <v>6</v>
      </c>
      <c r="M1254" s="124">
        <v>80.3</v>
      </c>
      <c r="N1254" s="125">
        <f>Tabela1798197[[#This Row],[Qtde.]]*Tabela1798197[[#This Row],[VALOR]]</f>
        <v>642.4</v>
      </c>
    </row>
    <row r="1255" spans="2:14" x14ac:dyDescent="0.3">
      <c r="B1255" s="109" t="s">
        <v>171</v>
      </c>
      <c r="C1255" s="115">
        <v>4</v>
      </c>
      <c r="D12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255" s="231" t="s">
        <v>171</v>
      </c>
      <c r="F1255" s="166" t="s">
        <v>241</v>
      </c>
      <c r="G1255" s="224" t="s">
        <v>42</v>
      </c>
      <c r="H1255" s="174" t="s">
        <v>1362</v>
      </c>
      <c r="I1255" s="191" t="s">
        <v>120</v>
      </c>
      <c r="J1255" s="207">
        <v>2000000002446</v>
      </c>
      <c r="K1255" s="160">
        <v>0</v>
      </c>
      <c r="L1255" s="113">
        <v>7</v>
      </c>
      <c r="M1255" s="124">
        <v>80.3</v>
      </c>
      <c r="N1255" s="125">
        <f>Tabela1798197[[#This Row],[Qtde.]]*Tabela1798197[[#This Row],[VALOR]]</f>
        <v>642.4</v>
      </c>
    </row>
    <row r="1256" spans="2:14" ht="28.5" x14ac:dyDescent="0.3">
      <c r="B1256" s="109" t="s">
        <v>171</v>
      </c>
      <c r="C1256" s="115">
        <v>4</v>
      </c>
      <c r="D12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56" s="231" t="s">
        <v>171</v>
      </c>
      <c r="F1256" s="166" t="s">
        <v>241</v>
      </c>
      <c r="G1256" s="224" t="s">
        <v>42</v>
      </c>
      <c r="H1256" s="174" t="s">
        <v>1362</v>
      </c>
      <c r="I1256" s="191" t="s">
        <v>121</v>
      </c>
      <c r="J1256" s="207">
        <v>2000000007847</v>
      </c>
      <c r="K1256" s="160">
        <v>4</v>
      </c>
      <c r="L1256" s="113">
        <v>2</v>
      </c>
      <c r="M1256" s="124">
        <v>80.3</v>
      </c>
      <c r="N1256" s="125">
        <f>Tabela1798197[[#This Row],[Qtde.]]*Tabela1798197[[#This Row],[VALOR]]</f>
        <v>0</v>
      </c>
    </row>
    <row r="1257" spans="2:14" x14ac:dyDescent="0.3">
      <c r="B1257" s="109" t="s">
        <v>171</v>
      </c>
      <c r="C1257" s="115">
        <v>4</v>
      </c>
      <c r="D12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57" s="231" t="s">
        <v>171</v>
      </c>
      <c r="F1257" s="166" t="s">
        <v>241</v>
      </c>
      <c r="G1257" s="224" t="s">
        <v>42</v>
      </c>
      <c r="H1257" s="174" t="s">
        <v>1362</v>
      </c>
      <c r="I1257" s="191" t="s">
        <v>113</v>
      </c>
      <c r="J1257" s="207">
        <v>2000000002453</v>
      </c>
      <c r="K1257" s="160">
        <v>1</v>
      </c>
      <c r="L1257" s="113">
        <v>4</v>
      </c>
      <c r="M1257" s="124">
        <v>80.3</v>
      </c>
      <c r="N1257" s="125">
        <f>Tabela1798197[[#This Row],[Qtde.]]*Tabela1798197[[#This Row],[VALOR]]</f>
        <v>321.2</v>
      </c>
    </row>
    <row r="1258" spans="2:14" ht="28.5" x14ac:dyDescent="0.3">
      <c r="B1258" s="109" t="s">
        <v>171</v>
      </c>
      <c r="C1258" s="115">
        <v>4</v>
      </c>
      <c r="D12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58" s="231" t="s">
        <v>171</v>
      </c>
      <c r="F1258" s="166" t="s">
        <v>241</v>
      </c>
      <c r="G1258" s="224" t="s">
        <v>42</v>
      </c>
      <c r="H1258" s="174" t="s">
        <v>1362</v>
      </c>
      <c r="I1258" s="191" t="s">
        <v>122</v>
      </c>
      <c r="J1258" s="207">
        <v>2000000008073</v>
      </c>
      <c r="K1258" s="160">
        <v>3</v>
      </c>
      <c r="L1258" s="113">
        <v>2</v>
      </c>
      <c r="M1258" s="124">
        <v>80.3</v>
      </c>
      <c r="N1258" s="125">
        <f>Tabela1798197[[#This Row],[Qtde.]]*Tabela1798197[[#This Row],[VALOR]]</f>
        <v>0</v>
      </c>
    </row>
    <row r="1259" spans="2:14" x14ac:dyDescent="0.3">
      <c r="B1259" s="109" t="s">
        <v>171</v>
      </c>
      <c r="C1259" s="115">
        <v>4</v>
      </c>
      <c r="D12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59" s="231" t="s">
        <v>171</v>
      </c>
      <c r="F1259" s="166" t="s">
        <v>241</v>
      </c>
      <c r="G1259" s="224" t="s">
        <v>42</v>
      </c>
      <c r="H1259" s="174" t="s">
        <v>1362</v>
      </c>
      <c r="I1259" s="191" t="s">
        <v>26</v>
      </c>
      <c r="J1259" s="207">
        <v>2000000002460</v>
      </c>
      <c r="K1259" s="160">
        <v>0</v>
      </c>
      <c r="L1259" s="113">
        <v>4</v>
      </c>
      <c r="M1259" s="124">
        <v>80.3</v>
      </c>
      <c r="N1259" s="125">
        <f>Tabela1798197[[#This Row],[Qtde.]]*Tabela1798197[[#This Row],[VALOR]]</f>
        <v>321.2</v>
      </c>
    </row>
    <row r="1260" spans="2:14" ht="28.5" x14ac:dyDescent="0.3">
      <c r="B1260" s="109" t="s">
        <v>171</v>
      </c>
      <c r="C1260" s="115">
        <v>4</v>
      </c>
      <c r="D12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60" s="231" t="s">
        <v>171</v>
      </c>
      <c r="F1260" s="166" t="s">
        <v>241</v>
      </c>
      <c r="G1260" s="224" t="s">
        <v>42</v>
      </c>
      <c r="H1260" s="174" t="s">
        <v>1362</v>
      </c>
      <c r="I1260" s="191" t="s">
        <v>123</v>
      </c>
      <c r="J1260" s="207">
        <v>1131</v>
      </c>
      <c r="K1260" s="160">
        <v>0</v>
      </c>
      <c r="L1260" s="113"/>
      <c r="M1260" s="124">
        <v>80.3</v>
      </c>
      <c r="N1260" s="125">
        <f>Tabela1798197[[#This Row],[Qtde.]]*Tabela1798197[[#This Row],[VALOR]]</f>
        <v>0</v>
      </c>
    </row>
    <row r="1261" spans="2:14" x14ac:dyDescent="0.3">
      <c r="B1261" s="109" t="s">
        <v>171</v>
      </c>
      <c r="C1261" s="115">
        <v>6</v>
      </c>
      <c r="D12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261" s="231" t="s">
        <v>171</v>
      </c>
      <c r="F1261" s="166" t="s">
        <v>241</v>
      </c>
      <c r="G1261" s="224" t="s">
        <v>42</v>
      </c>
      <c r="H1261" s="174" t="s">
        <v>1363</v>
      </c>
      <c r="I1261" s="191" t="s">
        <v>5</v>
      </c>
      <c r="J1261" s="207">
        <v>2000000003481</v>
      </c>
      <c r="K1261" s="160">
        <v>0</v>
      </c>
      <c r="L1261" s="113">
        <v>7</v>
      </c>
      <c r="M1261" s="124">
        <v>21.89</v>
      </c>
      <c r="N1261" s="125">
        <f>Tabela1798197[[#This Row],[Qtde.]]*Tabela1798197[[#This Row],[VALOR]]</f>
        <v>262.68</v>
      </c>
    </row>
    <row r="1262" spans="2:14" x14ac:dyDescent="0.3">
      <c r="B1262" s="109" t="s">
        <v>171</v>
      </c>
      <c r="C1262" s="115">
        <v>6</v>
      </c>
      <c r="D12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262" s="231" t="s">
        <v>171</v>
      </c>
      <c r="F1262" s="166" t="s">
        <v>241</v>
      </c>
      <c r="G1262" s="224" t="s">
        <v>42</v>
      </c>
      <c r="H1262" s="174" t="s">
        <v>1363</v>
      </c>
      <c r="I1262" s="191" t="s">
        <v>24</v>
      </c>
      <c r="J1262" s="207">
        <v>2000000003504</v>
      </c>
      <c r="K1262" s="160">
        <v>0</v>
      </c>
      <c r="L1262" s="113">
        <v>7</v>
      </c>
      <c r="M1262" s="124">
        <v>22.94</v>
      </c>
      <c r="N1262" s="125">
        <f>Tabela1798197[[#This Row],[Qtde.]]*Tabela1798197[[#This Row],[VALOR]]</f>
        <v>275.28000000000003</v>
      </c>
    </row>
    <row r="1263" spans="2:14" x14ac:dyDescent="0.3">
      <c r="B1263" s="109" t="s">
        <v>171</v>
      </c>
      <c r="C1263" s="115">
        <v>6</v>
      </c>
      <c r="D12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63" s="231" t="s">
        <v>171</v>
      </c>
      <c r="F1263" s="166" t="s">
        <v>241</v>
      </c>
      <c r="G1263" s="224" t="s">
        <v>42</v>
      </c>
      <c r="H1263" s="174" t="s">
        <v>1363</v>
      </c>
      <c r="I1263" s="191" t="s">
        <v>107</v>
      </c>
      <c r="J1263" s="207">
        <v>2000000003443</v>
      </c>
      <c r="K1263" s="160">
        <v>3</v>
      </c>
      <c r="L1263" s="113">
        <v>3</v>
      </c>
      <c r="M1263" s="124">
        <v>22.94</v>
      </c>
      <c r="N1263" s="125">
        <f>Tabela1798197[[#This Row],[Qtde.]]*Tabela1798197[[#This Row],[VALOR]]</f>
        <v>0</v>
      </c>
    </row>
    <row r="1264" spans="2:14" x14ac:dyDescent="0.3">
      <c r="B1264" s="109" t="s">
        <v>171</v>
      </c>
      <c r="C1264" s="115">
        <v>6</v>
      </c>
      <c r="D12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64" s="231" t="s">
        <v>171</v>
      </c>
      <c r="F1264" s="166" t="s">
        <v>241</v>
      </c>
      <c r="G1264" s="224" t="s">
        <v>42</v>
      </c>
      <c r="H1264" s="174" t="s">
        <v>1363</v>
      </c>
      <c r="I1264" s="191" t="s">
        <v>19</v>
      </c>
      <c r="J1264" s="207">
        <v>2000000003450</v>
      </c>
      <c r="K1264" s="160">
        <v>0</v>
      </c>
      <c r="L1264" s="113">
        <v>5</v>
      </c>
      <c r="M1264" s="124">
        <v>22.94</v>
      </c>
      <c r="N1264" s="125">
        <f>Tabela1798197[[#This Row],[Qtde.]]*Tabela1798197[[#This Row],[VALOR]]</f>
        <v>137.64000000000001</v>
      </c>
    </row>
    <row r="1265" spans="2:14" x14ac:dyDescent="0.3">
      <c r="B1265" s="109" t="s">
        <v>171</v>
      </c>
      <c r="C1265" s="115">
        <v>6</v>
      </c>
      <c r="D12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65" s="231" t="s">
        <v>171</v>
      </c>
      <c r="F1265" s="166" t="s">
        <v>241</v>
      </c>
      <c r="G1265" s="224" t="s">
        <v>42</v>
      </c>
      <c r="H1265" s="174" t="s">
        <v>1363</v>
      </c>
      <c r="I1265" s="191" t="s">
        <v>67</v>
      </c>
      <c r="J1265" s="207">
        <v>824</v>
      </c>
      <c r="K1265" s="160">
        <v>4</v>
      </c>
      <c r="L1265" s="113">
        <v>4</v>
      </c>
      <c r="M1265" s="124">
        <v>22.94</v>
      </c>
      <c r="N1265" s="125">
        <f>Tabela1798197[[#This Row],[Qtde.]]*Tabela1798197[[#This Row],[VALOR]]</f>
        <v>0</v>
      </c>
    </row>
    <row r="1266" spans="2:14" x14ac:dyDescent="0.3">
      <c r="B1266" s="109" t="s">
        <v>171</v>
      </c>
      <c r="C1266" s="115">
        <v>6</v>
      </c>
      <c r="D12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66" s="231" t="s">
        <v>171</v>
      </c>
      <c r="F1266" s="166" t="s">
        <v>241</v>
      </c>
      <c r="G1266" s="224" t="s">
        <v>42</v>
      </c>
      <c r="H1266" s="174" t="s">
        <v>1363</v>
      </c>
      <c r="I1266" s="191" t="s">
        <v>244</v>
      </c>
      <c r="J1266" s="207">
        <v>1113</v>
      </c>
      <c r="K1266" s="160">
        <v>5</v>
      </c>
      <c r="L1266" s="113"/>
      <c r="M1266" s="124">
        <v>22.94</v>
      </c>
      <c r="N1266" s="125">
        <f>Tabela1798197[[#This Row],[Qtde.]]*Tabela1798197[[#This Row],[VALOR]]</f>
        <v>0</v>
      </c>
    </row>
    <row r="1267" spans="2:14" x14ac:dyDescent="0.3">
      <c r="B1267" s="109" t="s">
        <v>171</v>
      </c>
      <c r="C1267" s="115">
        <v>6</v>
      </c>
      <c r="D12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67" s="231" t="s">
        <v>171</v>
      </c>
      <c r="F1267" s="166" t="s">
        <v>241</v>
      </c>
      <c r="G1267" s="224" t="s">
        <v>42</v>
      </c>
      <c r="H1267" s="174" t="s">
        <v>1363</v>
      </c>
      <c r="I1267" s="191" t="s">
        <v>112</v>
      </c>
      <c r="J1267" s="207">
        <v>2000000003467</v>
      </c>
      <c r="K1267" s="160">
        <v>9</v>
      </c>
      <c r="L1267" s="113">
        <v>5</v>
      </c>
      <c r="M1267" s="124">
        <v>22.94</v>
      </c>
      <c r="N1267" s="125">
        <f>Tabela1798197[[#This Row],[Qtde.]]*Tabela1798197[[#This Row],[VALOR]]</f>
        <v>0</v>
      </c>
    </row>
    <row r="1268" spans="2:14" x14ac:dyDescent="0.3">
      <c r="B1268" s="109" t="s">
        <v>171</v>
      </c>
      <c r="C1268" s="115">
        <v>6</v>
      </c>
      <c r="D12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68" s="231" t="s">
        <v>171</v>
      </c>
      <c r="F1268" s="166" t="s">
        <v>241</v>
      </c>
      <c r="G1268" s="224" t="s">
        <v>42</v>
      </c>
      <c r="H1268" s="174" t="s">
        <v>1363</v>
      </c>
      <c r="I1268" s="191" t="s">
        <v>242</v>
      </c>
      <c r="J1268" s="207">
        <v>2000000003474</v>
      </c>
      <c r="K1268" s="160">
        <v>1</v>
      </c>
      <c r="L1268" s="113">
        <v>5</v>
      </c>
      <c r="M1268" s="124">
        <v>22.94</v>
      </c>
      <c r="N1268" s="125">
        <f>Tabela1798197[[#This Row],[Qtde.]]*Tabela1798197[[#This Row],[VALOR]]</f>
        <v>137.64000000000001</v>
      </c>
    </row>
    <row r="1269" spans="2:14" x14ac:dyDescent="0.3">
      <c r="B1269" s="109" t="s">
        <v>171</v>
      </c>
      <c r="C1269" s="115">
        <v>6</v>
      </c>
      <c r="D12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69" s="231" t="s">
        <v>171</v>
      </c>
      <c r="F1269" s="166" t="s">
        <v>241</v>
      </c>
      <c r="G1269" s="224" t="s">
        <v>42</v>
      </c>
      <c r="H1269" s="174" t="s">
        <v>1363</v>
      </c>
      <c r="I1269" s="191" t="s">
        <v>114</v>
      </c>
      <c r="J1269" s="207">
        <v>1116</v>
      </c>
      <c r="K1269" s="160">
        <v>0</v>
      </c>
      <c r="L1269" s="113">
        <v>4</v>
      </c>
      <c r="M1269" s="124">
        <v>22.94</v>
      </c>
      <c r="N1269" s="125">
        <f>Tabela1798197[[#This Row],[Qtde.]]*Tabela1798197[[#This Row],[VALOR]]</f>
        <v>137.64000000000001</v>
      </c>
    </row>
    <row r="1270" spans="2:14" ht="28.5" x14ac:dyDescent="0.3">
      <c r="B1270" s="109" t="s">
        <v>171</v>
      </c>
      <c r="C1270" s="115">
        <v>6</v>
      </c>
      <c r="D12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70" s="231" t="s">
        <v>171</v>
      </c>
      <c r="F1270" s="166" t="s">
        <v>241</v>
      </c>
      <c r="G1270" s="224" t="s">
        <v>42</v>
      </c>
      <c r="H1270" s="174" t="s">
        <v>1363</v>
      </c>
      <c r="I1270" s="191" t="s">
        <v>58</v>
      </c>
      <c r="J1270" s="207">
        <v>2000000010809</v>
      </c>
      <c r="K1270" s="160">
        <v>3</v>
      </c>
      <c r="L1270" s="113">
        <v>4</v>
      </c>
      <c r="M1270" s="124">
        <v>21.89</v>
      </c>
      <c r="N1270" s="125">
        <f>Tabela1798197[[#This Row],[Qtde.]]*Tabela1798197[[#This Row],[VALOR]]</f>
        <v>131.34</v>
      </c>
    </row>
    <row r="1271" spans="2:14" x14ac:dyDescent="0.3">
      <c r="B1271" s="109" t="s">
        <v>171</v>
      </c>
      <c r="C1271" s="115">
        <v>6</v>
      </c>
      <c r="D12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71" s="231" t="s">
        <v>171</v>
      </c>
      <c r="F1271" s="166" t="s">
        <v>241</v>
      </c>
      <c r="G1271" s="224" t="s">
        <v>42</v>
      </c>
      <c r="H1271" s="174" t="s">
        <v>1363</v>
      </c>
      <c r="I1271" s="191" t="s">
        <v>70</v>
      </c>
      <c r="J1271" s="207">
        <v>1043</v>
      </c>
      <c r="K1271" s="160">
        <v>2</v>
      </c>
      <c r="L1271" s="113">
        <v>2</v>
      </c>
      <c r="M1271" s="124">
        <v>22.94</v>
      </c>
      <c r="N1271" s="125">
        <f>Tabela1798197[[#This Row],[Qtde.]]*Tabela1798197[[#This Row],[VALOR]]</f>
        <v>0</v>
      </c>
    </row>
    <row r="1272" spans="2:14" x14ac:dyDescent="0.3">
      <c r="B1272" s="109" t="s">
        <v>171</v>
      </c>
      <c r="C1272" s="115">
        <v>6</v>
      </c>
      <c r="D12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72" s="231" t="s">
        <v>171</v>
      </c>
      <c r="F1272" s="166" t="s">
        <v>241</v>
      </c>
      <c r="G1272" s="224" t="s">
        <v>42</v>
      </c>
      <c r="H1272" s="174" t="s">
        <v>1363</v>
      </c>
      <c r="I1272" s="191" t="s">
        <v>243</v>
      </c>
      <c r="J1272" s="207">
        <v>650</v>
      </c>
      <c r="K1272" s="160">
        <v>3</v>
      </c>
      <c r="L1272" s="113">
        <v>2</v>
      </c>
      <c r="M1272" s="124">
        <v>25.57</v>
      </c>
      <c r="N1272" s="125">
        <f>Tabela1798197[[#This Row],[Qtde.]]*Tabela1798197[[#This Row],[VALOR]]</f>
        <v>0</v>
      </c>
    </row>
    <row r="1273" spans="2:14" ht="28.5" x14ac:dyDescent="0.3">
      <c r="B1273" s="109" t="s">
        <v>171</v>
      </c>
      <c r="C1273" s="115">
        <v>6</v>
      </c>
      <c r="D12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73" s="231" t="s">
        <v>171</v>
      </c>
      <c r="F1273" s="166" t="s">
        <v>241</v>
      </c>
      <c r="G1273" s="224" t="s">
        <v>42</v>
      </c>
      <c r="H1273" s="174" t="s">
        <v>1363</v>
      </c>
      <c r="I1273" s="191" t="s">
        <v>83</v>
      </c>
      <c r="J1273" s="207">
        <v>2000000015538</v>
      </c>
      <c r="K1273" s="160">
        <v>5</v>
      </c>
      <c r="L1273" s="113">
        <v>6</v>
      </c>
      <c r="M1273" s="124">
        <v>22.94</v>
      </c>
      <c r="N1273" s="125">
        <f>Tabela1798197[[#This Row],[Qtde.]]*Tabela1798197[[#This Row],[VALOR]]</f>
        <v>137.64000000000001</v>
      </c>
    </row>
    <row r="1274" spans="2:14" x14ac:dyDescent="0.3">
      <c r="B1274" s="109" t="s">
        <v>171</v>
      </c>
      <c r="C1274" s="115">
        <v>6</v>
      </c>
      <c r="D12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74" s="231" t="s">
        <v>171</v>
      </c>
      <c r="F1274" s="166" t="s">
        <v>241</v>
      </c>
      <c r="G1274" s="224" t="s">
        <v>42</v>
      </c>
      <c r="H1274" s="174" t="s">
        <v>1363</v>
      </c>
      <c r="I1274" s="191" t="s">
        <v>153</v>
      </c>
      <c r="J1274" s="207">
        <v>2000000009179</v>
      </c>
      <c r="K1274" s="160">
        <v>4</v>
      </c>
      <c r="L1274" s="113">
        <v>6</v>
      </c>
      <c r="M1274" s="124">
        <v>22.94</v>
      </c>
      <c r="N1274" s="125">
        <f>Tabela1798197[[#This Row],[Qtde.]]*Tabela1798197[[#This Row],[VALOR]]</f>
        <v>137.64000000000001</v>
      </c>
    </row>
    <row r="1275" spans="2:14" x14ac:dyDescent="0.3">
      <c r="B1275" s="109" t="s">
        <v>171</v>
      </c>
      <c r="C1275" s="115">
        <v>6</v>
      </c>
      <c r="D12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75" s="231" t="s">
        <v>171</v>
      </c>
      <c r="F1275" s="166" t="s">
        <v>241</v>
      </c>
      <c r="G1275" s="224" t="s">
        <v>42</v>
      </c>
      <c r="H1275" s="174" t="s">
        <v>1363</v>
      </c>
      <c r="I1275" s="191" t="s">
        <v>115</v>
      </c>
      <c r="J1275" s="207">
        <v>1042</v>
      </c>
      <c r="K1275" s="160">
        <v>8</v>
      </c>
      <c r="L1275" s="113">
        <v>4</v>
      </c>
      <c r="M1275" s="124">
        <v>22.94</v>
      </c>
      <c r="N1275" s="125">
        <f>Tabela1798197[[#This Row],[Qtde.]]*Tabela1798197[[#This Row],[VALOR]]</f>
        <v>0</v>
      </c>
    </row>
    <row r="1276" spans="2:14" x14ac:dyDescent="0.3">
      <c r="B1276" s="109" t="s">
        <v>171</v>
      </c>
      <c r="C1276" s="115">
        <v>6</v>
      </c>
      <c r="D12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76" s="231" t="s">
        <v>171</v>
      </c>
      <c r="F1276" s="166" t="s">
        <v>241</v>
      </c>
      <c r="G1276" s="224" t="s">
        <v>42</v>
      </c>
      <c r="H1276" s="174" t="s">
        <v>1363</v>
      </c>
      <c r="I1276" s="191" t="s">
        <v>116</v>
      </c>
      <c r="J1276" s="207">
        <v>2000000003498</v>
      </c>
      <c r="K1276" s="160">
        <v>3</v>
      </c>
      <c r="L1276" s="113">
        <v>5</v>
      </c>
      <c r="M1276" s="124">
        <v>22.94</v>
      </c>
      <c r="N1276" s="125">
        <f>Tabela1798197[[#This Row],[Qtde.]]*Tabela1798197[[#This Row],[VALOR]]</f>
        <v>137.64000000000001</v>
      </c>
    </row>
    <row r="1277" spans="2:14" x14ac:dyDescent="0.3">
      <c r="B1277" s="109" t="s">
        <v>171</v>
      </c>
      <c r="C1277" s="115">
        <v>6</v>
      </c>
      <c r="D12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77" s="231" t="s">
        <v>171</v>
      </c>
      <c r="F1277" s="166" t="s">
        <v>241</v>
      </c>
      <c r="G1277" s="224" t="s">
        <v>42</v>
      </c>
      <c r="H1277" s="174" t="s">
        <v>1363</v>
      </c>
      <c r="I1277" s="191" t="s">
        <v>21</v>
      </c>
      <c r="J1277" s="207">
        <v>2000000010045</v>
      </c>
      <c r="K1277" s="160">
        <v>4</v>
      </c>
      <c r="L1277" s="113">
        <v>2</v>
      </c>
      <c r="M1277" s="124">
        <v>22.94</v>
      </c>
      <c r="N1277" s="125">
        <f>Tabela1798197[[#This Row],[Qtde.]]*Tabela1798197[[#This Row],[VALOR]]</f>
        <v>0</v>
      </c>
    </row>
    <row r="1278" spans="2:14" x14ac:dyDescent="0.3">
      <c r="B1278" s="109" t="s">
        <v>171</v>
      </c>
      <c r="C1278" s="115">
        <v>6</v>
      </c>
      <c r="D12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78" s="231" t="s">
        <v>171</v>
      </c>
      <c r="F1278" s="166" t="s">
        <v>241</v>
      </c>
      <c r="G1278" s="224" t="s">
        <v>42</v>
      </c>
      <c r="H1278" s="174" t="s">
        <v>1363</v>
      </c>
      <c r="I1278" s="191" t="s">
        <v>117</v>
      </c>
      <c r="J1278" s="207" t="s">
        <v>1430</v>
      </c>
      <c r="K1278" s="160">
        <v>0</v>
      </c>
      <c r="L1278" s="113">
        <v>2</v>
      </c>
      <c r="M1278" s="124">
        <v>22.94</v>
      </c>
      <c r="N1278" s="125">
        <f>Tabela1798197[[#This Row],[Qtde.]]*Tabela1798197[[#This Row],[VALOR]]</f>
        <v>137.64000000000001</v>
      </c>
    </row>
    <row r="1279" spans="2:14" x14ac:dyDescent="0.3">
      <c r="B1279" s="109" t="s">
        <v>171</v>
      </c>
      <c r="C1279" s="115">
        <v>6</v>
      </c>
      <c r="D12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79" s="231" t="s">
        <v>171</v>
      </c>
      <c r="F1279" s="166" t="s">
        <v>241</v>
      </c>
      <c r="G1279" s="224" t="s">
        <v>42</v>
      </c>
      <c r="H1279" s="174" t="s">
        <v>1363</v>
      </c>
      <c r="I1279" s="191" t="s">
        <v>22</v>
      </c>
      <c r="J1279" s="207">
        <v>2000000013244</v>
      </c>
      <c r="K1279" s="160">
        <v>1</v>
      </c>
      <c r="L1279" s="113">
        <v>5</v>
      </c>
      <c r="M1279" s="124">
        <v>22.94</v>
      </c>
      <c r="N1279" s="125">
        <f>Tabela1798197[[#This Row],[Qtde.]]*Tabela1798197[[#This Row],[VALOR]]</f>
        <v>137.64000000000001</v>
      </c>
    </row>
    <row r="1280" spans="2:14" ht="28.5" x14ac:dyDescent="0.3">
      <c r="B1280" s="109" t="s">
        <v>171</v>
      </c>
      <c r="C1280" s="115">
        <v>6</v>
      </c>
      <c r="D12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80" s="231" t="s">
        <v>171</v>
      </c>
      <c r="F1280" s="166" t="s">
        <v>241</v>
      </c>
      <c r="G1280" s="224" t="s">
        <v>42</v>
      </c>
      <c r="H1280" s="174" t="s">
        <v>1363</v>
      </c>
      <c r="I1280" s="191" t="s">
        <v>118</v>
      </c>
      <c r="J1280" s="207">
        <v>1553</v>
      </c>
      <c r="K1280" s="160"/>
      <c r="L1280" s="113"/>
      <c r="M1280" s="122">
        <v>22.94</v>
      </c>
      <c r="N1280" s="123">
        <f>Tabela1798197[[#This Row],[Qtde.]]*Tabela1798197[[#This Row],[VALOR]]</f>
        <v>0</v>
      </c>
    </row>
    <row r="1281" spans="2:14" x14ac:dyDescent="0.3">
      <c r="B1281" s="109" t="s">
        <v>171</v>
      </c>
      <c r="C1281" s="115">
        <v>6</v>
      </c>
      <c r="D12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81" s="231" t="s">
        <v>171</v>
      </c>
      <c r="F1281" s="166" t="s">
        <v>241</v>
      </c>
      <c r="G1281" s="224" t="s">
        <v>42</v>
      </c>
      <c r="H1281" s="174" t="s">
        <v>1363</v>
      </c>
      <c r="I1281" s="191" t="s">
        <v>119</v>
      </c>
      <c r="J1281" s="207">
        <v>2000000003566</v>
      </c>
      <c r="K1281" s="160">
        <v>0</v>
      </c>
      <c r="L1281" s="113">
        <v>6</v>
      </c>
      <c r="M1281" s="124">
        <v>22.94</v>
      </c>
      <c r="N1281" s="125">
        <f>Tabela1798197[[#This Row],[Qtde.]]*Tabela1798197[[#This Row],[VALOR]]</f>
        <v>137.64000000000001</v>
      </c>
    </row>
    <row r="1282" spans="2:14" x14ac:dyDescent="0.3">
      <c r="B1282" s="109" t="s">
        <v>171</v>
      </c>
      <c r="C1282" s="115">
        <v>6</v>
      </c>
      <c r="D12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82" s="231" t="s">
        <v>171</v>
      </c>
      <c r="F1282" s="166" t="s">
        <v>241</v>
      </c>
      <c r="G1282" s="224" t="s">
        <v>42</v>
      </c>
      <c r="H1282" s="174" t="s">
        <v>1363</v>
      </c>
      <c r="I1282" s="191" t="s">
        <v>120</v>
      </c>
      <c r="J1282" s="207">
        <v>2000000003511</v>
      </c>
      <c r="K1282" s="160">
        <v>0</v>
      </c>
      <c r="L1282" s="113">
        <v>5</v>
      </c>
      <c r="M1282" s="124">
        <v>22.94</v>
      </c>
      <c r="N1282" s="125">
        <f>Tabela1798197[[#This Row],[Qtde.]]*Tabela1798197[[#This Row],[VALOR]]</f>
        <v>137.64000000000001</v>
      </c>
    </row>
    <row r="1283" spans="2:14" ht="28.5" x14ac:dyDescent="0.3">
      <c r="B1283" s="109" t="s">
        <v>171</v>
      </c>
      <c r="C1283" s="115">
        <v>6</v>
      </c>
      <c r="D12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83" s="231" t="s">
        <v>171</v>
      </c>
      <c r="F1283" s="166" t="s">
        <v>241</v>
      </c>
      <c r="G1283" s="224" t="s">
        <v>42</v>
      </c>
      <c r="H1283" s="174" t="s">
        <v>1363</v>
      </c>
      <c r="I1283" s="191" t="s">
        <v>121</v>
      </c>
      <c r="J1283" s="207">
        <v>2000000008233</v>
      </c>
      <c r="K1283" s="160">
        <v>3</v>
      </c>
      <c r="L1283" s="113">
        <v>2</v>
      </c>
      <c r="M1283" s="124">
        <v>22.94</v>
      </c>
      <c r="N1283" s="125">
        <f>Tabela1798197[[#This Row],[Qtde.]]*Tabela1798197[[#This Row],[VALOR]]</f>
        <v>0</v>
      </c>
    </row>
    <row r="1284" spans="2:14" x14ac:dyDescent="0.3">
      <c r="B1284" s="109" t="s">
        <v>171</v>
      </c>
      <c r="C1284" s="115">
        <v>6</v>
      </c>
      <c r="D12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84" s="231" t="s">
        <v>171</v>
      </c>
      <c r="F1284" s="166" t="s">
        <v>241</v>
      </c>
      <c r="G1284" s="224" t="s">
        <v>42</v>
      </c>
      <c r="H1284" s="174" t="s">
        <v>1363</v>
      </c>
      <c r="I1284" s="191" t="s">
        <v>113</v>
      </c>
      <c r="J1284" s="207">
        <v>2000000003528</v>
      </c>
      <c r="K1284" s="160">
        <v>9</v>
      </c>
      <c r="L1284" s="113">
        <v>5</v>
      </c>
      <c r="M1284" s="124">
        <v>22.94</v>
      </c>
      <c r="N1284" s="125">
        <f>Tabela1798197[[#This Row],[Qtde.]]*Tabela1798197[[#This Row],[VALOR]]</f>
        <v>0</v>
      </c>
    </row>
    <row r="1285" spans="2:14" ht="28.5" x14ac:dyDescent="0.3">
      <c r="B1285" s="109" t="s">
        <v>171</v>
      </c>
      <c r="C1285" s="115">
        <v>6</v>
      </c>
      <c r="D12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85" s="231" t="s">
        <v>171</v>
      </c>
      <c r="F1285" s="166" t="s">
        <v>241</v>
      </c>
      <c r="G1285" s="224" t="s">
        <v>42</v>
      </c>
      <c r="H1285" s="174" t="s">
        <v>1363</v>
      </c>
      <c r="I1285" s="191" t="s">
        <v>122</v>
      </c>
      <c r="J1285" s="207">
        <v>1119</v>
      </c>
      <c r="K1285" s="160">
        <v>1</v>
      </c>
      <c r="L1285" s="113">
        <v>2</v>
      </c>
      <c r="M1285" s="124">
        <v>22.94</v>
      </c>
      <c r="N1285" s="125">
        <f>Tabela1798197[[#This Row],[Qtde.]]*Tabela1798197[[#This Row],[VALOR]]</f>
        <v>137.64000000000001</v>
      </c>
    </row>
    <row r="1286" spans="2:14" x14ac:dyDescent="0.3">
      <c r="B1286" s="109" t="s">
        <v>171</v>
      </c>
      <c r="C1286" s="115">
        <v>6</v>
      </c>
      <c r="D12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86" s="231" t="s">
        <v>171</v>
      </c>
      <c r="F1286" s="166" t="s">
        <v>241</v>
      </c>
      <c r="G1286" s="224" t="s">
        <v>42</v>
      </c>
      <c r="H1286" s="174" t="s">
        <v>1363</v>
      </c>
      <c r="I1286" s="191" t="s">
        <v>26</v>
      </c>
      <c r="J1286" s="207">
        <v>2000000003535</v>
      </c>
      <c r="K1286" s="160">
        <v>7</v>
      </c>
      <c r="L1286" s="113">
        <v>4</v>
      </c>
      <c r="M1286" s="124">
        <v>22.94</v>
      </c>
      <c r="N1286" s="125">
        <f>Tabela1798197[[#This Row],[Qtde.]]*Tabela1798197[[#This Row],[VALOR]]</f>
        <v>0</v>
      </c>
    </row>
    <row r="1287" spans="2:14" ht="28.5" x14ac:dyDescent="0.3">
      <c r="B1287" s="109" t="s">
        <v>171</v>
      </c>
      <c r="C1287" s="115">
        <v>6</v>
      </c>
      <c r="D12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87" s="231" t="s">
        <v>171</v>
      </c>
      <c r="F1287" s="166" t="s">
        <v>241</v>
      </c>
      <c r="G1287" s="224" t="s">
        <v>42</v>
      </c>
      <c r="H1287" s="174" t="s">
        <v>1363</v>
      </c>
      <c r="I1287" s="191" t="s">
        <v>123</v>
      </c>
      <c r="J1287" s="207">
        <v>1224</v>
      </c>
      <c r="K1287" s="160">
        <v>0</v>
      </c>
      <c r="L1287" s="113"/>
      <c r="M1287" s="124">
        <v>22.94</v>
      </c>
      <c r="N1287" s="125">
        <f>Tabela1798197[[#This Row],[Qtde.]]*Tabela1798197[[#This Row],[VALOR]]</f>
        <v>0</v>
      </c>
    </row>
    <row r="1288" spans="2:14" x14ac:dyDescent="0.3">
      <c r="B1288" s="109" t="s">
        <v>171</v>
      </c>
      <c r="C1288" s="115">
        <v>4</v>
      </c>
      <c r="D12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88" s="231" t="s">
        <v>171</v>
      </c>
      <c r="F1288" s="166" t="s">
        <v>124</v>
      </c>
      <c r="G1288" s="224"/>
      <c r="H1288" s="174" t="s">
        <v>1362</v>
      </c>
      <c r="I1288" s="191" t="s">
        <v>5</v>
      </c>
      <c r="J1288" s="207">
        <v>787</v>
      </c>
      <c r="K1288" s="160">
        <v>0</v>
      </c>
      <c r="L1288" s="113">
        <v>4</v>
      </c>
      <c r="M1288" s="124">
        <v>97.54</v>
      </c>
      <c r="N1288" s="125">
        <f>Tabela1798197[[#This Row],[Qtde.]]*Tabela1798197[[#This Row],[VALOR]]</f>
        <v>390.16</v>
      </c>
    </row>
    <row r="1289" spans="2:14" x14ac:dyDescent="0.3">
      <c r="B1289" s="109" t="s">
        <v>171</v>
      </c>
      <c r="C1289" s="115">
        <v>6</v>
      </c>
      <c r="D12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89" s="231" t="s">
        <v>171</v>
      </c>
      <c r="F1289" s="166" t="s">
        <v>124</v>
      </c>
      <c r="G1289" s="224"/>
      <c r="H1289" s="174" t="s">
        <v>1363</v>
      </c>
      <c r="I1289" s="191" t="s">
        <v>5</v>
      </c>
      <c r="J1289" s="207">
        <v>7891592170935</v>
      </c>
      <c r="K1289" s="160">
        <v>0</v>
      </c>
      <c r="L1289" s="113">
        <v>4</v>
      </c>
      <c r="M1289" s="124">
        <v>28.86</v>
      </c>
      <c r="N1289" s="125">
        <f>Tabela1798197[[#This Row],[Qtde.]]*Tabela1798197[[#This Row],[VALOR]]</f>
        <v>173.16</v>
      </c>
    </row>
    <row r="1290" spans="2:14" x14ac:dyDescent="0.3">
      <c r="B1290" s="109" t="s">
        <v>171</v>
      </c>
      <c r="C1290" s="115">
        <v>4</v>
      </c>
      <c r="D12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90" s="231" t="s">
        <v>171</v>
      </c>
      <c r="F1290" s="166" t="s">
        <v>127</v>
      </c>
      <c r="G1290" s="224"/>
      <c r="H1290" s="174" t="s">
        <v>1362</v>
      </c>
      <c r="I1290" s="191" t="s">
        <v>5</v>
      </c>
      <c r="J1290" s="207">
        <v>2000000010977</v>
      </c>
      <c r="K1290" s="160">
        <v>3</v>
      </c>
      <c r="L1290" s="113">
        <v>3</v>
      </c>
      <c r="M1290" s="124">
        <v>74.95</v>
      </c>
      <c r="N1290" s="125">
        <f>Tabela1798197[[#This Row],[Qtde.]]*Tabela1798197[[#This Row],[VALOR]]</f>
        <v>0</v>
      </c>
    </row>
    <row r="1291" spans="2:14" x14ac:dyDescent="0.3">
      <c r="B1291" s="109" t="s">
        <v>171</v>
      </c>
      <c r="C1291" s="115">
        <v>6</v>
      </c>
      <c r="D12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91" s="231" t="s">
        <v>171</v>
      </c>
      <c r="F1291" s="166" t="s">
        <v>127</v>
      </c>
      <c r="G1291" s="224"/>
      <c r="H1291" s="174" t="s">
        <v>1363</v>
      </c>
      <c r="I1291" s="191" t="s">
        <v>5</v>
      </c>
      <c r="J1291" s="207">
        <v>7891592000225</v>
      </c>
      <c r="K1291" s="160">
        <v>1</v>
      </c>
      <c r="L1291" s="113">
        <v>3</v>
      </c>
      <c r="M1291" s="124">
        <v>21.51</v>
      </c>
      <c r="N1291" s="125">
        <f>Tabela1798197[[#This Row],[Qtde.]]*Tabela1798197[[#This Row],[VALOR]]</f>
        <v>129.06</v>
      </c>
    </row>
    <row r="1292" spans="2:14" x14ac:dyDescent="0.3">
      <c r="B1292" s="109" t="s">
        <v>171</v>
      </c>
      <c r="C1292" s="115">
        <v>1</v>
      </c>
      <c r="D12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292" s="231" t="s">
        <v>171</v>
      </c>
      <c r="F1292" s="166" t="s">
        <v>10</v>
      </c>
      <c r="G1292" s="224"/>
      <c r="H1292" s="174" t="s">
        <v>1361</v>
      </c>
      <c r="I1292" s="191"/>
      <c r="J1292" s="207">
        <v>1059</v>
      </c>
      <c r="K1292" s="160">
        <v>0</v>
      </c>
      <c r="L1292" s="113">
        <v>2</v>
      </c>
      <c r="M1292" s="124">
        <v>184.92</v>
      </c>
      <c r="N1292" s="125">
        <f>Tabela1798197[[#This Row],[Qtde.]]*Tabela1798197[[#This Row],[VALOR]]</f>
        <v>369.84</v>
      </c>
    </row>
    <row r="1293" spans="2:14" x14ac:dyDescent="0.3">
      <c r="B1293" s="109" t="s">
        <v>171</v>
      </c>
      <c r="C1293" s="115">
        <v>4</v>
      </c>
      <c r="D12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93" s="231" t="s">
        <v>171</v>
      </c>
      <c r="F1293" s="166" t="s">
        <v>10</v>
      </c>
      <c r="G1293" s="224"/>
      <c r="H1293" s="174" t="s">
        <v>1362</v>
      </c>
      <c r="I1293" s="191"/>
      <c r="J1293" s="207">
        <v>1211</v>
      </c>
      <c r="K1293" s="160">
        <v>0</v>
      </c>
      <c r="L1293" s="113">
        <v>3</v>
      </c>
      <c r="M1293" s="124">
        <v>42.57</v>
      </c>
      <c r="N1293" s="125">
        <f>Tabela1798197[[#This Row],[Qtde.]]*Tabela1798197[[#This Row],[VALOR]]</f>
        <v>170.28</v>
      </c>
    </row>
    <row r="1294" spans="2:14" ht="28.5" x14ac:dyDescent="0.3">
      <c r="B1294" s="109" t="s">
        <v>171</v>
      </c>
      <c r="C1294" s="115">
        <v>4</v>
      </c>
      <c r="D12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94" s="231" t="s">
        <v>171</v>
      </c>
      <c r="F1294" s="166" t="s">
        <v>251</v>
      </c>
      <c r="G1294" s="224"/>
      <c r="H1294" s="174" t="s">
        <v>1362</v>
      </c>
      <c r="I1294" s="191" t="s">
        <v>5</v>
      </c>
      <c r="J1294" s="207">
        <v>1739</v>
      </c>
      <c r="K1294" s="160">
        <v>0</v>
      </c>
      <c r="L1294" s="113"/>
      <c r="M1294" s="124">
        <v>86.92</v>
      </c>
      <c r="N1294" s="125">
        <f>Tabela1798197[[#This Row],[Qtde.]]*Tabela1798197[[#This Row],[VALOR]]</f>
        <v>0</v>
      </c>
    </row>
    <row r="1295" spans="2:14" ht="28.5" x14ac:dyDescent="0.3">
      <c r="B1295" s="109" t="s">
        <v>171</v>
      </c>
      <c r="C1295" s="115">
        <v>6</v>
      </c>
      <c r="D12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295" s="231" t="s">
        <v>171</v>
      </c>
      <c r="F1295" s="166" t="s">
        <v>251</v>
      </c>
      <c r="G1295" s="224"/>
      <c r="H1295" s="174" t="s">
        <v>1363</v>
      </c>
      <c r="I1295" s="191" t="s">
        <v>5</v>
      </c>
      <c r="J1295" s="207">
        <v>1795</v>
      </c>
      <c r="K1295" s="160"/>
      <c r="L1295" s="113"/>
      <c r="M1295" s="124">
        <v>24.99</v>
      </c>
      <c r="N1295" s="125">
        <f>Tabela1798197[[#This Row],[Qtde.]]*Tabela1798197[[#This Row],[VALOR]]</f>
        <v>0</v>
      </c>
    </row>
    <row r="1296" spans="2:14" x14ac:dyDescent="0.3">
      <c r="B1296" s="109" t="s">
        <v>171</v>
      </c>
      <c r="C1296" s="115">
        <v>4</v>
      </c>
      <c r="D12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96" s="231" t="s">
        <v>171</v>
      </c>
      <c r="F1296" s="166" t="s">
        <v>128</v>
      </c>
      <c r="G1296" s="224"/>
      <c r="H1296" s="174" t="s">
        <v>1362</v>
      </c>
      <c r="I1296" s="191"/>
      <c r="J1296" s="207">
        <v>1073</v>
      </c>
      <c r="K1296" s="160">
        <v>0</v>
      </c>
      <c r="L1296" s="113">
        <v>2</v>
      </c>
      <c r="M1296" s="124"/>
      <c r="N1296" s="125">
        <f>Tabela1798197[[#This Row],[Qtde.]]*Tabela1798197[[#This Row],[VALOR]]</f>
        <v>0</v>
      </c>
    </row>
    <row r="1297" spans="2:14" x14ac:dyDescent="0.3">
      <c r="B1297" s="109" t="s">
        <v>171</v>
      </c>
      <c r="C1297" s="115">
        <v>6</v>
      </c>
      <c r="D12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97" s="231" t="s">
        <v>171</v>
      </c>
      <c r="F1297" s="166" t="s">
        <v>128</v>
      </c>
      <c r="G1297" s="224"/>
      <c r="H1297" s="174" t="s">
        <v>1363</v>
      </c>
      <c r="I1297" s="191"/>
      <c r="J1297" s="207">
        <v>1074</v>
      </c>
      <c r="K1297" s="160">
        <v>0</v>
      </c>
      <c r="L1297" s="113">
        <v>2</v>
      </c>
      <c r="M1297" s="124"/>
      <c r="N1297" s="125">
        <f>Tabela1798197[[#This Row],[Qtde.]]*Tabela1798197[[#This Row],[VALOR]]</f>
        <v>0</v>
      </c>
    </row>
    <row r="1298" spans="2:14" x14ac:dyDescent="0.3">
      <c r="B1298" s="109" t="s">
        <v>171</v>
      </c>
      <c r="C1298" s="115">
        <v>4</v>
      </c>
      <c r="D12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298" s="231" t="s">
        <v>171</v>
      </c>
      <c r="F1298" s="166" t="s">
        <v>109</v>
      </c>
      <c r="G1298" s="224"/>
      <c r="H1298" s="174" t="s">
        <v>1362</v>
      </c>
      <c r="I1298" s="191" t="s">
        <v>125</v>
      </c>
      <c r="J1298" s="207">
        <v>2000000003542</v>
      </c>
      <c r="K1298" s="160">
        <v>2</v>
      </c>
      <c r="L1298" s="113">
        <v>3</v>
      </c>
      <c r="M1298" s="124">
        <v>79.09</v>
      </c>
      <c r="N1298" s="125">
        <f>Tabela1798197[[#This Row],[Qtde.]]*Tabela1798197[[#This Row],[VALOR]]</f>
        <v>316.36</v>
      </c>
    </row>
    <row r="1299" spans="2:14" x14ac:dyDescent="0.3">
      <c r="B1299" s="109" t="s">
        <v>171</v>
      </c>
      <c r="C1299" s="115">
        <v>6</v>
      </c>
      <c r="D12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299" s="231" t="s">
        <v>171</v>
      </c>
      <c r="F1299" s="166" t="s">
        <v>109</v>
      </c>
      <c r="G1299" s="224"/>
      <c r="H1299" s="174" t="s">
        <v>1363</v>
      </c>
      <c r="I1299" s="191" t="s">
        <v>125</v>
      </c>
      <c r="J1299" s="207">
        <v>2000000003559</v>
      </c>
      <c r="K1299" s="160">
        <v>1</v>
      </c>
      <c r="L1299" s="113">
        <v>3</v>
      </c>
      <c r="M1299" s="124">
        <v>24.71</v>
      </c>
      <c r="N1299" s="125">
        <f>Tabela1798197[[#This Row],[Qtde.]]*Tabela1798197[[#This Row],[VALOR]]</f>
        <v>148.26</v>
      </c>
    </row>
    <row r="1300" spans="2:14" x14ac:dyDescent="0.3">
      <c r="B1300" s="109" t="s">
        <v>171</v>
      </c>
      <c r="C1300" s="115">
        <v>4</v>
      </c>
      <c r="D13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00" s="231" t="s">
        <v>171</v>
      </c>
      <c r="F1300" s="166" t="s">
        <v>109</v>
      </c>
      <c r="G1300" s="224"/>
      <c r="H1300" s="174" t="s">
        <v>1362</v>
      </c>
      <c r="I1300" s="191" t="s">
        <v>126</v>
      </c>
      <c r="J1300" s="207">
        <v>765</v>
      </c>
      <c r="K1300" s="160">
        <v>3</v>
      </c>
      <c r="L1300" s="113">
        <v>3</v>
      </c>
      <c r="M1300" s="124">
        <v>79.09</v>
      </c>
      <c r="N1300" s="125">
        <f>Tabela1798197[[#This Row],[Qtde.]]*Tabela1798197[[#This Row],[VALOR]]</f>
        <v>0</v>
      </c>
    </row>
    <row r="1301" spans="2:14" x14ac:dyDescent="0.3">
      <c r="B1301" s="109" t="s">
        <v>171</v>
      </c>
      <c r="C1301" s="115">
        <v>6</v>
      </c>
      <c r="D13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01" s="231" t="s">
        <v>171</v>
      </c>
      <c r="F1301" s="166" t="s">
        <v>109</v>
      </c>
      <c r="G1301" s="224"/>
      <c r="H1301" s="174" t="s">
        <v>1363</v>
      </c>
      <c r="I1301" s="191" t="s">
        <v>126</v>
      </c>
      <c r="J1301" s="207">
        <v>7891592000140</v>
      </c>
      <c r="K1301" s="160">
        <v>2</v>
      </c>
      <c r="L1301" s="113">
        <v>5</v>
      </c>
      <c r="M1301" s="124">
        <v>24.71</v>
      </c>
      <c r="N1301" s="125">
        <f>Tabela1798197[[#This Row],[Qtde.]]*Tabela1798197[[#This Row],[VALOR]]</f>
        <v>148.26</v>
      </c>
    </row>
    <row r="1302" spans="2:14" x14ac:dyDescent="0.3">
      <c r="B1302" s="109" t="s">
        <v>171</v>
      </c>
      <c r="C1302" s="115">
        <v>1</v>
      </c>
      <c r="D13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302" s="231" t="s">
        <v>171</v>
      </c>
      <c r="F1302" s="166" t="s">
        <v>1431</v>
      </c>
      <c r="G1302" s="224" t="s">
        <v>47</v>
      </c>
      <c r="H1302" s="174" t="s">
        <v>1362</v>
      </c>
      <c r="I1302" s="191" t="s">
        <v>5</v>
      </c>
      <c r="J1302" s="207">
        <v>2000000009063</v>
      </c>
      <c r="K1302" s="160">
        <v>0</v>
      </c>
      <c r="L1302" s="113">
        <v>3</v>
      </c>
      <c r="M1302" s="124">
        <v>80.709999999999994</v>
      </c>
      <c r="N1302" s="125">
        <f>Tabela1798197[[#This Row],[Qtde.]]*Tabela1798197[[#This Row],[VALOR]]</f>
        <v>242.13</v>
      </c>
    </row>
    <row r="1303" spans="2:14" x14ac:dyDescent="0.3">
      <c r="B1303" s="109" t="s">
        <v>171</v>
      </c>
      <c r="C1303" s="115">
        <v>6</v>
      </c>
      <c r="D13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03" s="231" t="s">
        <v>171</v>
      </c>
      <c r="F1303" s="166" t="s">
        <v>263</v>
      </c>
      <c r="G1303" s="224"/>
      <c r="H1303" s="174" t="s">
        <v>1363</v>
      </c>
      <c r="I1303" s="191"/>
      <c r="J1303" s="207">
        <v>2000000007021</v>
      </c>
      <c r="K1303" s="160">
        <v>5</v>
      </c>
      <c r="L1303" s="113">
        <v>8</v>
      </c>
      <c r="M1303" s="124">
        <v>10.87</v>
      </c>
      <c r="N1303" s="125">
        <f>Tabela1798197[[#This Row],[Qtde.]]*Tabela1798197[[#This Row],[VALOR]]</f>
        <v>65.22</v>
      </c>
    </row>
    <row r="1304" spans="2:14" x14ac:dyDescent="0.3">
      <c r="B1304" s="109" t="s">
        <v>171</v>
      </c>
      <c r="C1304" s="115">
        <v>1</v>
      </c>
      <c r="D13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304" s="231" t="s">
        <v>171</v>
      </c>
      <c r="F1304" s="166" t="s">
        <v>264</v>
      </c>
      <c r="G1304" s="224"/>
      <c r="H1304" s="174" t="s">
        <v>1364</v>
      </c>
      <c r="I1304" s="191"/>
      <c r="J1304" s="207" t="s">
        <v>1432</v>
      </c>
      <c r="K1304" s="160">
        <v>3</v>
      </c>
      <c r="L1304" s="113">
        <v>5</v>
      </c>
      <c r="M1304" s="124">
        <v>117.41</v>
      </c>
      <c r="N1304" s="125">
        <f>Tabela1798197[[#This Row],[Qtde.]]*Tabela1798197[[#This Row],[VALOR]]</f>
        <v>234.82</v>
      </c>
    </row>
    <row r="1305" spans="2:14" x14ac:dyDescent="0.3">
      <c r="B1305" s="109" t="s">
        <v>171</v>
      </c>
      <c r="C1305" s="115">
        <v>4</v>
      </c>
      <c r="D13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305" s="231" t="s">
        <v>171</v>
      </c>
      <c r="F1305" s="166" t="s">
        <v>265</v>
      </c>
      <c r="G1305" s="224"/>
      <c r="H1305" s="174" t="s">
        <v>1362</v>
      </c>
      <c r="I1305" s="191"/>
      <c r="J1305" s="207">
        <v>2000000001357</v>
      </c>
      <c r="K1305" s="160">
        <v>0</v>
      </c>
      <c r="L1305" s="113">
        <v>5</v>
      </c>
      <c r="M1305" s="124">
        <v>28.77</v>
      </c>
      <c r="N1305" s="125">
        <f>Tabela1798197[[#This Row],[Qtde.]]*Tabela1798197[[#This Row],[VALOR]]</f>
        <v>230.16</v>
      </c>
    </row>
    <row r="1306" spans="2:14" x14ac:dyDescent="0.3">
      <c r="B1306" s="109" t="s">
        <v>171</v>
      </c>
      <c r="C1306" s="115">
        <v>6</v>
      </c>
      <c r="D13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06" s="231" t="s">
        <v>171</v>
      </c>
      <c r="F1306" s="166" t="s">
        <v>267</v>
      </c>
      <c r="G1306" s="224"/>
      <c r="H1306" s="174" t="s">
        <v>1363</v>
      </c>
      <c r="I1306" s="191"/>
      <c r="J1306" s="207">
        <v>2000000006666</v>
      </c>
      <c r="K1306" s="160">
        <v>0</v>
      </c>
      <c r="L1306" s="113">
        <v>6</v>
      </c>
      <c r="M1306" s="124">
        <v>6.32</v>
      </c>
      <c r="N1306" s="125">
        <f>Tabela1798197[[#This Row],[Qtde.]]*Tabela1798197[[#This Row],[VALOR]]</f>
        <v>37.92</v>
      </c>
    </row>
    <row r="1307" spans="2:14" x14ac:dyDescent="0.3">
      <c r="B1307" s="109" t="s">
        <v>171</v>
      </c>
      <c r="C1307" s="115">
        <v>1</v>
      </c>
      <c r="D13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307" s="231" t="s">
        <v>171</v>
      </c>
      <c r="F1307" s="166" t="s">
        <v>49</v>
      </c>
      <c r="G1307" s="224"/>
      <c r="H1307" s="174" t="s">
        <v>1364</v>
      </c>
      <c r="I1307" s="191"/>
      <c r="J1307" s="207">
        <v>1552</v>
      </c>
      <c r="K1307" s="160">
        <v>2</v>
      </c>
      <c r="L1307" s="113">
        <v>12</v>
      </c>
      <c r="M1307" s="124">
        <v>59.75</v>
      </c>
      <c r="N1307" s="125">
        <f>Tabela1798197[[#This Row],[Qtde.]]*Tabela1798197[[#This Row],[VALOR]]</f>
        <v>597.5</v>
      </c>
    </row>
    <row r="1308" spans="2:14" x14ac:dyDescent="0.3">
      <c r="B1308" s="109" t="s">
        <v>171</v>
      </c>
      <c r="C1308" s="115">
        <v>4</v>
      </c>
      <c r="D13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308" s="231" t="s">
        <v>171</v>
      </c>
      <c r="F1308" s="166" t="s">
        <v>270</v>
      </c>
      <c r="G1308" s="224"/>
      <c r="H1308" s="174" t="s">
        <v>1362</v>
      </c>
      <c r="I1308" s="191"/>
      <c r="J1308" s="207">
        <v>2000000000343</v>
      </c>
      <c r="K1308" s="160">
        <v>0</v>
      </c>
      <c r="L1308" s="113">
        <v>5</v>
      </c>
      <c r="M1308" s="124">
        <v>17.440000000000001</v>
      </c>
      <c r="N1308" s="125">
        <f>Tabela1798197[[#This Row],[Qtde.]]*Tabela1798197[[#This Row],[VALOR]]</f>
        <v>139.52000000000001</v>
      </c>
    </row>
    <row r="1309" spans="2:14" x14ac:dyDescent="0.3">
      <c r="B1309" s="109" t="s">
        <v>171</v>
      </c>
      <c r="C1309" s="115">
        <v>4</v>
      </c>
      <c r="D13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309" s="231" t="s">
        <v>171</v>
      </c>
      <c r="F1309" s="166" t="s">
        <v>130</v>
      </c>
      <c r="G1309" s="224"/>
      <c r="H1309" s="174" t="s">
        <v>1362</v>
      </c>
      <c r="I1309" s="191" t="s">
        <v>5</v>
      </c>
      <c r="J1309" s="207">
        <v>2000000002514</v>
      </c>
      <c r="K1309" s="160">
        <v>0</v>
      </c>
      <c r="L1309" s="113">
        <v>8</v>
      </c>
      <c r="M1309" s="124">
        <v>58.87</v>
      </c>
      <c r="N1309" s="125">
        <f>Tabela1798197[[#This Row],[Qtde.]]*Tabela1798197[[#This Row],[VALOR]]</f>
        <v>470.96</v>
      </c>
    </row>
    <row r="1310" spans="2:14" ht="28.5" x14ac:dyDescent="0.3">
      <c r="B1310" s="109" t="s">
        <v>171</v>
      </c>
      <c r="C1310" s="115">
        <v>4</v>
      </c>
      <c r="D13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10" s="231" t="s">
        <v>171</v>
      </c>
      <c r="F1310" s="166" t="s">
        <v>130</v>
      </c>
      <c r="G1310" s="224"/>
      <c r="H1310" s="174" t="s">
        <v>1362</v>
      </c>
      <c r="I1310" s="191" t="s">
        <v>309</v>
      </c>
      <c r="J1310" s="207">
        <v>1423</v>
      </c>
      <c r="K1310" s="160">
        <v>0</v>
      </c>
      <c r="L1310" s="113">
        <v>2</v>
      </c>
      <c r="M1310" s="124">
        <v>60.92</v>
      </c>
      <c r="N1310" s="125">
        <f>Tabela1798197[[#This Row],[Qtde.]]*Tabela1798197[[#This Row],[VALOR]]</f>
        <v>243.68</v>
      </c>
    </row>
    <row r="1311" spans="2:14" ht="28.5" x14ac:dyDescent="0.3">
      <c r="B1311" s="109" t="s">
        <v>171</v>
      </c>
      <c r="C1311" s="115">
        <v>4</v>
      </c>
      <c r="D13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11" s="231" t="s">
        <v>171</v>
      </c>
      <c r="F1311" s="166" t="s">
        <v>130</v>
      </c>
      <c r="G1311" s="224"/>
      <c r="H1311" s="174" t="s">
        <v>1362</v>
      </c>
      <c r="I1311" s="191" t="s">
        <v>55</v>
      </c>
      <c r="J1311" s="207">
        <v>2000000002491</v>
      </c>
      <c r="K1311" s="160">
        <v>2</v>
      </c>
      <c r="L1311" s="113">
        <v>4</v>
      </c>
      <c r="M1311" s="124">
        <v>60.92</v>
      </c>
      <c r="N1311" s="125">
        <f>Tabela1798197[[#This Row],[Qtde.]]*Tabela1798197[[#This Row],[VALOR]]</f>
        <v>243.68</v>
      </c>
    </row>
    <row r="1312" spans="2:14" ht="28.5" x14ac:dyDescent="0.3">
      <c r="B1312" s="109" t="s">
        <v>171</v>
      </c>
      <c r="C1312" s="115">
        <v>4</v>
      </c>
      <c r="D13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12" s="231" t="s">
        <v>171</v>
      </c>
      <c r="F1312" s="166" t="s">
        <v>130</v>
      </c>
      <c r="G1312" s="224"/>
      <c r="H1312" s="174" t="s">
        <v>1362</v>
      </c>
      <c r="I1312" s="191" t="s">
        <v>131</v>
      </c>
      <c r="J1312" s="207">
        <v>1126</v>
      </c>
      <c r="K1312" s="160"/>
      <c r="L1312" s="113"/>
      <c r="M1312" s="124">
        <v>60.92</v>
      </c>
      <c r="N1312" s="125">
        <f>Tabela1798197[[#This Row],[Qtde.]]*Tabela1798197[[#This Row],[VALOR]]</f>
        <v>0</v>
      </c>
    </row>
    <row r="1313" spans="2:14" ht="28.5" x14ac:dyDescent="0.3">
      <c r="B1313" s="109" t="s">
        <v>171</v>
      </c>
      <c r="C1313" s="115">
        <v>4</v>
      </c>
      <c r="D13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13" s="231" t="s">
        <v>171</v>
      </c>
      <c r="F1313" s="166" t="s">
        <v>130</v>
      </c>
      <c r="G1313" s="224"/>
      <c r="H1313" s="174" t="s">
        <v>1362</v>
      </c>
      <c r="I1313" s="191" t="s">
        <v>132</v>
      </c>
      <c r="J1313" s="207">
        <v>2000000008691</v>
      </c>
      <c r="K1313" s="160"/>
      <c r="L1313" s="113"/>
      <c r="M1313" s="124">
        <v>60.92</v>
      </c>
      <c r="N1313" s="125">
        <f>Tabela1798197[[#This Row],[Qtde.]]*Tabela1798197[[#This Row],[VALOR]]</f>
        <v>0</v>
      </c>
    </row>
    <row r="1314" spans="2:14" ht="28.5" x14ac:dyDescent="0.3">
      <c r="B1314" s="109" t="s">
        <v>171</v>
      </c>
      <c r="C1314" s="115">
        <v>4</v>
      </c>
      <c r="D13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14" s="231" t="s">
        <v>171</v>
      </c>
      <c r="F1314" s="166" t="s">
        <v>130</v>
      </c>
      <c r="G1314" s="224"/>
      <c r="H1314" s="174" t="s">
        <v>1362</v>
      </c>
      <c r="I1314" s="191" t="s">
        <v>133</v>
      </c>
      <c r="J1314" s="207">
        <v>2000000010335</v>
      </c>
      <c r="K1314" s="160">
        <v>0</v>
      </c>
      <c r="L1314" s="113">
        <v>1</v>
      </c>
      <c r="M1314" s="124">
        <v>60.92</v>
      </c>
      <c r="N1314" s="125">
        <f>Tabela1798197[[#This Row],[Qtde.]]*Tabela1798197[[#This Row],[VALOR]]</f>
        <v>243.68</v>
      </c>
    </row>
    <row r="1315" spans="2:14" x14ac:dyDescent="0.3">
      <c r="B1315" s="109" t="s">
        <v>171</v>
      </c>
      <c r="C1315" s="115">
        <v>4</v>
      </c>
      <c r="D13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15" s="231" t="s">
        <v>171</v>
      </c>
      <c r="F1315" s="166" t="s">
        <v>130</v>
      </c>
      <c r="G1315" s="224"/>
      <c r="H1315" s="174" t="s">
        <v>1362</v>
      </c>
      <c r="I1315" s="191" t="s">
        <v>67</v>
      </c>
      <c r="J1315" s="207">
        <v>2000000009605</v>
      </c>
      <c r="K1315" s="160">
        <v>1</v>
      </c>
      <c r="L1315" s="113">
        <v>4</v>
      </c>
      <c r="M1315" s="124">
        <v>60.92</v>
      </c>
      <c r="N1315" s="125">
        <f>Tabela1798197[[#This Row],[Qtde.]]*Tabela1798197[[#This Row],[VALOR]]</f>
        <v>243.68</v>
      </c>
    </row>
    <row r="1316" spans="2:14" x14ac:dyDescent="0.3">
      <c r="B1316" s="109" t="s">
        <v>171</v>
      </c>
      <c r="C1316" s="115">
        <v>4</v>
      </c>
      <c r="D13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16" s="231" t="s">
        <v>171</v>
      </c>
      <c r="F1316" s="166" t="s">
        <v>130</v>
      </c>
      <c r="G1316" s="224"/>
      <c r="H1316" s="174" t="s">
        <v>1362</v>
      </c>
      <c r="I1316" s="191" t="s">
        <v>20</v>
      </c>
      <c r="J1316" s="207">
        <v>2000000004211</v>
      </c>
      <c r="K1316" s="160">
        <v>2</v>
      </c>
      <c r="L1316" s="113">
        <v>2</v>
      </c>
      <c r="M1316" s="124">
        <v>60.92</v>
      </c>
      <c r="N1316" s="125">
        <f>Tabela1798197[[#This Row],[Qtde.]]*Tabela1798197[[#This Row],[VALOR]]</f>
        <v>0</v>
      </c>
    </row>
    <row r="1317" spans="2:14" x14ac:dyDescent="0.3">
      <c r="B1317" s="109" t="s">
        <v>171</v>
      </c>
      <c r="C1317" s="115">
        <v>4</v>
      </c>
      <c r="D13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17" s="231" t="s">
        <v>171</v>
      </c>
      <c r="F1317" s="166" t="s">
        <v>130</v>
      </c>
      <c r="G1317" s="224"/>
      <c r="H1317" s="174" t="s">
        <v>1362</v>
      </c>
      <c r="I1317" s="191" t="s">
        <v>310</v>
      </c>
      <c r="J1317" s="207">
        <v>2000000008103</v>
      </c>
      <c r="K1317" s="160">
        <v>0</v>
      </c>
      <c r="L1317" s="113">
        <v>3</v>
      </c>
      <c r="M1317" s="124">
        <v>60.92</v>
      </c>
      <c r="N1317" s="125">
        <f>Tabela1798197[[#This Row],[Qtde.]]*Tabela1798197[[#This Row],[VALOR]]</f>
        <v>243.68</v>
      </c>
    </row>
    <row r="1318" spans="2:14" x14ac:dyDescent="0.3">
      <c r="B1318" s="109" t="s">
        <v>171</v>
      </c>
      <c r="C1318" s="115">
        <v>4</v>
      </c>
      <c r="D13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18" s="231" t="s">
        <v>171</v>
      </c>
      <c r="F1318" s="166" t="s">
        <v>130</v>
      </c>
      <c r="G1318" s="224"/>
      <c r="H1318" s="174" t="s">
        <v>1362</v>
      </c>
      <c r="I1318" s="191" t="s">
        <v>70</v>
      </c>
      <c r="J1318" s="207">
        <v>2000000004808</v>
      </c>
      <c r="K1318" s="160">
        <v>0</v>
      </c>
      <c r="L1318" s="113">
        <v>4</v>
      </c>
      <c r="M1318" s="124">
        <v>60.92</v>
      </c>
      <c r="N1318" s="125">
        <f>Tabela1798197[[#This Row],[Qtde.]]*Tabela1798197[[#This Row],[VALOR]]</f>
        <v>243.68</v>
      </c>
    </row>
    <row r="1319" spans="2:14" x14ac:dyDescent="0.3">
      <c r="B1319" s="109" t="s">
        <v>171</v>
      </c>
      <c r="C1319" s="115">
        <v>4</v>
      </c>
      <c r="D13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19" s="231" t="s">
        <v>171</v>
      </c>
      <c r="F1319" s="166" t="s">
        <v>130</v>
      </c>
      <c r="G1319" s="224"/>
      <c r="H1319" s="174" t="s">
        <v>1362</v>
      </c>
      <c r="I1319" s="191" t="s">
        <v>134</v>
      </c>
      <c r="J1319" s="207">
        <v>1424</v>
      </c>
      <c r="K1319" s="160">
        <v>2</v>
      </c>
      <c r="L1319" s="113">
        <v>4</v>
      </c>
      <c r="M1319" s="124">
        <v>60.92</v>
      </c>
      <c r="N1319" s="125">
        <f>Tabela1798197[[#This Row],[Qtde.]]*Tabela1798197[[#This Row],[VALOR]]</f>
        <v>243.68</v>
      </c>
    </row>
    <row r="1320" spans="2:14" x14ac:dyDescent="0.3">
      <c r="B1320" s="109" t="s">
        <v>171</v>
      </c>
      <c r="C1320" s="115">
        <v>4</v>
      </c>
      <c r="D13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20" s="231" t="s">
        <v>171</v>
      </c>
      <c r="F1320" s="166" t="s">
        <v>130</v>
      </c>
      <c r="G1320" s="224"/>
      <c r="H1320" s="174" t="s">
        <v>1362</v>
      </c>
      <c r="I1320" s="191" t="s">
        <v>1484</v>
      </c>
      <c r="J1320" s="207">
        <v>7891592814266</v>
      </c>
      <c r="K1320" s="160">
        <v>1</v>
      </c>
      <c r="L1320" s="113">
        <v>4</v>
      </c>
      <c r="M1320" s="124">
        <v>60.92</v>
      </c>
      <c r="N1320" s="125">
        <f>Tabela1798197[[#This Row],[Qtde.]]*Tabela1798197[[#This Row],[VALOR]]</f>
        <v>243.68</v>
      </c>
    </row>
    <row r="1321" spans="2:14" x14ac:dyDescent="0.3">
      <c r="B1321" s="109" t="s">
        <v>171</v>
      </c>
      <c r="C1321" s="115">
        <v>4</v>
      </c>
      <c r="D13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21" s="231" t="s">
        <v>171</v>
      </c>
      <c r="F1321" s="166" t="s">
        <v>130</v>
      </c>
      <c r="G1321" s="224"/>
      <c r="H1321" s="174" t="s">
        <v>1362</v>
      </c>
      <c r="I1321" s="191" t="s">
        <v>135</v>
      </c>
      <c r="J1321" s="207">
        <v>2000000009582</v>
      </c>
      <c r="K1321" s="160">
        <v>2</v>
      </c>
      <c r="L1321" s="113">
        <v>2</v>
      </c>
      <c r="M1321" s="124">
        <v>60.92</v>
      </c>
      <c r="N1321" s="125">
        <f>Tabela1798197[[#This Row],[Qtde.]]*Tabela1798197[[#This Row],[VALOR]]</f>
        <v>0</v>
      </c>
    </row>
    <row r="1322" spans="2:14" x14ac:dyDescent="0.3">
      <c r="B1322" s="109" t="s">
        <v>171</v>
      </c>
      <c r="C1322" s="115">
        <v>4</v>
      </c>
      <c r="D13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22" s="231" t="s">
        <v>171</v>
      </c>
      <c r="F1322" s="166" t="s">
        <v>130</v>
      </c>
      <c r="G1322" s="224"/>
      <c r="H1322" s="174" t="s">
        <v>1362</v>
      </c>
      <c r="I1322" s="191" t="s">
        <v>7</v>
      </c>
      <c r="J1322" s="207">
        <v>2000000008714</v>
      </c>
      <c r="K1322" s="160">
        <v>0</v>
      </c>
      <c r="L1322" s="113">
        <v>4</v>
      </c>
      <c r="M1322" s="124">
        <v>58.87</v>
      </c>
      <c r="N1322" s="125">
        <f>Tabela1798197[[#This Row],[Qtde.]]*Tabela1798197[[#This Row],[VALOR]]</f>
        <v>235.48</v>
      </c>
    </row>
    <row r="1323" spans="2:14" x14ac:dyDescent="0.3">
      <c r="B1323" s="109" t="s">
        <v>171</v>
      </c>
      <c r="C1323" s="115">
        <v>4</v>
      </c>
      <c r="D13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23" s="231" t="s">
        <v>171</v>
      </c>
      <c r="F1323" s="166" t="s">
        <v>130</v>
      </c>
      <c r="G1323" s="224"/>
      <c r="H1323" s="174" t="s">
        <v>1362</v>
      </c>
      <c r="I1323" s="191" t="s">
        <v>117</v>
      </c>
      <c r="J1323" s="207">
        <v>2000000008943</v>
      </c>
      <c r="K1323" s="160">
        <v>3</v>
      </c>
      <c r="L1323" s="113">
        <v>4</v>
      </c>
      <c r="M1323" s="124">
        <v>60.92</v>
      </c>
      <c r="N1323" s="125">
        <f>Tabela1798197[[#This Row],[Qtde.]]*Tabela1798197[[#This Row],[VALOR]]</f>
        <v>243.68</v>
      </c>
    </row>
    <row r="1324" spans="2:14" x14ac:dyDescent="0.3">
      <c r="B1324" s="109" t="s">
        <v>171</v>
      </c>
      <c r="C1324" s="115">
        <v>4</v>
      </c>
      <c r="D13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24" s="231" t="s">
        <v>171</v>
      </c>
      <c r="F1324" s="166" t="s">
        <v>130</v>
      </c>
      <c r="G1324" s="224"/>
      <c r="H1324" s="174" t="s">
        <v>1362</v>
      </c>
      <c r="I1324" s="191" t="s">
        <v>75</v>
      </c>
      <c r="J1324" s="207">
        <v>2000000005591</v>
      </c>
      <c r="K1324" s="160">
        <v>2</v>
      </c>
      <c r="L1324" s="113">
        <v>4</v>
      </c>
      <c r="M1324" s="124">
        <v>60.92</v>
      </c>
      <c r="N1324" s="125">
        <f>Tabela1798197[[#This Row],[Qtde.]]*Tabela1798197[[#This Row],[VALOR]]</f>
        <v>243.68</v>
      </c>
    </row>
    <row r="1325" spans="2:14" x14ac:dyDescent="0.3">
      <c r="B1325" s="109" t="s">
        <v>171</v>
      </c>
      <c r="C1325" s="115">
        <v>4</v>
      </c>
      <c r="D13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25" s="231" t="s">
        <v>171</v>
      </c>
      <c r="F1325" s="166" t="s">
        <v>130</v>
      </c>
      <c r="G1325" s="224"/>
      <c r="H1325" s="174" t="s">
        <v>1362</v>
      </c>
      <c r="I1325" s="191" t="s">
        <v>77</v>
      </c>
      <c r="J1325" s="207">
        <v>2000000005607</v>
      </c>
      <c r="K1325" s="160">
        <v>5</v>
      </c>
      <c r="L1325" s="113">
        <v>4</v>
      </c>
      <c r="M1325" s="124">
        <v>60.92</v>
      </c>
      <c r="N1325" s="125">
        <f>Tabela1798197[[#This Row],[Qtde.]]*Tabela1798197[[#This Row],[VALOR]]</f>
        <v>0</v>
      </c>
    </row>
    <row r="1326" spans="2:14" x14ac:dyDescent="0.3">
      <c r="B1326" s="109" t="s">
        <v>171</v>
      </c>
      <c r="C1326" s="115">
        <v>4</v>
      </c>
      <c r="D13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26" s="231" t="s">
        <v>171</v>
      </c>
      <c r="F1326" s="166" t="s">
        <v>130</v>
      </c>
      <c r="G1326" s="224"/>
      <c r="H1326" s="174" t="s">
        <v>1362</v>
      </c>
      <c r="I1326" s="191" t="s">
        <v>138</v>
      </c>
      <c r="J1326" s="207">
        <v>2000000008097</v>
      </c>
      <c r="K1326" s="160">
        <v>4</v>
      </c>
      <c r="L1326" s="113">
        <v>4</v>
      </c>
      <c r="M1326" s="124">
        <v>60.92</v>
      </c>
      <c r="N1326" s="125">
        <f>Tabela1798197[[#This Row],[Qtde.]]*Tabela1798197[[#This Row],[VALOR]]</f>
        <v>0</v>
      </c>
    </row>
    <row r="1327" spans="2:14" x14ac:dyDescent="0.3">
      <c r="B1327" s="109" t="s">
        <v>171</v>
      </c>
      <c r="C1327" s="115">
        <v>4</v>
      </c>
      <c r="D13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27" s="231" t="s">
        <v>171</v>
      </c>
      <c r="F1327" s="166" t="s">
        <v>130</v>
      </c>
      <c r="G1327" s="224"/>
      <c r="H1327" s="174" t="s">
        <v>1362</v>
      </c>
      <c r="I1327" s="191" t="s">
        <v>24</v>
      </c>
      <c r="J1327" s="207">
        <v>2000000004877</v>
      </c>
      <c r="K1327" s="160">
        <v>1</v>
      </c>
      <c r="L1327" s="113">
        <v>2</v>
      </c>
      <c r="M1327" s="124">
        <v>60.92</v>
      </c>
      <c r="N1327" s="125">
        <f>Tabela1798197[[#This Row],[Qtde.]]*Tabela1798197[[#This Row],[VALOR]]</f>
        <v>243.68</v>
      </c>
    </row>
    <row r="1328" spans="2:14" x14ac:dyDescent="0.3">
      <c r="B1328" s="109" t="s">
        <v>171</v>
      </c>
      <c r="C1328" s="115">
        <v>4</v>
      </c>
      <c r="D13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28" s="231" t="s">
        <v>171</v>
      </c>
      <c r="F1328" s="166" t="s">
        <v>130</v>
      </c>
      <c r="G1328" s="224"/>
      <c r="H1328" s="174" t="s">
        <v>1362</v>
      </c>
      <c r="I1328" s="191" t="s">
        <v>136</v>
      </c>
      <c r="J1328" s="207">
        <v>2000000013855</v>
      </c>
      <c r="K1328" s="160">
        <v>0</v>
      </c>
      <c r="L1328" s="113">
        <v>2</v>
      </c>
      <c r="M1328" s="124">
        <v>60.92</v>
      </c>
      <c r="N1328" s="125">
        <f>Tabela1798197[[#This Row],[Qtde.]]*Tabela1798197[[#This Row],[VALOR]]</f>
        <v>243.68</v>
      </c>
    </row>
    <row r="1329" spans="2:14" ht="28.5" x14ac:dyDescent="0.3">
      <c r="B1329" s="109" t="s">
        <v>171</v>
      </c>
      <c r="C1329" s="115">
        <v>4</v>
      </c>
      <c r="D13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29" s="231" t="s">
        <v>171</v>
      </c>
      <c r="F1329" s="166" t="s">
        <v>130</v>
      </c>
      <c r="G1329" s="224"/>
      <c r="H1329" s="174" t="s">
        <v>1362</v>
      </c>
      <c r="I1329" s="191" t="s">
        <v>1509</v>
      </c>
      <c r="J1329" s="207">
        <v>2335</v>
      </c>
      <c r="K1329" s="160">
        <v>0</v>
      </c>
      <c r="L1329" s="113">
        <v>2</v>
      </c>
      <c r="M1329" s="124">
        <v>60.92</v>
      </c>
      <c r="N1329" s="125">
        <f>Tabela1798197[[#This Row],[Qtde.]]*Tabela1798197[[#This Row],[VALOR]]</f>
        <v>243.68</v>
      </c>
    </row>
    <row r="1330" spans="2:14" x14ac:dyDescent="0.3">
      <c r="B1330" s="109" t="s">
        <v>171</v>
      </c>
      <c r="C1330" s="115">
        <v>4</v>
      </c>
      <c r="D13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30" s="231" t="s">
        <v>171</v>
      </c>
      <c r="F1330" s="166" t="s">
        <v>130</v>
      </c>
      <c r="G1330" s="224"/>
      <c r="H1330" s="174" t="s">
        <v>1362</v>
      </c>
      <c r="I1330" s="191" t="s">
        <v>25</v>
      </c>
      <c r="J1330" s="207">
        <v>2000000008738</v>
      </c>
      <c r="K1330" s="160">
        <v>1</v>
      </c>
      <c r="L1330" s="113">
        <v>3</v>
      </c>
      <c r="M1330" s="124">
        <v>60.92</v>
      </c>
      <c r="N1330" s="125">
        <f>Tabela1798197[[#This Row],[Qtde.]]*Tabela1798197[[#This Row],[VALOR]]</f>
        <v>243.68</v>
      </c>
    </row>
    <row r="1331" spans="2:14" x14ac:dyDescent="0.3">
      <c r="B1331" s="109" t="s">
        <v>171</v>
      </c>
      <c r="C1331" s="115">
        <v>4</v>
      </c>
      <c r="D13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31" s="231" t="s">
        <v>171</v>
      </c>
      <c r="F1331" s="166" t="s">
        <v>130</v>
      </c>
      <c r="G1331" s="224"/>
      <c r="H1331" s="174" t="s">
        <v>1362</v>
      </c>
      <c r="I1331" s="191" t="s">
        <v>311</v>
      </c>
      <c r="J1331" s="207">
        <v>2000000002507</v>
      </c>
      <c r="K1331" s="160">
        <v>1</v>
      </c>
      <c r="L1331" s="113">
        <v>2</v>
      </c>
      <c r="M1331" s="124">
        <v>60.92</v>
      </c>
      <c r="N1331" s="125">
        <f>Tabela1798197[[#This Row],[Qtde.]]*Tabela1798197[[#This Row],[VALOR]]</f>
        <v>243.68</v>
      </c>
    </row>
    <row r="1332" spans="2:14" x14ac:dyDescent="0.3">
      <c r="B1332" s="109" t="s">
        <v>171</v>
      </c>
      <c r="C1332" s="115">
        <v>4</v>
      </c>
      <c r="D13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32" s="231" t="s">
        <v>171</v>
      </c>
      <c r="F1332" s="166" t="s">
        <v>130</v>
      </c>
      <c r="G1332" s="224"/>
      <c r="H1332" s="174" t="s">
        <v>1362</v>
      </c>
      <c r="I1332" s="191" t="s">
        <v>137</v>
      </c>
      <c r="J1332" s="207">
        <v>2000000001081</v>
      </c>
      <c r="K1332" s="160">
        <v>0</v>
      </c>
      <c r="L1332" s="113"/>
      <c r="M1332" s="124">
        <v>60.92</v>
      </c>
      <c r="N1332" s="125">
        <f>Tabela1798197[[#This Row],[Qtde.]]*Tabela1798197[[#This Row],[VALOR]]</f>
        <v>0</v>
      </c>
    </row>
    <row r="1333" spans="2:14" ht="28.5" x14ac:dyDescent="0.3">
      <c r="B1333" s="109" t="s">
        <v>171</v>
      </c>
      <c r="C1333" s="115">
        <v>4</v>
      </c>
      <c r="D13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33" s="231" t="s">
        <v>171</v>
      </c>
      <c r="F1333" s="166" t="s">
        <v>130</v>
      </c>
      <c r="G1333" s="224"/>
      <c r="H1333" s="174" t="s">
        <v>1362</v>
      </c>
      <c r="I1333" s="191" t="s">
        <v>122</v>
      </c>
      <c r="J1333" s="207">
        <v>2000000005287</v>
      </c>
      <c r="K1333" s="160">
        <v>2</v>
      </c>
      <c r="L1333" s="113">
        <v>3</v>
      </c>
      <c r="M1333" s="124">
        <v>60.92</v>
      </c>
      <c r="N1333" s="125">
        <f>Tabela1798197[[#This Row],[Qtde.]]*Tabela1798197[[#This Row],[VALOR]]</f>
        <v>243.68</v>
      </c>
    </row>
    <row r="1334" spans="2:14" x14ac:dyDescent="0.3">
      <c r="B1334" s="109" t="s">
        <v>171</v>
      </c>
      <c r="C1334" s="115">
        <v>4</v>
      </c>
      <c r="D13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34" s="231" t="s">
        <v>171</v>
      </c>
      <c r="F1334" s="166" t="s">
        <v>130</v>
      </c>
      <c r="G1334" s="224"/>
      <c r="H1334" s="174" t="s">
        <v>1362</v>
      </c>
      <c r="I1334" s="191" t="s">
        <v>26</v>
      </c>
      <c r="J1334" s="207">
        <v>2000000007168</v>
      </c>
      <c r="K1334" s="160">
        <v>3</v>
      </c>
      <c r="L1334" s="113">
        <v>2</v>
      </c>
      <c r="M1334" s="124">
        <v>60.92</v>
      </c>
      <c r="N1334" s="125">
        <f>Tabela1798197[[#This Row],[Qtde.]]*Tabela1798197[[#This Row],[VALOR]]</f>
        <v>0</v>
      </c>
    </row>
    <row r="1335" spans="2:14" x14ac:dyDescent="0.3">
      <c r="B1335" s="109" t="s">
        <v>171</v>
      </c>
      <c r="C1335" s="115">
        <v>6</v>
      </c>
      <c r="D13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35" s="231" t="s">
        <v>171</v>
      </c>
      <c r="F1335" s="166" t="s">
        <v>130</v>
      </c>
      <c r="G1335" s="224"/>
      <c r="H1335" s="174" t="s">
        <v>1363</v>
      </c>
      <c r="I1335" s="191" t="s">
        <v>5</v>
      </c>
      <c r="J1335" s="207">
        <v>2000000007564</v>
      </c>
      <c r="K1335" s="160">
        <v>0</v>
      </c>
      <c r="L1335" s="113">
        <v>5</v>
      </c>
      <c r="M1335" s="124">
        <v>18.68</v>
      </c>
      <c r="N1335" s="125">
        <f>Tabela1798197[[#This Row],[Qtde.]]*Tabela1798197[[#This Row],[VALOR]]</f>
        <v>112.08</v>
      </c>
    </row>
    <row r="1336" spans="2:14" x14ac:dyDescent="0.3">
      <c r="B1336" s="109" t="s">
        <v>171</v>
      </c>
      <c r="C1336" s="115">
        <v>6</v>
      </c>
      <c r="D13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36" s="231" t="s">
        <v>171</v>
      </c>
      <c r="F1336" s="166" t="s">
        <v>130</v>
      </c>
      <c r="G1336" s="224"/>
      <c r="H1336" s="174" t="s">
        <v>1363</v>
      </c>
      <c r="I1336" s="191" t="s">
        <v>24</v>
      </c>
      <c r="J1336" s="207">
        <v>2132</v>
      </c>
      <c r="K1336" s="160">
        <v>0</v>
      </c>
      <c r="L1336" s="113">
        <v>1</v>
      </c>
      <c r="M1336" s="124">
        <v>19.329999999999998</v>
      </c>
      <c r="N1336" s="127">
        <f>Tabela1798197[[#This Row],[Qtde.]]*Tabela1798197[[#This Row],[VALOR]]</f>
        <v>115.97999999999999</v>
      </c>
    </row>
    <row r="1337" spans="2:14" ht="28.5" x14ac:dyDescent="0.3">
      <c r="B1337" s="109" t="s">
        <v>171</v>
      </c>
      <c r="C1337" s="115">
        <v>1</v>
      </c>
      <c r="D13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7</v>
      </c>
      <c r="E1337" s="231" t="s">
        <v>171</v>
      </c>
      <c r="F1337" s="166" t="s">
        <v>312</v>
      </c>
      <c r="G1337" s="224"/>
      <c r="H1337" s="174" t="s">
        <v>1361</v>
      </c>
      <c r="I1337" s="191" t="s">
        <v>5</v>
      </c>
      <c r="J1337" s="207">
        <v>7891592174681</v>
      </c>
      <c r="K1337" s="160">
        <v>0</v>
      </c>
      <c r="L1337" s="113">
        <v>7</v>
      </c>
      <c r="M1337" s="124">
        <v>262.64999999999998</v>
      </c>
      <c r="N1337" s="125">
        <f>Tabela1798197[[#This Row],[Qtde.]]*Tabela1798197[[#This Row],[VALOR]]</f>
        <v>1838.5499999999997</v>
      </c>
    </row>
    <row r="1338" spans="2:14" ht="28.5" x14ac:dyDescent="0.3">
      <c r="B1338" s="109" t="s">
        <v>171</v>
      </c>
      <c r="C1338" s="115">
        <v>1</v>
      </c>
      <c r="D13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338" s="231" t="s">
        <v>171</v>
      </c>
      <c r="F1338" s="166" t="s">
        <v>312</v>
      </c>
      <c r="G1338" s="224"/>
      <c r="H1338" s="174" t="s">
        <v>1361</v>
      </c>
      <c r="I1338" s="191" t="s">
        <v>309</v>
      </c>
      <c r="J1338" s="207" t="s">
        <v>1433</v>
      </c>
      <c r="K1338" s="160">
        <v>0</v>
      </c>
      <c r="L1338" s="113">
        <v>3</v>
      </c>
      <c r="M1338" s="124">
        <v>271.85000000000002</v>
      </c>
      <c r="N1338" s="125">
        <f>Tabela1798197[[#This Row],[Qtde.]]*Tabela1798197[[#This Row],[VALOR]]</f>
        <v>815.55000000000007</v>
      </c>
    </row>
    <row r="1339" spans="2:14" ht="28.5" x14ac:dyDescent="0.3">
      <c r="B1339" s="109" t="s">
        <v>171</v>
      </c>
      <c r="C1339" s="115">
        <v>1</v>
      </c>
      <c r="D13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339" s="231" t="s">
        <v>171</v>
      </c>
      <c r="F1339" s="166" t="s">
        <v>312</v>
      </c>
      <c r="G1339" s="224"/>
      <c r="H1339" s="174" t="s">
        <v>1361</v>
      </c>
      <c r="I1339" s="191" t="s">
        <v>55</v>
      </c>
      <c r="J1339" s="207">
        <v>2000000002811</v>
      </c>
      <c r="K1339" s="160">
        <v>1</v>
      </c>
      <c r="L1339" s="113">
        <v>3</v>
      </c>
      <c r="M1339" s="124">
        <v>271.85000000000002</v>
      </c>
      <c r="N1339" s="125">
        <f>Tabela1798197[[#This Row],[Qtde.]]*Tabela1798197[[#This Row],[VALOR]]</f>
        <v>543.70000000000005</v>
      </c>
    </row>
    <row r="1340" spans="2:14" ht="28.5" x14ac:dyDescent="0.3">
      <c r="B1340" s="109" t="s">
        <v>171</v>
      </c>
      <c r="C1340" s="115">
        <v>1</v>
      </c>
      <c r="D13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40" s="231" t="s">
        <v>171</v>
      </c>
      <c r="F1340" s="166" t="s">
        <v>312</v>
      </c>
      <c r="G1340" s="224"/>
      <c r="H1340" s="174" t="s">
        <v>1361</v>
      </c>
      <c r="I1340" s="191" t="s">
        <v>131</v>
      </c>
      <c r="J1340" s="207">
        <v>1124</v>
      </c>
      <c r="K1340" s="160">
        <v>0</v>
      </c>
      <c r="L1340" s="113">
        <v>0</v>
      </c>
      <c r="M1340" s="124">
        <v>271.85000000000002</v>
      </c>
      <c r="N1340" s="125">
        <f>Tabela1798197[[#This Row],[Qtde.]]*Tabela1798197[[#This Row],[VALOR]]</f>
        <v>0</v>
      </c>
    </row>
    <row r="1341" spans="2:14" ht="28.5" x14ac:dyDescent="0.3">
      <c r="B1341" s="109" t="s">
        <v>171</v>
      </c>
      <c r="C1341" s="115">
        <v>1</v>
      </c>
      <c r="D13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41" s="231" t="s">
        <v>171</v>
      </c>
      <c r="F1341" s="166" t="s">
        <v>312</v>
      </c>
      <c r="G1341" s="224"/>
      <c r="H1341" s="174" t="s">
        <v>1361</v>
      </c>
      <c r="I1341" s="191" t="s">
        <v>132</v>
      </c>
      <c r="J1341" s="207">
        <v>1501</v>
      </c>
      <c r="K1341" s="160">
        <v>0</v>
      </c>
      <c r="L1341" s="113">
        <v>0</v>
      </c>
      <c r="M1341" s="124">
        <v>271.85000000000002</v>
      </c>
      <c r="N1341" s="125">
        <f>Tabela1798197[[#This Row],[Qtde.]]*Tabela1798197[[#This Row],[VALOR]]</f>
        <v>0</v>
      </c>
    </row>
    <row r="1342" spans="2:14" ht="28.5" x14ac:dyDescent="0.3">
      <c r="B1342" s="109" t="s">
        <v>171</v>
      </c>
      <c r="C1342" s="115">
        <v>1</v>
      </c>
      <c r="D13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42" s="231" t="s">
        <v>171</v>
      </c>
      <c r="F1342" s="166" t="s">
        <v>312</v>
      </c>
      <c r="G1342" s="224"/>
      <c r="H1342" s="174" t="s">
        <v>1361</v>
      </c>
      <c r="I1342" s="191" t="s">
        <v>133</v>
      </c>
      <c r="J1342" s="207">
        <v>2000000009971</v>
      </c>
      <c r="K1342" s="160">
        <v>1</v>
      </c>
      <c r="L1342" s="113">
        <v>1</v>
      </c>
      <c r="M1342" s="124">
        <v>271.85000000000002</v>
      </c>
      <c r="N1342" s="125">
        <f>Tabela1798197[[#This Row],[Qtde.]]*Tabela1798197[[#This Row],[VALOR]]</f>
        <v>0</v>
      </c>
    </row>
    <row r="1343" spans="2:14" ht="28.5" x14ac:dyDescent="0.3">
      <c r="B1343" s="109" t="s">
        <v>171</v>
      </c>
      <c r="C1343" s="115">
        <v>1</v>
      </c>
      <c r="D13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343" s="231" t="s">
        <v>171</v>
      </c>
      <c r="F1343" s="166" t="s">
        <v>312</v>
      </c>
      <c r="G1343" s="224"/>
      <c r="H1343" s="174" t="s">
        <v>1361</v>
      </c>
      <c r="I1343" s="191" t="s">
        <v>67</v>
      </c>
      <c r="J1343" s="207">
        <v>2000000002286</v>
      </c>
      <c r="K1343" s="160">
        <v>0</v>
      </c>
      <c r="L1343" s="113">
        <v>5</v>
      </c>
      <c r="M1343" s="124">
        <v>271.85000000000002</v>
      </c>
      <c r="N1343" s="125">
        <f>Tabela1798197[[#This Row],[Qtde.]]*Tabela1798197[[#This Row],[VALOR]]</f>
        <v>1359.25</v>
      </c>
    </row>
    <row r="1344" spans="2:14" ht="28.5" x14ac:dyDescent="0.3">
      <c r="B1344" s="109" t="s">
        <v>171</v>
      </c>
      <c r="C1344" s="115">
        <v>1</v>
      </c>
      <c r="D13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44" s="231" t="s">
        <v>171</v>
      </c>
      <c r="F1344" s="166" t="s">
        <v>312</v>
      </c>
      <c r="G1344" s="224"/>
      <c r="H1344" s="174" t="s">
        <v>1361</v>
      </c>
      <c r="I1344" s="191" t="s">
        <v>20</v>
      </c>
      <c r="J1344" s="207">
        <v>2000000004204</v>
      </c>
      <c r="K1344" s="160">
        <v>1</v>
      </c>
      <c r="L1344" s="113">
        <v>1</v>
      </c>
      <c r="M1344" s="124">
        <v>271.85000000000002</v>
      </c>
      <c r="N1344" s="125">
        <f>Tabela1798197[[#This Row],[Qtde.]]*Tabela1798197[[#This Row],[VALOR]]</f>
        <v>0</v>
      </c>
    </row>
    <row r="1345" spans="2:14" ht="28.5" x14ac:dyDescent="0.3">
      <c r="B1345" s="109" t="s">
        <v>171</v>
      </c>
      <c r="C1345" s="115">
        <v>1</v>
      </c>
      <c r="D13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345" s="231" t="s">
        <v>171</v>
      </c>
      <c r="F1345" s="166" t="s">
        <v>312</v>
      </c>
      <c r="G1345" s="224"/>
      <c r="H1345" s="174" t="s">
        <v>1361</v>
      </c>
      <c r="I1345" s="191" t="s">
        <v>310</v>
      </c>
      <c r="J1345" s="207">
        <v>2000000015507</v>
      </c>
      <c r="K1345" s="160">
        <v>0</v>
      </c>
      <c r="L1345" s="113">
        <v>2</v>
      </c>
      <c r="M1345" s="124">
        <v>271.85000000000002</v>
      </c>
      <c r="N1345" s="125">
        <f>Tabela1798197[[#This Row],[Qtde.]]*Tabela1798197[[#This Row],[VALOR]]</f>
        <v>543.70000000000005</v>
      </c>
    </row>
    <row r="1346" spans="2:14" ht="28.5" x14ac:dyDescent="0.3">
      <c r="B1346" s="109" t="s">
        <v>171</v>
      </c>
      <c r="C1346" s="115">
        <v>1</v>
      </c>
      <c r="D13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346" s="231" t="s">
        <v>171</v>
      </c>
      <c r="F1346" s="166" t="s">
        <v>312</v>
      </c>
      <c r="G1346" s="224"/>
      <c r="H1346" s="174" t="s">
        <v>1361</v>
      </c>
      <c r="I1346" s="191" t="s">
        <v>70</v>
      </c>
      <c r="J1346" s="207">
        <v>2000000002293</v>
      </c>
      <c r="K1346" s="160">
        <v>2</v>
      </c>
      <c r="L1346" s="113">
        <v>4</v>
      </c>
      <c r="M1346" s="124">
        <v>271.85000000000002</v>
      </c>
      <c r="N1346" s="125">
        <f>Tabela1798197[[#This Row],[Qtde.]]*Tabela1798197[[#This Row],[VALOR]]</f>
        <v>543.70000000000005</v>
      </c>
    </row>
    <row r="1347" spans="2:14" ht="28.5" x14ac:dyDescent="0.3">
      <c r="B1347" s="109" t="s">
        <v>171</v>
      </c>
      <c r="C1347" s="115">
        <v>1</v>
      </c>
      <c r="D13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347" s="231" t="s">
        <v>171</v>
      </c>
      <c r="F1347" s="166" t="s">
        <v>312</v>
      </c>
      <c r="G1347" s="224"/>
      <c r="H1347" s="174" t="s">
        <v>1361</v>
      </c>
      <c r="I1347" s="191" t="s">
        <v>134</v>
      </c>
      <c r="J1347" s="207">
        <v>1421</v>
      </c>
      <c r="K1347" s="160">
        <v>0</v>
      </c>
      <c r="L1347" s="113">
        <v>3</v>
      </c>
      <c r="M1347" s="124">
        <v>271.85000000000002</v>
      </c>
      <c r="N1347" s="125">
        <f>Tabela1798197[[#This Row],[Qtde.]]*Tabela1798197[[#This Row],[VALOR]]</f>
        <v>815.55000000000007</v>
      </c>
    </row>
    <row r="1348" spans="2:14" ht="28.5" x14ac:dyDescent="0.3">
      <c r="B1348" s="109" t="s">
        <v>171</v>
      </c>
      <c r="C1348" s="115">
        <v>1</v>
      </c>
      <c r="D13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348" s="231" t="s">
        <v>171</v>
      </c>
      <c r="F1348" s="166" t="s">
        <v>312</v>
      </c>
      <c r="G1348" s="224"/>
      <c r="H1348" s="174" t="s">
        <v>1361</v>
      </c>
      <c r="I1348" s="191" t="s">
        <v>1484</v>
      </c>
      <c r="J1348" s="207">
        <v>2334</v>
      </c>
      <c r="K1348" s="160">
        <v>1</v>
      </c>
      <c r="L1348" s="113">
        <v>3</v>
      </c>
      <c r="M1348" s="124">
        <v>271.85000000000002</v>
      </c>
      <c r="N1348" s="125">
        <f>Tabela1798197[[#This Row],[Qtde.]]*Tabela1798197[[#This Row],[VALOR]]</f>
        <v>543.70000000000005</v>
      </c>
    </row>
    <row r="1349" spans="2:14" ht="28.5" x14ac:dyDescent="0.3">
      <c r="B1349" s="109" t="s">
        <v>171</v>
      </c>
      <c r="C1349" s="115">
        <v>1</v>
      </c>
      <c r="D13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349" s="231" t="s">
        <v>171</v>
      </c>
      <c r="F1349" s="166" t="s">
        <v>312</v>
      </c>
      <c r="G1349" s="224"/>
      <c r="H1349" s="174" t="s">
        <v>1361</v>
      </c>
      <c r="I1349" s="191" t="s">
        <v>135</v>
      </c>
      <c r="J1349" s="207">
        <v>2000000005430</v>
      </c>
      <c r="K1349" s="160">
        <v>0</v>
      </c>
      <c r="L1349" s="113">
        <v>2</v>
      </c>
      <c r="M1349" s="124">
        <v>271.85000000000002</v>
      </c>
      <c r="N1349" s="125">
        <f>Tabela1798197[[#This Row],[Qtde.]]*Tabela1798197[[#This Row],[VALOR]]</f>
        <v>543.70000000000005</v>
      </c>
    </row>
    <row r="1350" spans="2:14" ht="28.5" x14ac:dyDescent="0.3">
      <c r="B1350" s="109" t="s">
        <v>171</v>
      </c>
      <c r="C1350" s="115">
        <v>1</v>
      </c>
      <c r="D13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50" s="231" t="s">
        <v>171</v>
      </c>
      <c r="F1350" s="166" t="s">
        <v>312</v>
      </c>
      <c r="G1350" s="224"/>
      <c r="H1350" s="174" t="s">
        <v>1361</v>
      </c>
      <c r="I1350" s="191" t="s">
        <v>7</v>
      </c>
      <c r="J1350" s="207">
        <v>2000000002835</v>
      </c>
      <c r="K1350" s="160">
        <v>0</v>
      </c>
      <c r="L1350" s="113">
        <v>4</v>
      </c>
      <c r="M1350" s="124">
        <v>262.64999999999998</v>
      </c>
      <c r="N1350" s="125">
        <f>Tabela1798197[[#This Row],[Qtde.]]*Tabela1798197[[#This Row],[VALOR]]</f>
        <v>1050.5999999999999</v>
      </c>
    </row>
    <row r="1351" spans="2:14" ht="28.5" x14ac:dyDescent="0.3">
      <c r="B1351" s="109" t="s">
        <v>171</v>
      </c>
      <c r="C1351" s="115">
        <v>1</v>
      </c>
      <c r="D13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351" s="231" t="s">
        <v>171</v>
      </c>
      <c r="F1351" s="166" t="s">
        <v>312</v>
      </c>
      <c r="G1351" s="224"/>
      <c r="H1351" s="174" t="s">
        <v>1361</v>
      </c>
      <c r="I1351" s="191" t="s">
        <v>117</v>
      </c>
      <c r="J1351" s="207" t="s">
        <v>1434</v>
      </c>
      <c r="K1351" s="160">
        <v>1</v>
      </c>
      <c r="L1351" s="113">
        <v>2</v>
      </c>
      <c r="M1351" s="124">
        <v>271.85000000000002</v>
      </c>
      <c r="N1351" s="125">
        <f>Tabela1798197[[#This Row],[Qtde.]]*Tabela1798197[[#This Row],[VALOR]]</f>
        <v>271.85000000000002</v>
      </c>
    </row>
    <row r="1352" spans="2:14" ht="28.5" x14ac:dyDescent="0.3">
      <c r="B1352" s="109" t="s">
        <v>171</v>
      </c>
      <c r="C1352" s="115">
        <v>1</v>
      </c>
      <c r="D13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352" s="231" t="s">
        <v>171</v>
      </c>
      <c r="F1352" s="166" t="s">
        <v>312</v>
      </c>
      <c r="G1352" s="224"/>
      <c r="H1352" s="174" t="s">
        <v>1361</v>
      </c>
      <c r="I1352" s="191" t="s">
        <v>75</v>
      </c>
      <c r="J1352" s="207">
        <v>2000000002842</v>
      </c>
      <c r="K1352" s="160">
        <v>3</v>
      </c>
      <c r="L1352" s="113">
        <v>5</v>
      </c>
      <c r="M1352" s="124">
        <v>271.85000000000002</v>
      </c>
      <c r="N1352" s="125">
        <f>Tabela1798197[[#This Row],[Qtde.]]*Tabela1798197[[#This Row],[VALOR]]</f>
        <v>543.70000000000005</v>
      </c>
    </row>
    <row r="1353" spans="2:14" ht="28.5" x14ac:dyDescent="0.3">
      <c r="B1353" s="109" t="s">
        <v>171</v>
      </c>
      <c r="C1353" s="115">
        <v>1</v>
      </c>
      <c r="D13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353" s="231" t="s">
        <v>171</v>
      </c>
      <c r="F1353" s="166" t="s">
        <v>312</v>
      </c>
      <c r="G1353" s="224"/>
      <c r="H1353" s="174" t="s">
        <v>1361</v>
      </c>
      <c r="I1353" s="191" t="s">
        <v>77</v>
      </c>
      <c r="J1353" s="207">
        <v>2000000007854</v>
      </c>
      <c r="K1353" s="160">
        <v>1</v>
      </c>
      <c r="L1353" s="113">
        <v>3</v>
      </c>
      <c r="M1353" s="124">
        <v>271.85000000000002</v>
      </c>
      <c r="N1353" s="125">
        <f>Tabela1798197[[#This Row],[Qtde.]]*Tabela1798197[[#This Row],[VALOR]]</f>
        <v>543.70000000000005</v>
      </c>
    </row>
    <row r="1354" spans="2:14" ht="28.5" x14ac:dyDescent="0.3">
      <c r="B1354" s="109" t="s">
        <v>171</v>
      </c>
      <c r="C1354" s="115">
        <v>1</v>
      </c>
      <c r="D13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54" s="231" t="s">
        <v>171</v>
      </c>
      <c r="F1354" s="166" t="s">
        <v>312</v>
      </c>
      <c r="G1354" s="224"/>
      <c r="H1354" s="174" t="s">
        <v>1361</v>
      </c>
      <c r="I1354" s="191" t="s">
        <v>138</v>
      </c>
      <c r="J1354" s="207">
        <v>2000000008127</v>
      </c>
      <c r="K1354" s="160">
        <v>1</v>
      </c>
      <c r="L1354" s="113"/>
      <c r="M1354" s="124">
        <v>271.85000000000002</v>
      </c>
      <c r="N1354" s="125">
        <f>Tabela1798197[[#This Row],[Qtde.]]*Tabela1798197[[#This Row],[VALOR]]</f>
        <v>0</v>
      </c>
    </row>
    <row r="1355" spans="2:14" ht="28.5" x14ac:dyDescent="0.3">
      <c r="B1355" s="109" t="s">
        <v>171</v>
      </c>
      <c r="C1355" s="115">
        <v>1</v>
      </c>
      <c r="D13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55" s="231" t="s">
        <v>171</v>
      </c>
      <c r="F1355" s="166" t="s">
        <v>312</v>
      </c>
      <c r="G1355" s="224"/>
      <c r="H1355" s="174" t="s">
        <v>1361</v>
      </c>
      <c r="I1355" s="191" t="s">
        <v>24</v>
      </c>
      <c r="J1355" s="207">
        <v>2131</v>
      </c>
      <c r="K1355" s="160">
        <v>0</v>
      </c>
      <c r="L1355" s="113"/>
      <c r="M1355" s="124">
        <v>271.85000000000002</v>
      </c>
      <c r="N1355" s="125">
        <f>Tabela1798197[[#This Row],[Qtde.]]*Tabela1798197[[#This Row],[VALOR]]</f>
        <v>0</v>
      </c>
    </row>
    <row r="1356" spans="2:14" ht="28.5" x14ac:dyDescent="0.3">
      <c r="B1356" s="109" t="s">
        <v>171</v>
      </c>
      <c r="C1356" s="115">
        <v>1</v>
      </c>
      <c r="D13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356" s="231" t="s">
        <v>171</v>
      </c>
      <c r="F1356" s="166" t="s">
        <v>312</v>
      </c>
      <c r="G1356" s="224"/>
      <c r="H1356" s="174" t="s">
        <v>1361</v>
      </c>
      <c r="I1356" s="191" t="s">
        <v>136</v>
      </c>
      <c r="J1356" s="207">
        <v>2000000013992</v>
      </c>
      <c r="K1356" s="160">
        <v>0</v>
      </c>
      <c r="L1356" s="113">
        <v>1</v>
      </c>
      <c r="M1356" s="124">
        <v>271.85000000000002</v>
      </c>
      <c r="N1356" s="125">
        <f>Tabela1798197[[#This Row],[Qtde.]]*Tabela1798197[[#This Row],[VALOR]]</f>
        <v>271.85000000000002</v>
      </c>
    </row>
    <row r="1357" spans="2:14" ht="28.5" x14ac:dyDescent="0.3">
      <c r="B1357" s="109" t="s">
        <v>171</v>
      </c>
      <c r="C1357" s="115">
        <v>1</v>
      </c>
      <c r="D13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357" s="231" t="s">
        <v>171</v>
      </c>
      <c r="F1357" s="166" t="s">
        <v>312</v>
      </c>
      <c r="G1357" s="224"/>
      <c r="H1357" s="174" t="s">
        <v>1361</v>
      </c>
      <c r="I1357" s="191" t="s">
        <v>1509</v>
      </c>
      <c r="J1357" s="207">
        <v>2333</v>
      </c>
      <c r="K1357" s="160">
        <v>1</v>
      </c>
      <c r="L1357" s="113">
        <v>2</v>
      </c>
      <c r="M1357" s="124">
        <v>271.85000000000002</v>
      </c>
      <c r="N1357" s="125">
        <f>Tabela1798197[[#This Row],[Qtde.]]*Tabela1798197[[#This Row],[VALOR]]</f>
        <v>271.85000000000002</v>
      </c>
    </row>
    <row r="1358" spans="2:14" ht="28.5" x14ac:dyDescent="0.3">
      <c r="B1358" s="109" t="s">
        <v>171</v>
      </c>
      <c r="C1358" s="115">
        <v>1</v>
      </c>
      <c r="D13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358" s="231" t="s">
        <v>171</v>
      </c>
      <c r="F1358" s="166" t="s">
        <v>312</v>
      </c>
      <c r="G1358" s="224"/>
      <c r="H1358" s="174" t="s">
        <v>1361</v>
      </c>
      <c r="I1358" s="191" t="s">
        <v>25</v>
      </c>
      <c r="J1358" s="207">
        <v>2000000008950</v>
      </c>
      <c r="K1358" s="160">
        <v>0</v>
      </c>
      <c r="L1358" s="113">
        <v>1</v>
      </c>
      <c r="M1358" s="124">
        <v>271.85000000000002</v>
      </c>
      <c r="N1358" s="125">
        <f>Tabela1798197[[#This Row],[Qtde.]]*Tabela1798197[[#This Row],[VALOR]]</f>
        <v>271.85000000000002</v>
      </c>
    </row>
    <row r="1359" spans="2:14" ht="28.5" x14ac:dyDescent="0.3">
      <c r="B1359" s="109" t="s">
        <v>171</v>
      </c>
      <c r="C1359" s="115">
        <v>1</v>
      </c>
      <c r="D13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359" s="231" t="s">
        <v>171</v>
      </c>
      <c r="F1359" s="166" t="s">
        <v>312</v>
      </c>
      <c r="G1359" s="224"/>
      <c r="H1359" s="174" t="s">
        <v>1361</v>
      </c>
      <c r="I1359" s="191" t="s">
        <v>311</v>
      </c>
      <c r="J1359" s="207">
        <v>2000000005416</v>
      </c>
      <c r="K1359" s="160">
        <v>0</v>
      </c>
      <c r="L1359" s="113">
        <v>1</v>
      </c>
      <c r="M1359" s="124">
        <v>271.85000000000002</v>
      </c>
      <c r="N1359" s="125">
        <f>Tabela1798197[[#This Row],[Qtde.]]*Tabela1798197[[#This Row],[VALOR]]</f>
        <v>271.85000000000002</v>
      </c>
    </row>
    <row r="1360" spans="2:14" ht="28.5" x14ac:dyDescent="0.3">
      <c r="B1360" s="109" t="s">
        <v>171</v>
      </c>
      <c r="C1360" s="115">
        <v>1</v>
      </c>
      <c r="D13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60" s="231" t="s">
        <v>171</v>
      </c>
      <c r="F1360" s="166" t="s">
        <v>312</v>
      </c>
      <c r="G1360" s="224"/>
      <c r="H1360" s="174" t="s">
        <v>1361</v>
      </c>
      <c r="I1360" s="191" t="s">
        <v>137</v>
      </c>
      <c r="J1360" s="207">
        <v>2000000011271</v>
      </c>
      <c r="K1360" s="160">
        <v>0</v>
      </c>
      <c r="L1360" s="113"/>
      <c r="M1360" s="124">
        <v>271.85000000000002</v>
      </c>
      <c r="N1360" s="125">
        <f>Tabela1798197[[#This Row],[Qtde.]]*Tabela1798197[[#This Row],[VALOR]]</f>
        <v>0</v>
      </c>
    </row>
    <row r="1361" spans="2:14" ht="28.5" x14ac:dyDescent="0.3">
      <c r="B1361" s="109" t="s">
        <v>171</v>
      </c>
      <c r="C1361" s="115">
        <v>1</v>
      </c>
      <c r="D13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61" s="231" t="s">
        <v>171</v>
      </c>
      <c r="F1361" s="166" t="s">
        <v>312</v>
      </c>
      <c r="G1361" s="224"/>
      <c r="H1361" s="174" t="s">
        <v>1361</v>
      </c>
      <c r="I1361" s="191" t="s">
        <v>122</v>
      </c>
      <c r="J1361" s="207">
        <v>2000000007298</v>
      </c>
      <c r="K1361" s="160">
        <v>1</v>
      </c>
      <c r="L1361" s="113">
        <v>1</v>
      </c>
      <c r="M1361" s="124">
        <v>271.85000000000002</v>
      </c>
      <c r="N1361" s="125">
        <f>Tabela1798197[[#This Row],[Qtde.]]*Tabela1798197[[#This Row],[VALOR]]</f>
        <v>0</v>
      </c>
    </row>
    <row r="1362" spans="2:14" ht="28.5" x14ac:dyDescent="0.3">
      <c r="B1362" s="109" t="s">
        <v>171</v>
      </c>
      <c r="C1362" s="115">
        <v>1</v>
      </c>
      <c r="D13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62" s="231" t="s">
        <v>171</v>
      </c>
      <c r="F1362" s="166" t="s">
        <v>312</v>
      </c>
      <c r="G1362" s="224"/>
      <c r="H1362" s="174" t="s">
        <v>1361</v>
      </c>
      <c r="I1362" s="191" t="s">
        <v>26</v>
      </c>
      <c r="J1362" s="207">
        <v>2000000002330</v>
      </c>
      <c r="K1362" s="160">
        <v>0</v>
      </c>
      <c r="L1362" s="113"/>
      <c r="M1362" s="124">
        <v>271.85000000000002</v>
      </c>
      <c r="N1362" s="125">
        <f>Tabela1798197[[#This Row],[Qtde.]]*Tabela1798197[[#This Row],[VALOR]]</f>
        <v>0</v>
      </c>
    </row>
    <row r="1363" spans="2:14" ht="28.5" x14ac:dyDescent="0.3">
      <c r="B1363" s="109" t="s">
        <v>171</v>
      </c>
      <c r="C1363" s="115">
        <v>1</v>
      </c>
      <c r="D13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63" s="231" t="s">
        <v>171</v>
      </c>
      <c r="F1363" s="166" t="s">
        <v>318</v>
      </c>
      <c r="G1363" s="224" t="s">
        <v>42</v>
      </c>
      <c r="H1363" s="174" t="s">
        <v>1364</v>
      </c>
      <c r="I1363" s="191" t="s">
        <v>15</v>
      </c>
      <c r="J1363" s="207">
        <v>2000000005133</v>
      </c>
      <c r="K1363" s="160">
        <v>0</v>
      </c>
      <c r="L1363" s="113"/>
      <c r="M1363" s="124">
        <v>322.2</v>
      </c>
      <c r="N1363" s="125">
        <f>Tabela1798197[[#This Row],[Qtde.]]*Tabela1798197[[#This Row],[VALOR]]</f>
        <v>0</v>
      </c>
    </row>
    <row r="1364" spans="2:14" ht="28.5" x14ac:dyDescent="0.3">
      <c r="B1364" s="109" t="s">
        <v>171</v>
      </c>
      <c r="C1364" s="115">
        <v>4</v>
      </c>
      <c r="D13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64" s="231" t="s">
        <v>171</v>
      </c>
      <c r="F1364" s="166" t="s">
        <v>318</v>
      </c>
      <c r="G1364" s="224" t="s">
        <v>42</v>
      </c>
      <c r="H1364" s="174" t="s">
        <v>1388</v>
      </c>
      <c r="I1364" s="191" t="s">
        <v>15</v>
      </c>
      <c r="J1364" s="207" t="s">
        <v>1435</v>
      </c>
      <c r="K1364" s="160">
        <v>0</v>
      </c>
      <c r="L1364" s="113">
        <v>4</v>
      </c>
      <c r="M1364" s="124">
        <v>72.900000000000006</v>
      </c>
      <c r="N1364" s="125">
        <f>Tabela1798197[[#This Row],[Qtde.]]*Tabela1798197[[#This Row],[VALOR]]</f>
        <v>291.60000000000002</v>
      </c>
    </row>
    <row r="1365" spans="2:14" ht="28.5" x14ac:dyDescent="0.3">
      <c r="B1365" s="109" t="s">
        <v>171</v>
      </c>
      <c r="C1365" s="115">
        <v>1</v>
      </c>
      <c r="D13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65" s="231" t="s">
        <v>171</v>
      </c>
      <c r="F1365" s="166" t="s">
        <v>319</v>
      </c>
      <c r="G1365" s="224" t="s">
        <v>42</v>
      </c>
      <c r="H1365" s="174" t="s">
        <v>1361</v>
      </c>
      <c r="I1365" s="191" t="s">
        <v>15</v>
      </c>
      <c r="J1365" s="207">
        <v>2000000000312</v>
      </c>
      <c r="K1365" s="160">
        <v>0</v>
      </c>
      <c r="L1365" s="113"/>
      <c r="M1365" s="124">
        <v>327.66000000000003</v>
      </c>
      <c r="N1365" s="125">
        <f>Tabela1798197[[#This Row],[Qtde.]]*Tabela1798197[[#This Row],[VALOR]]</f>
        <v>0</v>
      </c>
    </row>
    <row r="1366" spans="2:14" ht="28.5" x14ac:dyDescent="0.3">
      <c r="B1366" s="109" t="s">
        <v>171</v>
      </c>
      <c r="C1366" s="115">
        <v>6</v>
      </c>
      <c r="D13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66" s="231" t="s">
        <v>171</v>
      </c>
      <c r="F1366" s="166" t="s">
        <v>319</v>
      </c>
      <c r="G1366" s="224" t="s">
        <v>42</v>
      </c>
      <c r="H1366" s="174" t="s">
        <v>1402</v>
      </c>
      <c r="I1366" s="191" t="s">
        <v>15</v>
      </c>
      <c r="J1366" s="207">
        <v>2000000009612</v>
      </c>
      <c r="K1366" s="160">
        <v>0</v>
      </c>
      <c r="L1366" s="113">
        <v>4</v>
      </c>
      <c r="M1366" s="124">
        <v>96.73</v>
      </c>
      <c r="N1366" s="125">
        <f>Tabela1798197[[#This Row],[Qtde.]]*Tabela1798197[[#This Row],[VALOR]]</f>
        <v>580.38</v>
      </c>
    </row>
    <row r="1367" spans="2:14" ht="28.5" x14ac:dyDescent="0.3">
      <c r="B1367" s="109" t="s">
        <v>171</v>
      </c>
      <c r="C1367" s="115">
        <v>6</v>
      </c>
      <c r="D13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67" s="231" t="s">
        <v>171</v>
      </c>
      <c r="F1367" s="166" t="s">
        <v>319</v>
      </c>
      <c r="G1367" s="224" t="s">
        <v>42</v>
      </c>
      <c r="H1367" s="174" t="s">
        <v>1363</v>
      </c>
      <c r="I1367" s="191" t="s">
        <v>15</v>
      </c>
      <c r="J1367" s="207">
        <v>2000000009759</v>
      </c>
      <c r="K1367" s="160">
        <v>0</v>
      </c>
      <c r="L1367" s="113">
        <v>4</v>
      </c>
      <c r="M1367" s="124">
        <v>27.09</v>
      </c>
      <c r="N1367" s="125">
        <f>Tabela1798197[[#This Row],[Qtde.]]*Tabela1798197[[#This Row],[VALOR]]</f>
        <v>162.54</v>
      </c>
    </row>
    <row r="1368" spans="2:14" x14ac:dyDescent="0.3">
      <c r="B1368" s="109" t="s">
        <v>171</v>
      </c>
      <c r="C1368" s="115">
        <v>1</v>
      </c>
      <c r="D13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68" s="231" t="s">
        <v>171</v>
      </c>
      <c r="F1368" s="166" t="s">
        <v>321</v>
      </c>
      <c r="G1368" s="224"/>
      <c r="H1368" s="174" t="s">
        <v>1361</v>
      </c>
      <c r="I1368" s="191" t="s">
        <v>5</v>
      </c>
      <c r="J1368" s="207">
        <v>1550</v>
      </c>
      <c r="K1368" s="160">
        <v>0</v>
      </c>
      <c r="L1368" s="113">
        <v>4</v>
      </c>
      <c r="M1368" s="124">
        <v>106.95</v>
      </c>
      <c r="N1368" s="125">
        <f>Tabela1798197[[#This Row],[Qtde.]]*Tabela1798197[[#This Row],[VALOR]]</f>
        <v>427.8</v>
      </c>
    </row>
    <row r="1369" spans="2:14" x14ac:dyDescent="0.3">
      <c r="B1369" s="109" t="s">
        <v>171</v>
      </c>
      <c r="C1369" s="115">
        <v>4</v>
      </c>
      <c r="D13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369" s="231" t="s">
        <v>171</v>
      </c>
      <c r="F1369" s="166" t="s">
        <v>321</v>
      </c>
      <c r="G1369" s="224"/>
      <c r="H1369" s="174" t="s">
        <v>1362</v>
      </c>
      <c r="I1369" s="191" t="s">
        <v>5</v>
      </c>
      <c r="J1369" s="207">
        <v>1685</v>
      </c>
      <c r="K1369" s="160">
        <v>0</v>
      </c>
      <c r="L1369" s="113">
        <v>5</v>
      </c>
      <c r="M1369" s="124">
        <v>27.54</v>
      </c>
      <c r="N1369" s="125">
        <f>Tabela1798197[[#This Row],[Qtde.]]*Tabela1798197[[#This Row],[VALOR]]</f>
        <v>220.32</v>
      </c>
    </row>
    <row r="1370" spans="2:14" x14ac:dyDescent="0.3">
      <c r="B1370" s="109" t="s">
        <v>171</v>
      </c>
      <c r="C1370" s="115">
        <v>4</v>
      </c>
      <c r="D13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70" s="231" t="s">
        <v>171</v>
      </c>
      <c r="F1370" s="166" t="s">
        <v>322</v>
      </c>
      <c r="G1370" s="224"/>
      <c r="H1370" s="174" t="s">
        <v>1362</v>
      </c>
      <c r="I1370" s="191" t="s">
        <v>15</v>
      </c>
      <c r="J1370" s="207">
        <v>2049</v>
      </c>
      <c r="K1370" s="160">
        <v>3</v>
      </c>
      <c r="L1370" s="113">
        <v>2</v>
      </c>
      <c r="M1370" s="124">
        <v>91.6</v>
      </c>
      <c r="N1370" s="125">
        <f>Tabela1798197[[#This Row],[Qtde.]]*Tabela1798197[[#This Row],[VALOR]]</f>
        <v>0</v>
      </c>
    </row>
    <row r="1371" spans="2:14" x14ac:dyDescent="0.3">
      <c r="B1371" s="109" t="s">
        <v>171</v>
      </c>
      <c r="C1371" s="115">
        <v>6</v>
      </c>
      <c r="D13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71" s="231" t="s">
        <v>171</v>
      </c>
      <c r="F1371" s="166" t="s">
        <v>322</v>
      </c>
      <c r="G1371" s="224"/>
      <c r="H1371" s="174" t="s">
        <v>1363</v>
      </c>
      <c r="I1371" s="191" t="s">
        <v>15</v>
      </c>
      <c r="J1371" s="207">
        <v>2220</v>
      </c>
      <c r="K1371" s="160">
        <v>1</v>
      </c>
      <c r="L1371" s="113">
        <v>3</v>
      </c>
      <c r="M1371" s="124">
        <v>27.1</v>
      </c>
      <c r="N1371" s="125">
        <f>Tabela1798197[[#This Row],[Qtde.]]*Tabela1798197[[#This Row],[VALOR]]</f>
        <v>162.60000000000002</v>
      </c>
    </row>
    <row r="1372" spans="2:14" x14ac:dyDescent="0.3">
      <c r="B1372" s="109" t="s">
        <v>171</v>
      </c>
      <c r="C1372" s="115">
        <v>6</v>
      </c>
      <c r="D13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372" s="231" t="s">
        <v>171</v>
      </c>
      <c r="F1372" s="166" t="s">
        <v>324</v>
      </c>
      <c r="G1372" s="224" t="s">
        <v>46</v>
      </c>
      <c r="H1372" s="174" t="s">
        <v>1396</v>
      </c>
      <c r="I1372" s="191" t="s">
        <v>24</v>
      </c>
      <c r="J1372" s="207">
        <v>2000000010182</v>
      </c>
      <c r="K1372" s="160">
        <v>12</v>
      </c>
      <c r="L1372" s="113">
        <v>24</v>
      </c>
      <c r="M1372" s="124">
        <v>18.850000000000001</v>
      </c>
      <c r="N1372" s="125">
        <f>Tabela1798197[[#This Row],[Qtde.]]*Tabela1798197[[#This Row],[VALOR]]</f>
        <v>226.20000000000002</v>
      </c>
    </row>
    <row r="1373" spans="2:14" x14ac:dyDescent="0.3">
      <c r="B1373" s="109" t="s">
        <v>171</v>
      </c>
      <c r="C1373" s="115">
        <v>6</v>
      </c>
      <c r="D13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73" s="231" t="s">
        <v>171</v>
      </c>
      <c r="F1373" s="166" t="s">
        <v>324</v>
      </c>
      <c r="G1373" s="224" t="s">
        <v>106</v>
      </c>
      <c r="H1373" s="174" t="s">
        <v>1396</v>
      </c>
      <c r="I1373" s="191" t="s">
        <v>107</v>
      </c>
      <c r="J1373" s="207">
        <v>2000000010755</v>
      </c>
      <c r="K1373" s="160">
        <v>3</v>
      </c>
      <c r="L1373" s="113">
        <v>8</v>
      </c>
      <c r="M1373" s="124">
        <v>18.850000000000001</v>
      </c>
      <c r="N1373" s="125">
        <f>Tabela1798197[[#This Row],[Qtde.]]*Tabela1798197[[#This Row],[VALOR]]</f>
        <v>113.10000000000001</v>
      </c>
    </row>
    <row r="1374" spans="2:14" ht="28.5" x14ac:dyDescent="0.3">
      <c r="B1374" s="109" t="s">
        <v>171</v>
      </c>
      <c r="C1374" s="115">
        <v>6</v>
      </c>
      <c r="D13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74" s="231" t="s">
        <v>171</v>
      </c>
      <c r="F1374" s="166" t="s">
        <v>325</v>
      </c>
      <c r="G1374" s="224" t="s">
        <v>106</v>
      </c>
      <c r="H1374" s="174" t="s">
        <v>1397</v>
      </c>
      <c r="I1374" s="191" t="s">
        <v>149</v>
      </c>
      <c r="J1374" s="207" t="s">
        <v>1436</v>
      </c>
      <c r="K1374" s="160">
        <v>0</v>
      </c>
      <c r="L1374" s="113">
        <v>2</v>
      </c>
      <c r="M1374" s="124">
        <v>17.55</v>
      </c>
      <c r="N1374" s="125">
        <f>Tabela1798197[[#This Row],[Qtde.]]*Tabela1798197[[#This Row],[VALOR]]</f>
        <v>105.30000000000001</v>
      </c>
    </row>
    <row r="1375" spans="2:14" ht="28.5" x14ac:dyDescent="0.3">
      <c r="B1375" s="109" t="s">
        <v>171</v>
      </c>
      <c r="C1375" s="115">
        <v>6</v>
      </c>
      <c r="D13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75" s="231" t="s">
        <v>171</v>
      </c>
      <c r="F1375" s="166" t="s">
        <v>325</v>
      </c>
      <c r="G1375" s="224" t="s">
        <v>106</v>
      </c>
      <c r="H1375" s="174" t="s">
        <v>1397</v>
      </c>
      <c r="I1375" s="191" t="s">
        <v>326</v>
      </c>
      <c r="J1375" s="207">
        <v>1878</v>
      </c>
      <c r="K1375" s="160">
        <v>7</v>
      </c>
      <c r="L1375" s="113">
        <v>6</v>
      </c>
      <c r="M1375" s="124">
        <v>20.13</v>
      </c>
      <c r="N1375" s="125">
        <f>Tabela1798197[[#This Row],[Qtde.]]*Tabela1798197[[#This Row],[VALOR]]</f>
        <v>0</v>
      </c>
    </row>
    <row r="1376" spans="2:14" ht="28.5" x14ac:dyDescent="0.3">
      <c r="B1376" s="109" t="s">
        <v>171</v>
      </c>
      <c r="C1376" s="115">
        <v>6</v>
      </c>
      <c r="D13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76" s="231" t="s">
        <v>171</v>
      </c>
      <c r="F1376" s="166" t="s">
        <v>325</v>
      </c>
      <c r="G1376" s="224" t="s">
        <v>106</v>
      </c>
      <c r="H1376" s="174" t="s">
        <v>1397</v>
      </c>
      <c r="I1376" s="191" t="s">
        <v>327</v>
      </c>
      <c r="J1376" s="207">
        <v>1140</v>
      </c>
      <c r="K1376" s="160">
        <v>4</v>
      </c>
      <c r="L1376" s="113">
        <v>4</v>
      </c>
      <c r="M1376" s="124">
        <v>20.13</v>
      </c>
      <c r="N1376" s="125">
        <f>Tabela1798197[[#This Row],[Qtde.]]*Tabela1798197[[#This Row],[VALOR]]</f>
        <v>0</v>
      </c>
    </row>
    <row r="1377" spans="2:14" ht="28.5" x14ac:dyDescent="0.3">
      <c r="B1377" s="109" t="s">
        <v>171</v>
      </c>
      <c r="C1377" s="115">
        <v>6</v>
      </c>
      <c r="D13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77" s="231" t="s">
        <v>171</v>
      </c>
      <c r="F1377" s="166" t="s">
        <v>325</v>
      </c>
      <c r="G1377" s="224" t="s">
        <v>106</v>
      </c>
      <c r="H1377" s="174" t="s">
        <v>1397</v>
      </c>
      <c r="I1377" s="191" t="s">
        <v>150</v>
      </c>
      <c r="J1377" s="207">
        <v>2000000010748</v>
      </c>
      <c r="K1377" s="160">
        <v>0</v>
      </c>
      <c r="L1377" s="113">
        <v>6</v>
      </c>
      <c r="M1377" s="124">
        <v>17.55</v>
      </c>
      <c r="N1377" s="125">
        <f>Tabela1798197[[#This Row],[Qtde.]]*Tabela1798197[[#This Row],[VALOR]]</f>
        <v>105.30000000000001</v>
      </c>
    </row>
    <row r="1378" spans="2:14" x14ac:dyDescent="0.3">
      <c r="B1378" s="109" t="s">
        <v>171</v>
      </c>
      <c r="C1378" s="115">
        <v>6</v>
      </c>
      <c r="D13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78" s="231" t="s">
        <v>171</v>
      </c>
      <c r="F1378" s="166" t="s">
        <v>143</v>
      </c>
      <c r="G1378" s="224" t="s">
        <v>42</v>
      </c>
      <c r="H1378" s="174" t="s">
        <v>1397</v>
      </c>
      <c r="I1378" s="191" t="s">
        <v>5</v>
      </c>
      <c r="J1378" s="207">
        <v>2000000008967</v>
      </c>
      <c r="K1378" s="160">
        <v>36</v>
      </c>
      <c r="L1378" s="113">
        <v>11</v>
      </c>
      <c r="M1378" s="124">
        <v>12.21</v>
      </c>
      <c r="N1378" s="125">
        <f>Tabela1798197[[#This Row],[Qtde.]]*Tabela1798197[[#This Row],[VALOR]]</f>
        <v>0</v>
      </c>
    </row>
    <row r="1379" spans="2:14" x14ac:dyDescent="0.3">
      <c r="B1379" s="109" t="s">
        <v>171</v>
      </c>
      <c r="C1379" s="115">
        <v>6</v>
      </c>
      <c r="D13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79" s="231" t="s">
        <v>171</v>
      </c>
      <c r="F1379" s="166" t="s">
        <v>143</v>
      </c>
      <c r="G1379" s="224" t="s">
        <v>42</v>
      </c>
      <c r="H1379" s="174" t="s">
        <v>1397</v>
      </c>
      <c r="I1379" s="191" t="s">
        <v>24</v>
      </c>
      <c r="J1379" s="207">
        <v>2000000007878</v>
      </c>
      <c r="K1379" s="160">
        <v>24</v>
      </c>
      <c r="L1379" s="113">
        <v>11</v>
      </c>
      <c r="M1379" s="124">
        <v>12.21</v>
      </c>
      <c r="N1379" s="125">
        <f>Tabela1798197[[#This Row],[Qtde.]]*Tabela1798197[[#This Row],[VALOR]]</f>
        <v>0</v>
      </c>
    </row>
    <row r="1380" spans="2:14" x14ac:dyDescent="0.3">
      <c r="B1380" s="109" t="s">
        <v>171</v>
      </c>
      <c r="C1380" s="115">
        <v>6</v>
      </c>
      <c r="D13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380" s="231" t="s">
        <v>171</v>
      </c>
      <c r="F1380" s="166" t="s">
        <v>143</v>
      </c>
      <c r="G1380" s="224" t="s">
        <v>46</v>
      </c>
      <c r="H1380" s="174" t="s">
        <v>1397</v>
      </c>
      <c r="I1380" s="191" t="s">
        <v>5</v>
      </c>
      <c r="J1380" s="207">
        <v>2000000007861</v>
      </c>
      <c r="K1380" s="160">
        <v>0</v>
      </c>
      <c r="L1380" s="113">
        <v>11</v>
      </c>
      <c r="M1380" s="124">
        <v>12.21</v>
      </c>
      <c r="N1380" s="125">
        <f>Tabela1798197[[#This Row],[Qtde.]]*Tabela1798197[[#This Row],[VALOR]]</f>
        <v>146.52000000000001</v>
      </c>
    </row>
    <row r="1381" spans="2:14" x14ac:dyDescent="0.3">
      <c r="B1381" s="109" t="s">
        <v>171</v>
      </c>
      <c r="C1381" s="115">
        <v>6</v>
      </c>
      <c r="D13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81" s="231" t="s">
        <v>171</v>
      </c>
      <c r="F1381" s="166" t="s">
        <v>143</v>
      </c>
      <c r="G1381" s="224" t="s">
        <v>46</v>
      </c>
      <c r="H1381" s="174" t="s">
        <v>1397</v>
      </c>
      <c r="I1381" s="191" t="s">
        <v>24</v>
      </c>
      <c r="J1381" s="207" t="s">
        <v>1437</v>
      </c>
      <c r="K1381" s="160">
        <v>23</v>
      </c>
      <c r="L1381" s="113">
        <v>11</v>
      </c>
      <c r="M1381" s="124">
        <v>12.21</v>
      </c>
      <c r="N1381" s="125">
        <f>Tabela1798197[[#This Row],[Qtde.]]*Tabela1798197[[#This Row],[VALOR]]</f>
        <v>0</v>
      </c>
    </row>
    <row r="1382" spans="2:14" x14ac:dyDescent="0.3">
      <c r="B1382" s="109" t="s">
        <v>171</v>
      </c>
      <c r="C1382" s="115">
        <v>6</v>
      </c>
      <c r="D13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82" s="231" t="s">
        <v>171</v>
      </c>
      <c r="F1382" s="166" t="s">
        <v>143</v>
      </c>
      <c r="G1382" s="224" t="s">
        <v>42</v>
      </c>
      <c r="H1382" s="174" t="s">
        <v>1397</v>
      </c>
      <c r="I1382" s="191" t="s">
        <v>19</v>
      </c>
      <c r="J1382" s="207">
        <v>598</v>
      </c>
      <c r="K1382" s="160">
        <v>0</v>
      </c>
      <c r="L1382" s="113">
        <v>4</v>
      </c>
      <c r="M1382" s="124">
        <v>12.21</v>
      </c>
      <c r="N1382" s="125">
        <f>Tabela1798197[[#This Row],[Qtde.]]*Tabela1798197[[#This Row],[VALOR]]</f>
        <v>73.260000000000005</v>
      </c>
    </row>
    <row r="1383" spans="2:14" x14ac:dyDescent="0.3">
      <c r="B1383" s="109" t="s">
        <v>171</v>
      </c>
      <c r="C1383" s="115">
        <v>6</v>
      </c>
      <c r="D13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83" s="231" t="s">
        <v>171</v>
      </c>
      <c r="F1383" s="166" t="s">
        <v>143</v>
      </c>
      <c r="G1383" s="224" t="s">
        <v>42</v>
      </c>
      <c r="H1383" s="174" t="s">
        <v>1397</v>
      </c>
      <c r="I1383" s="191" t="s">
        <v>310</v>
      </c>
      <c r="J1383" s="207">
        <v>1388</v>
      </c>
      <c r="K1383" s="160"/>
      <c r="L1383" s="113"/>
      <c r="M1383" s="124">
        <v>12.21</v>
      </c>
      <c r="N1383" s="125">
        <f>Tabela1798197[[#This Row],[Qtde.]]*Tabela1798197[[#This Row],[VALOR]]</f>
        <v>0</v>
      </c>
    </row>
    <row r="1384" spans="2:14" ht="28.5" x14ac:dyDescent="0.3">
      <c r="B1384" s="109" t="s">
        <v>171</v>
      </c>
      <c r="C1384" s="115">
        <v>6</v>
      </c>
      <c r="D13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84" s="231" t="s">
        <v>171</v>
      </c>
      <c r="F1384" s="166" t="s">
        <v>143</v>
      </c>
      <c r="G1384" s="224" t="s">
        <v>42</v>
      </c>
      <c r="H1384" s="174" t="s">
        <v>1397</v>
      </c>
      <c r="I1384" s="191" t="s">
        <v>144</v>
      </c>
      <c r="J1384" s="207">
        <v>2000000015354</v>
      </c>
      <c r="K1384" s="160">
        <v>6</v>
      </c>
      <c r="L1384" s="113">
        <v>4</v>
      </c>
      <c r="M1384" s="124">
        <v>12.21</v>
      </c>
      <c r="N1384" s="125">
        <f>Tabela1798197[[#This Row],[Qtde.]]*Tabela1798197[[#This Row],[VALOR]]</f>
        <v>0</v>
      </c>
    </row>
    <row r="1385" spans="2:14" x14ac:dyDescent="0.3">
      <c r="B1385" s="109" t="s">
        <v>171</v>
      </c>
      <c r="C1385" s="115">
        <v>6</v>
      </c>
      <c r="D13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85" s="231" t="s">
        <v>171</v>
      </c>
      <c r="F1385" s="166" t="s">
        <v>143</v>
      </c>
      <c r="G1385" s="224" t="s">
        <v>42</v>
      </c>
      <c r="H1385" s="174" t="s">
        <v>1397</v>
      </c>
      <c r="I1385" s="191" t="s">
        <v>328</v>
      </c>
      <c r="J1385" s="207">
        <v>2000000015361</v>
      </c>
      <c r="K1385" s="160">
        <v>5</v>
      </c>
      <c r="L1385" s="113">
        <v>4</v>
      </c>
      <c r="M1385" s="124">
        <v>12.21</v>
      </c>
      <c r="N1385" s="125">
        <f>Tabela1798197[[#This Row],[Qtde.]]*Tabela1798197[[#This Row],[VALOR]]</f>
        <v>0</v>
      </c>
    </row>
    <row r="1386" spans="2:14" ht="28.5" x14ac:dyDescent="0.3">
      <c r="B1386" s="109" t="s">
        <v>171</v>
      </c>
      <c r="C1386" s="115">
        <v>6</v>
      </c>
      <c r="D13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86" s="231" t="s">
        <v>171</v>
      </c>
      <c r="F1386" s="166" t="s">
        <v>143</v>
      </c>
      <c r="G1386" s="224" t="s">
        <v>42</v>
      </c>
      <c r="H1386" s="174" t="s">
        <v>1397</v>
      </c>
      <c r="I1386" s="191" t="s">
        <v>329</v>
      </c>
      <c r="J1386" s="207">
        <v>1155</v>
      </c>
      <c r="K1386" s="160">
        <v>2</v>
      </c>
      <c r="L1386" s="113">
        <v>2</v>
      </c>
      <c r="M1386" s="124">
        <v>12.21</v>
      </c>
      <c r="N1386" s="125">
        <f>Tabela1798197[[#This Row],[Qtde.]]*Tabela1798197[[#This Row],[VALOR]]</f>
        <v>0</v>
      </c>
    </row>
    <row r="1387" spans="2:14" x14ac:dyDescent="0.3">
      <c r="B1387" s="109" t="s">
        <v>171</v>
      </c>
      <c r="C1387" s="115">
        <v>6</v>
      </c>
      <c r="D13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87" s="231" t="s">
        <v>171</v>
      </c>
      <c r="F1387" s="166" t="s">
        <v>143</v>
      </c>
      <c r="G1387" s="224" t="s">
        <v>42</v>
      </c>
      <c r="H1387" s="174" t="s">
        <v>1397</v>
      </c>
      <c r="I1387" s="191" t="s">
        <v>82</v>
      </c>
      <c r="J1387" s="207">
        <v>1977</v>
      </c>
      <c r="K1387" s="160">
        <v>12</v>
      </c>
      <c r="L1387" s="113">
        <v>6</v>
      </c>
      <c r="M1387" s="124">
        <v>12.21</v>
      </c>
      <c r="N1387" s="125">
        <f>Tabela1798197[[#This Row],[Qtde.]]*Tabela1798197[[#This Row],[VALOR]]</f>
        <v>0</v>
      </c>
    </row>
    <row r="1388" spans="2:14" x14ac:dyDescent="0.3">
      <c r="B1388" s="109" t="s">
        <v>171</v>
      </c>
      <c r="C1388" s="115">
        <v>6</v>
      </c>
      <c r="D13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88" s="231" t="s">
        <v>171</v>
      </c>
      <c r="F1388" s="166" t="s">
        <v>143</v>
      </c>
      <c r="G1388" s="224" t="s">
        <v>42</v>
      </c>
      <c r="H1388" s="174" t="s">
        <v>1397</v>
      </c>
      <c r="I1388" s="191" t="s">
        <v>21</v>
      </c>
      <c r="J1388" s="207">
        <v>2000000015378</v>
      </c>
      <c r="K1388" s="160">
        <v>3</v>
      </c>
      <c r="L1388" s="113">
        <v>2</v>
      </c>
      <c r="M1388" s="124">
        <v>12.21</v>
      </c>
      <c r="N1388" s="125">
        <f>Tabela1798197[[#This Row],[Qtde.]]*Tabela1798197[[#This Row],[VALOR]]</f>
        <v>0</v>
      </c>
    </row>
    <row r="1389" spans="2:14" x14ac:dyDescent="0.3">
      <c r="B1389" s="109" t="s">
        <v>171</v>
      </c>
      <c r="C1389" s="115">
        <v>6</v>
      </c>
      <c r="D13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89" s="231" t="s">
        <v>171</v>
      </c>
      <c r="F1389" s="166" t="s">
        <v>143</v>
      </c>
      <c r="G1389" s="224" t="s">
        <v>42</v>
      </c>
      <c r="H1389" s="174" t="s">
        <v>1397</v>
      </c>
      <c r="I1389" s="191" t="s">
        <v>22</v>
      </c>
      <c r="J1389" s="207">
        <v>1127</v>
      </c>
      <c r="K1389" s="160">
        <v>2</v>
      </c>
      <c r="L1389" s="113">
        <v>4</v>
      </c>
      <c r="M1389" s="124">
        <v>12.21</v>
      </c>
      <c r="N1389" s="125">
        <f>Tabela1798197[[#This Row],[Qtde.]]*Tabela1798197[[#This Row],[VALOR]]</f>
        <v>73.260000000000005</v>
      </c>
    </row>
    <row r="1390" spans="2:14" ht="28.5" x14ac:dyDescent="0.3">
      <c r="B1390" s="109" t="s">
        <v>171</v>
      </c>
      <c r="C1390" s="115">
        <v>6</v>
      </c>
      <c r="D13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90" s="231" t="s">
        <v>171</v>
      </c>
      <c r="F1390" s="166" t="s">
        <v>143</v>
      </c>
      <c r="G1390" s="224" t="s">
        <v>42</v>
      </c>
      <c r="H1390" s="174" t="s">
        <v>1397</v>
      </c>
      <c r="I1390" s="191" t="s">
        <v>145</v>
      </c>
      <c r="J1390" s="207">
        <v>1879</v>
      </c>
      <c r="K1390" s="160">
        <v>11</v>
      </c>
      <c r="L1390" s="113">
        <v>7</v>
      </c>
      <c r="M1390" s="124">
        <v>12.97</v>
      </c>
      <c r="N1390" s="125">
        <f>Tabela1798197[[#This Row],[Qtde.]]*Tabela1798197[[#This Row],[VALOR]]</f>
        <v>0</v>
      </c>
    </row>
    <row r="1391" spans="2:14" x14ac:dyDescent="0.3">
      <c r="B1391" s="109" t="s">
        <v>171</v>
      </c>
      <c r="C1391" s="115">
        <v>6</v>
      </c>
      <c r="D13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91" s="231" t="s">
        <v>171</v>
      </c>
      <c r="F1391" s="166" t="s">
        <v>143</v>
      </c>
      <c r="G1391" s="224" t="s">
        <v>42</v>
      </c>
      <c r="H1391" s="174" t="s">
        <v>1397</v>
      </c>
      <c r="I1391" s="191" t="s">
        <v>146</v>
      </c>
      <c r="J1391" s="207">
        <v>1129</v>
      </c>
      <c r="K1391" s="160">
        <v>0</v>
      </c>
      <c r="L1391" s="113">
        <v>2</v>
      </c>
      <c r="M1391" s="124">
        <v>12.21</v>
      </c>
      <c r="N1391" s="125">
        <f>Tabela1798197[[#This Row],[Qtde.]]*Tabela1798197[[#This Row],[VALOR]]</f>
        <v>73.260000000000005</v>
      </c>
    </row>
    <row r="1392" spans="2:14" x14ac:dyDescent="0.3">
      <c r="B1392" s="109" t="s">
        <v>171</v>
      </c>
      <c r="C1392" s="115">
        <v>6</v>
      </c>
      <c r="D13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92" s="231" t="s">
        <v>171</v>
      </c>
      <c r="F1392" s="166" t="s">
        <v>143</v>
      </c>
      <c r="G1392" s="224" t="s">
        <v>42</v>
      </c>
      <c r="H1392" s="174" t="s">
        <v>1397</v>
      </c>
      <c r="I1392" s="191" t="s">
        <v>147</v>
      </c>
      <c r="J1392" s="207">
        <v>2000000015231</v>
      </c>
      <c r="K1392" s="160">
        <v>5</v>
      </c>
      <c r="L1392" s="113">
        <v>2</v>
      </c>
      <c r="M1392" s="124">
        <v>12.21</v>
      </c>
      <c r="N1392" s="125">
        <f>Tabela1798197[[#This Row],[Qtde.]]*Tabela1798197[[#This Row],[VALOR]]</f>
        <v>0</v>
      </c>
    </row>
    <row r="1393" spans="2:14" x14ac:dyDescent="0.3">
      <c r="B1393" s="109" t="s">
        <v>171</v>
      </c>
      <c r="C1393" s="115">
        <v>6</v>
      </c>
      <c r="D13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93" s="231" t="s">
        <v>171</v>
      </c>
      <c r="F1393" s="166" t="s">
        <v>143</v>
      </c>
      <c r="G1393" s="224" t="s">
        <v>42</v>
      </c>
      <c r="H1393" s="174" t="s">
        <v>1397</v>
      </c>
      <c r="I1393" s="191" t="s">
        <v>25</v>
      </c>
      <c r="J1393" s="207">
        <v>2000000015248</v>
      </c>
      <c r="K1393" s="160">
        <v>6</v>
      </c>
      <c r="L1393" s="113">
        <v>4</v>
      </c>
      <c r="M1393" s="124">
        <v>12.21</v>
      </c>
      <c r="N1393" s="125">
        <f>Tabela1798197[[#This Row],[Qtde.]]*Tabela1798197[[#This Row],[VALOR]]</f>
        <v>0</v>
      </c>
    </row>
    <row r="1394" spans="2:14" x14ac:dyDescent="0.3">
      <c r="B1394" s="109" t="s">
        <v>171</v>
      </c>
      <c r="C1394" s="115">
        <v>6</v>
      </c>
      <c r="D13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94" s="231" t="s">
        <v>171</v>
      </c>
      <c r="F1394" s="166" t="s">
        <v>143</v>
      </c>
      <c r="G1394" s="224" t="s">
        <v>42</v>
      </c>
      <c r="H1394" s="174" t="s">
        <v>1397</v>
      </c>
      <c r="I1394" s="191" t="s">
        <v>26</v>
      </c>
      <c r="J1394" s="207">
        <v>2000000007885</v>
      </c>
      <c r="K1394" s="160">
        <v>6</v>
      </c>
      <c r="L1394" s="113">
        <v>6</v>
      </c>
      <c r="M1394" s="124">
        <v>12.21</v>
      </c>
      <c r="N1394" s="125">
        <f>Tabela1798197[[#This Row],[Qtde.]]*Tabela1798197[[#This Row],[VALOR]]</f>
        <v>0</v>
      </c>
    </row>
    <row r="1395" spans="2:14" x14ac:dyDescent="0.3">
      <c r="B1395" s="109" t="s">
        <v>171</v>
      </c>
      <c r="C1395" s="115">
        <v>6</v>
      </c>
      <c r="D13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95" s="231" t="s">
        <v>171</v>
      </c>
      <c r="F1395" s="166" t="s">
        <v>143</v>
      </c>
      <c r="G1395" s="224" t="s">
        <v>42</v>
      </c>
      <c r="H1395" s="174" t="s">
        <v>1397</v>
      </c>
      <c r="I1395" s="191" t="s">
        <v>110</v>
      </c>
      <c r="J1395" s="207">
        <v>546</v>
      </c>
      <c r="K1395" s="160">
        <v>12</v>
      </c>
      <c r="L1395" s="113">
        <v>5</v>
      </c>
      <c r="M1395" s="124">
        <v>12.04</v>
      </c>
      <c r="N1395" s="125">
        <f>Tabela1798197[[#This Row],[Qtde.]]*Tabela1798197[[#This Row],[VALOR]]</f>
        <v>0</v>
      </c>
    </row>
    <row r="1396" spans="2:14" ht="28.5" x14ac:dyDescent="0.3">
      <c r="B1396" s="109" t="s">
        <v>171</v>
      </c>
      <c r="C1396" s="115">
        <v>6</v>
      </c>
      <c r="D13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396" s="231" t="s">
        <v>171</v>
      </c>
      <c r="F1396" s="166" t="s">
        <v>143</v>
      </c>
      <c r="G1396" s="224" t="s">
        <v>106</v>
      </c>
      <c r="H1396" s="174" t="s">
        <v>1397</v>
      </c>
      <c r="I1396" s="191" t="s">
        <v>330</v>
      </c>
      <c r="J1396" s="207">
        <v>2000000017143</v>
      </c>
      <c r="K1396" s="160">
        <v>7</v>
      </c>
      <c r="L1396" s="113">
        <v>7</v>
      </c>
      <c r="M1396" s="124">
        <v>13.06</v>
      </c>
      <c r="N1396" s="125">
        <f>Tabela1798197[[#This Row],[Qtde.]]*Tabela1798197[[#This Row],[VALOR]]</f>
        <v>0</v>
      </c>
    </row>
    <row r="1397" spans="2:14" x14ac:dyDescent="0.3">
      <c r="B1397" s="109" t="s">
        <v>171</v>
      </c>
      <c r="C1397" s="115">
        <v>6</v>
      </c>
      <c r="D13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397" s="231" t="s">
        <v>171</v>
      </c>
      <c r="F1397" s="166" t="s">
        <v>143</v>
      </c>
      <c r="G1397" s="224" t="s">
        <v>106</v>
      </c>
      <c r="H1397" s="174" t="s">
        <v>1397</v>
      </c>
      <c r="I1397" s="191" t="s">
        <v>148</v>
      </c>
      <c r="J1397" s="207">
        <v>1885</v>
      </c>
      <c r="K1397" s="160">
        <v>1</v>
      </c>
      <c r="L1397" s="113">
        <v>5</v>
      </c>
      <c r="M1397" s="124">
        <v>13.06</v>
      </c>
      <c r="N1397" s="125">
        <f>Tabela1798197[[#This Row],[Qtde.]]*Tabela1798197[[#This Row],[VALOR]]</f>
        <v>78.36</v>
      </c>
    </row>
    <row r="1398" spans="2:14" x14ac:dyDescent="0.3">
      <c r="B1398" s="109" t="s">
        <v>171</v>
      </c>
      <c r="C1398" s="115">
        <v>1</v>
      </c>
      <c r="D13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98" s="231" t="s">
        <v>171</v>
      </c>
      <c r="F1398" s="166" t="s">
        <v>51</v>
      </c>
      <c r="G1398" s="224"/>
      <c r="H1398" s="174" t="s">
        <v>1361</v>
      </c>
      <c r="I1398" s="191" t="s">
        <v>5</v>
      </c>
      <c r="J1398" s="207">
        <v>2000000007373</v>
      </c>
      <c r="K1398" s="160">
        <v>0</v>
      </c>
      <c r="L1398" s="113">
        <v>4</v>
      </c>
      <c r="M1398" s="124">
        <v>191.94</v>
      </c>
      <c r="N1398" s="125">
        <f>Tabela1798197[[#This Row],[Qtde.]]*Tabela1798197[[#This Row],[VALOR]]</f>
        <v>767.76</v>
      </c>
    </row>
    <row r="1399" spans="2:14" x14ac:dyDescent="0.3">
      <c r="B1399" s="109" t="s">
        <v>171</v>
      </c>
      <c r="C1399" s="115">
        <v>4</v>
      </c>
      <c r="D13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399" s="231" t="s">
        <v>171</v>
      </c>
      <c r="F1399" s="166" t="s">
        <v>51</v>
      </c>
      <c r="G1399" s="224"/>
      <c r="H1399" s="174" t="s">
        <v>1362</v>
      </c>
      <c r="I1399" s="191" t="s">
        <v>5</v>
      </c>
      <c r="J1399" s="207">
        <v>7891592172489</v>
      </c>
      <c r="K1399" s="160">
        <v>2</v>
      </c>
      <c r="L1399" s="113">
        <v>5</v>
      </c>
      <c r="M1399" s="124">
        <v>42.97</v>
      </c>
      <c r="N1399" s="125">
        <f>Tabela1798197[[#This Row],[Qtde.]]*Tabela1798197[[#This Row],[VALOR]]</f>
        <v>171.88</v>
      </c>
    </row>
    <row r="1400" spans="2:14" x14ac:dyDescent="0.3">
      <c r="B1400" s="109" t="s">
        <v>171</v>
      </c>
      <c r="C1400" s="115">
        <v>4</v>
      </c>
      <c r="D14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00" s="231" t="s">
        <v>171</v>
      </c>
      <c r="F1400" s="166" t="s">
        <v>336</v>
      </c>
      <c r="G1400" s="224" t="s">
        <v>42</v>
      </c>
      <c r="H1400" s="174" t="s">
        <v>1362</v>
      </c>
      <c r="I1400" s="191" t="s">
        <v>15</v>
      </c>
      <c r="J1400" s="207">
        <v>1659</v>
      </c>
      <c r="K1400" s="160">
        <v>0</v>
      </c>
      <c r="L1400" s="113">
        <v>2</v>
      </c>
      <c r="M1400" s="124">
        <v>57.09</v>
      </c>
      <c r="N1400" s="125">
        <f>Tabela1798197[[#This Row],[Qtde.]]*Tabela1798197[[#This Row],[VALOR]]</f>
        <v>228.36</v>
      </c>
    </row>
    <row r="1401" spans="2:14" x14ac:dyDescent="0.3">
      <c r="B1401" s="109" t="s">
        <v>171</v>
      </c>
      <c r="C1401" s="115">
        <v>4</v>
      </c>
      <c r="D14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01" s="231" t="s">
        <v>171</v>
      </c>
      <c r="F1401" s="166" t="s">
        <v>139</v>
      </c>
      <c r="G1401" s="224" t="s">
        <v>42</v>
      </c>
      <c r="H1401" s="174" t="s">
        <v>1362</v>
      </c>
      <c r="I1401" s="191" t="s">
        <v>15</v>
      </c>
      <c r="J1401" s="207">
        <v>1923</v>
      </c>
      <c r="K1401" s="160">
        <v>0</v>
      </c>
      <c r="L1401" s="113">
        <v>4</v>
      </c>
      <c r="M1401" s="124">
        <v>68.94</v>
      </c>
      <c r="N1401" s="125">
        <f>Tabela1798197[[#This Row],[Qtde.]]*Tabela1798197[[#This Row],[VALOR]]</f>
        <v>275.76</v>
      </c>
    </row>
    <row r="1402" spans="2:14" x14ac:dyDescent="0.3">
      <c r="B1402" s="109" t="s">
        <v>171</v>
      </c>
      <c r="C1402" s="115">
        <v>6</v>
      </c>
      <c r="D14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02" s="231" t="s">
        <v>171</v>
      </c>
      <c r="F1402" s="166" t="s">
        <v>139</v>
      </c>
      <c r="G1402" s="224" t="s">
        <v>42</v>
      </c>
      <c r="H1402" s="174" t="s">
        <v>1363</v>
      </c>
      <c r="I1402" s="191" t="s">
        <v>15</v>
      </c>
      <c r="J1402" s="207">
        <v>1852</v>
      </c>
      <c r="K1402" s="160">
        <v>5</v>
      </c>
      <c r="L1402" s="113">
        <v>5</v>
      </c>
      <c r="M1402" s="124">
        <v>21.57</v>
      </c>
      <c r="N1402" s="125">
        <f>Tabela1798197[[#This Row],[Qtde.]]*Tabela1798197[[#This Row],[VALOR]]</f>
        <v>0</v>
      </c>
    </row>
    <row r="1403" spans="2:14" x14ac:dyDescent="0.3">
      <c r="B1403" s="109" t="s">
        <v>171</v>
      </c>
      <c r="C1403" s="115">
        <v>4</v>
      </c>
      <c r="D14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03" s="231" t="s">
        <v>171</v>
      </c>
      <c r="F1403" s="166" t="s">
        <v>140</v>
      </c>
      <c r="G1403" s="224" t="s">
        <v>42</v>
      </c>
      <c r="H1403" s="174" t="s">
        <v>1362</v>
      </c>
      <c r="I1403" s="191" t="s">
        <v>141</v>
      </c>
      <c r="J1403" s="207">
        <v>1886</v>
      </c>
      <c r="K1403" s="160">
        <v>2</v>
      </c>
      <c r="L1403" s="113">
        <v>5</v>
      </c>
      <c r="M1403" s="124">
        <v>73.33</v>
      </c>
      <c r="N1403" s="125">
        <f>Tabela1798197[[#This Row],[Qtde.]]*Tabela1798197[[#This Row],[VALOR]]</f>
        <v>293.32</v>
      </c>
    </row>
    <row r="1404" spans="2:14" x14ac:dyDescent="0.3">
      <c r="B1404" s="109" t="s">
        <v>171</v>
      </c>
      <c r="C1404" s="115">
        <v>4</v>
      </c>
      <c r="D14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404" s="231" t="s">
        <v>171</v>
      </c>
      <c r="F1404" s="166" t="s">
        <v>140</v>
      </c>
      <c r="G1404" s="224" t="s">
        <v>42</v>
      </c>
      <c r="H1404" s="174" t="s">
        <v>1362</v>
      </c>
      <c r="I1404" s="191" t="s">
        <v>142</v>
      </c>
      <c r="J1404" s="207">
        <v>1850</v>
      </c>
      <c r="K1404" s="160">
        <v>0</v>
      </c>
      <c r="L1404" s="113">
        <v>5</v>
      </c>
      <c r="M1404" s="124">
        <v>73.33</v>
      </c>
      <c r="N1404" s="125">
        <f>Tabela1798197[[#This Row],[Qtde.]]*Tabela1798197[[#This Row],[VALOR]]</f>
        <v>586.64</v>
      </c>
    </row>
    <row r="1405" spans="2:14" x14ac:dyDescent="0.3">
      <c r="B1405" s="109" t="s">
        <v>171</v>
      </c>
      <c r="C1405" s="115">
        <v>6</v>
      </c>
      <c r="D14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05" s="231" t="s">
        <v>171</v>
      </c>
      <c r="F1405" s="166" t="s">
        <v>140</v>
      </c>
      <c r="G1405" s="224" t="s">
        <v>42</v>
      </c>
      <c r="H1405" s="174" t="s">
        <v>1363</v>
      </c>
      <c r="I1405" s="191" t="s">
        <v>141</v>
      </c>
      <c r="J1405" s="207">
        <v>1854</v>
      </c>
      <c r="K1405" s="160">
        <v>0</v>
      </c>
      <c r="L1405" s="113">
        <v>6</v>
      </c>
      <c r="M1405" s="124">
        <v>22.96</v>
      </c>
      <c r="N1405" s="125">
        <f>Tabela1798197[[#This Row],[Qtde.]]*Tabela1798197[[#This Row],[VALOR]]</f>
        <v>137.76</v>
      </c>
    </row>
    <row r="1406" spans="2:14" x14ac:dyDescent="0.3">
      <c r="B1406" s="109" t="s">
        <v>171</v>
      </c>
      <c r="C1406" s="115">
        <v>6</v>
      </c>
      <c r="D14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06" s="231" t="s">
        <v>171</v>
      </c>
      <c r="F1406" s="166" t="s">
        <v>140</v>
      </c>
      <c r="G1406" s="224" t="s">
        <v>42</v>
      </c>
      <c r="H1406" s="174" t="s">
        <v>1363</v>
      </c>
      <c r="I1406" s="191" t="s">
        <v>142</v>
      </c>
      <c r="J1406" s="207">
        <v>1853</v>
      </c>
      <c r="K1406" s="160">
        <v>0</v>
      </c>
      <c r="L1406" s="113">
        <v>4</v>
      </c>
      <c r="M1406" s="124">
        <v>22.96</v>
      </c>
      <c r="N1406" s="125">
        <f>Tabela1798197[[#This Row],[Qtde.]]*Tabela1798197[[#This Row],[VALOR]]</f>
        <v>137.76</v>
      </c>
    </row>
    <row r="1407" spans="2:14" x14ac:dyDescent="0.3">
      <c r="B1407" s="109" t="s">
        <v>171</v>
      </c>
      <c r="C1407" s="115">
        <v>4</v>
      </c>
      <c r="D14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07" s="231" t="s">
        <v>171</v>
      </c>
      <c r="F1407" s="166" t="s">
        <v>342</v>
      </c>
      <c r="G1407" s="224"/>
      <c r="H1407" s="174" t="s">
        <v>1362</v>
      </c>
      <c r="I1407" s="191" t="s">
        <v>21</v>
      </c>
      <c r="J1407" s="207">
        <v>1342</v>
      </c>
      <c r="K1407" s="160">
        <v>2</v>
      </c>
      <c r="L1407" s="113">
        <v>2</v>
      </c>
      <c r="M1407" s="124">
        <v>87.19</v>
      </c>
      <c r="N1407" s="125">
        <f>Tabela1798197[[#This Row],[Qtde.]]*Tabela1798197[[#This Row],[VALOR]]</f>
        <v>0</v>
      </c>
    </row>
    <row r="1408" spans="2:14" x14ac:dyDescent="0.3">
      <c r="B1408" s="109" t="s">
        <v>171</v>
      </c>
      <c r="C1408" s="115">
        <v>6</v>
      </c>
      <c r="D14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08" s="231" t="s">
        <v>171</v>
      </c>
      <c r="F1408" s="166" t="s">
        <v>342</v>
      </c>
      <c r="G1408" s="224"/>
      <c r="H1408" s="174" t="s">
        <v>1363</v>
      </c>
      <c r="I1408" s="191" t="s">
        <v>21</v>
      </c>
      <c r="J1408" s="207">
        <v>1214</v>
      </c>
      <c r="K1408" s="160">
        <v>1</v>
      </c>
      <c r="L1408" s="113">
        <v>4</v>
      </c>
      <c r="M1408" s="124">
        <v>25.79</v>
      </c>
      <c r="N1408" s="125">
        <f>Tabela1798197[[#This Row],[Qtde.]]*Tabela1798197[[#This Row],[VALOR]]</f>
        <v>154.74</v>
      </c>
    </row>
    <row r="1409" spans="1:14" x14ac:dyDescent="0.3">
      <c r="B1409" s="109" t="s">
        <v>171</v>
      </c>
      <c r="C1409" s="115">
        <v>12</v>
      </c>
      <c r="D14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09" s="231" t="s">
        <v>171</v>
      </c>
      <c r="F1409" s="166" t="s">
        <v>342</v>
      </c>
      <c r="G1409" s="224"/>
      <c r="H1409" s="174" t="s">
        <v>1395</v>
      </c>
      <c r="I1409" s="191" t="s">
        <v>21</v>
      </c>
      <c r="J1409" s="207">
        <v>1213</v>
      </c>
      <c r="K1409" s="160">
        <v>8</v>
      </c>
      <c r="L1409" s="113">
        <v>2</v>
      </c>
      <c r="M1409" s="124">
        <v>8.77</v>
      </c>
      <c r="N1409" s="125">
        <f>Tabela1798197[[#This Row],[Qtde.]]*Tabela1798197[[#This Row],[VALOR]]</f>
        <v>0</v>
      </c>
    </row>
    <row r="1410" spans="1:14" x14ac:dyDescent="0.3">
      <c r="B1410" s="111" t="s">
        <v>183</v>
      </c>
      <c r="C1410" s="116">
        <v>12</v>
      </c>
      <c r="D14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48</v>
      </c>
      <c r="E1410" s="231" t="s">
        <v>183</v>
      </c>
      <c r="F1410" s="166" t="s">
        <v>184</v>
      </c>
      <c r="G1410" s="224"/>
      <c r="H1410" s="174" t="s">
        <v>1363</v>
      </c>
      <c r="I1410" s="191"/>
      <c r="J1410" s="207" t="s">
        <v>1439</v>
      </c>
      <c r="K1410" s="160">
        <v>0</v>
      </c>
      <c r="L1410" s="113">
        <v>48</v>
      </c>
      <c r="M1410" s="124">
        <v>10.83</v>
      </c>
      <c r="N1410" s="125">
        <f>Tabela1798197[[#This Row],[Qtde.]]*Tabela1798197[[#This Row],[VALOR]]</f>
        <v>519.84</v>
      </c>
    </row>
    <row r="1411" spans="1:14" x14ac:dyDescent="0.3">
      <c r="B1411" s="111" t="s">
        <v>183</v>
      </c>
      <c r="C1411" s="116">
        <v>6</v>
      </c>
      <c r="D14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18</v>
      </c>
      <c r="E1411" s="231" t="s">
        <v>183</v>
      </c>
      <c r="F1411" s="166" t="s">
        <v>184</v>
      </c>
      <c r="G1411" s="224"/>
      <c r="H1411" s="174" t="s">
        <v>1402</v>
      </c>
      <c r="I1411" s="191"/>
      <c r="J1411" s="207" t="s">
        <v>1438</v>
      </c>
      <c r="K1411" s="160">
        <v>0</v>
      </c>
      <c r="L1411" s="113">
        <v>18</v>
      </c>
      <c r="M1411" s="124">
        <v>54.19</v>
      </c>
      <c r="N1411" s="125">
        <f>Tabela1798197[[#This Row],[Qtde.]]*Tabela1798197[[#This Row],[VALOR]]</f>
        <v>975.42</v>
      </c>
    </row>
    <row r="1412" spans="1:14" x14ac:dyDescent="0.3">
      <c r="B1412" s="111" t="s">
        <v>183</v>
      </c>
      <c r="C1412" s="116">
        <v>12</v>
      </c>
      <c r="D14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36</v>
      </c>
      <c r="E1412" s="231" t="s">
        <v>183</v>
      </c>
      <c r="F1412" s="166" t="s">
        <v>331</v>
      </c>
      <c r="G1412" s="224"/>
      <c r="H1412" s="174" t="s">
        <v>1363</v>
      </c>
      <c r="I1412" s="191"/>
      <c r="J1412" s="207">
        <v>1078</v>
      </c>
      <c r="K1412" s="160">
        <v>6</v>
      </c>
      <c r="L1412" s="113">
        <v>36</v>
      </c>
      <c r="M1412" s="124">
        <v>11.99</v>
      </c>
      <c r="N1412" s="125">
        <f>Tabela1798197[[#This Row],[Qtde.]]*Tabela1798197[[#This Row],[VALOR]]</f>
        <v>431.64</v>
      </c>
    </row>
    <row r="1413" spans="1:14" x14ac:dyDescent="0.3">
      <c r="B1413" s="111" t="s">
        <v>183</v>
      </c>
      <c r="C1413" s="116">
        <v>6</v>
      </c>
      <c r="D14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413" s="231" t="s">
        <v>183</v>
      </c>
      <c r="F1413" s="166" t="s">
        <v>331</v>
      </c>
      <c r="G1413" s="224"/>
      <c r="H1413" s="174" t="s">
        <v>1402</v>
      </c>
      <c r="I1413" s="191"/>
      <c r="J1413" s="207" t="s">
        <v>1440</v>
      </c>
      <c r="K1413" s="160">
        <v>0</v>
      </c>
      <c r="L1413" s="113">
        <v>8</v>
      </c>
      <c r="M1413" s="124">
        <v>61.31</v>
      </c>
      <c r="N1413" s="125">
        <f>Tabela1798197[[#This Row],[Qtde.]]*Tabela1798197[[#This Row],[VALOR]]</f>
        <v>735.72</v>
      </c>
    </row>
    <row r="1414" spans="1:14" ht="47.25" x14ac:dyDescent="0.3">
      <c r="B1414" s="111" t="s">
        <v>959</v>
      </c>
      <c r="C1414" s="116">
        <v>1</v>
      </c>
      <c r="D14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414" s="231" t="s">
        <v>959</v>
      </c>
      <c r="F1414" s="167" t="s">
        <v>960</v>
      </c>
      <c r="G1414" s="224"/>
      <c r="H1414" s="174"/>
      <c r="I1414" s="191"/>
      <c r="J1414" s="207">
        <v>7898913181229</v>
      </c>
      <c r="K1414" s="160">
        <v>0</v>
      </c>
      <c r="L1414" s="113">
        <v>3</v>
      </c>
      <c r="M1414" s="124"/>
      <c r="N1414" s="125">
        <f>Tabela1798197[[#This Row],[Qtde.]]*Tabela1798197[[#This Row],[VALOR]]</f>
        <v>0</v>
      </c>
    </row>
    <row r="1415" spans="1:14" ht="47.25" x14ac:dyDescent="0.3">
      <c r="B1415" s="111" t="s">
        <v>959</v>
      </c>
      <c r="C1415" s="116">
        <v>1</v>
      </c>
      <c r="D14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15" s="231" t="s">
        <v>959</v>
      </c>
      <c r="F1415" s="167" t="s">
        <v>961</v>
      </c>
      <c r="G1415" s="224"/>
      <c r="H1415" s="174"/>
      <c r="I1415" s="191"/>
      <c r="J1415" s="207">
        <v>7898913181267</v>
      </c>
      <c r="K1415" s="160">
        <v>2</v>
      </c>
      <c r="L1415" s="113">
        <v>3</v>
      </c>
      <c r="M1415" s="124"/>
      <c r="N1415" s="125">
        <f>Tabela1798197[[#This Row],[Qtde.]]*Tabela1798197[[#This Row],[VALOR]]</f>
        <v>0</v>
      </c>
    </row>
    <row r="1416" spans="1:14" ht="47.25" x14ac:dyDescent="0.3">
      <c r="B1416" s="111" t="s">
        <v>959</v>
      </c>
      <c r="C1416" s="116">
        <v>1</v>
      </c>
      <c r="D14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16" s="231" t="s">
        <v>959</v>
      </c>
      <c r="F1416" s="167" t="s">
        <v>962</v>
      </c>
      <c r="G1416" s="224"/>
      <c r="H1416" s="174"/>
      <c r="I1416" s="191"/>
      <c r="J1416" s="207">
        <v>7898698880904</v>
      </c>
      <c r="K1416" s="160">
        <v>0</v>
      </c>
      <c r="L1416" s="113">
        <v>1</v>
      </c>
      <c r="M1416" s="124"/>
      <c r="N1416" s="125">
        <f>Tabela1798197[[#This Row],[Qtde.]]*Tabela1798197[[#This Row],[VALOR]]</f>
        <v>0</v>
      </c>
    </row>
    <row r="1417" spans="1:14" ht="31.5" x14ac:dyDescent="0.3">
      <c r="B1417" s="111" t="s">
        <v>959</v>
      </c>
      <c r="C1417" s="116">
        <v>1</v>
      </c>
      <c r="D14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17" s="231" t="s">
        <v>959</v>
      </c>
      <c r="F1417" s="167" t="s">
        <v>963</v>
      </c>
      <c r="G1417" s="224"/>
      <c r="H1417" s="174"/>
      <c r="I1417" s="191"/>
      <c r="J1417" s="207">
        <v>7898913182561</v>
      </c>
      <c r="K1417" s="160">
        <v>1</v>
      </c>
      <c r="L1417" s="113">
        <v>1</v>
      </c>
      <c r="M1417" s="124"/>
      <c r="N1417" s="125">
        <f>Tabela1798197[[#This Row],[Qtde.]]*Tabela1798197[[#This Row],[VALOR]]</f>
        <v>0</v>
      </c>
    </row>
    <row r="1418" spans="1:14" ht="31.5" x14ac:dyDescent="0.3">
      <c r="B1418" s="111" t="s">
        <v>959</v>
      </c>
      <c r="C1418" s="116">
        <v>1</v>
      </c>
      <c r="D14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18" s="231" t="s">
        <v>959</v>
      </c>
      <c r="F1418" s="167" t="s">
        <v>964</v>
      </c>
      <c r="G1418" s="224"/>
      <c r="H1418" s="174"/>
      <c r="I1418" s="191"/>
      <c r="J1418" s="207">
        <v>7898913182578</v>
      </c>
      <c r="K1418" s="160">
        <v>0</v>
      </c>
      <c r="L1418" s="113">
        <v>1</v>
      </c>
      <c r="M1418" s="124"/>
      <c r="N1418" s="125">
        <f>Tabela1798197[[#This Row],[Qtde.]]*Tabela1798197[[#This Row],[VALOR]]</f>
        <v>0</v>
      </c>
    </row>
    <row r="1419" spans="1:14" ht="31.5" x14ac:dyDescent="0.3">
      <c r="B1419" s="111" t="s">
        <v>959</v>
      </c>
      <c r="C1419" s="116">
        <v>1</v>
      </c>
      <c r="D14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19" s="231" t="s">
        <v>959</v>
      </c>
      <c r="F1419" s="167" t="s">
        <v>965</v>
      </c>
      <c r="G1419" s="224"/>
      <c r="H1419" s="174"/>
      <c r="I1419" s="191"/>
      <c r="J1419" s="207">
        <v>7898913182868</v>
      </c>
      <c r="K1419" s="160">
        <v>6</v>
      </c>
      <c r="L1419" s="113">
        <v>7</v>
      </c>
      <c r="M1419" s="124"/>
      <c r="N1419" s="125">
        <f>Tabela1798197[[#This Row],[Qtde.]]*Tabela1798197[[#This Row],[VALOR]]</f>
        <v>0</v>
      </c>
    </row>
    <row r="1420" spans="1:14" ht="31.5" x14ac:dyDescent="0.3">
      <c r="B1420" s="111" t="s">
        <v>959</v>
      </c>
      <c r="C1420" s="116">
        <v>1</v>
      </c>
      <c r="D14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20" s="231" t="s">
        <v>959</v>
      </c>
      <c r="F1420" s="167" t="s">
        <v>966</v>
      </c>
      <c r="G1420" s="224"/>
      <c r="H1420" s="174"/>
      <c r="I1420" s="191"/>
      <c r="J1420" s="207">
        <v>7898913182851</v>
      </c>
      <c r="K1420" s="160">
        <v>6</v>
      </c>
      <c r="L1420" s="113">
        <v>7</v>
      </c>
      <c r="M1420" s="124"/>
      <c r="N1420" s="125">
        <f>Tabela1798197[[#This Row],[Qtde.]]*Tabela1798197[[#This Row],[VALOR]]</f>
        <v>0</v>
      </c>
    </row>
    <row r="1421" spans="1:14" ht="31.5" x14ac:dyDescent="0.3">
      <c r="B1421" s="111" t="s">
        <v>959</v>
      </c>
      <c r="C1421" s="116">
        <v>1</v>
      </c>
      <c r="D14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421" s="231" t="s">
        <v>959</v>
      </c>
      <c r="F1421" s="167" t="s">
        <v>967</v>
      </c>
      <c r="G1421" s="224"/>
      <c r="H1421" s="174"/>
      <c r="I1421" s="191"/>
      <c r="J1421" s="207">
        <v>7898698881239</v>
      </c>
      <c r="K1421" s="160">
        <v>0</v>
      </c>
      <c r="L1421" s="113">
        <v>5</v>
      </c>
      <c r="M1421" s="124"/>
      <c r="N1421" s="125">
        <f>Tabela1798197[[#This Row],[Qtde.]]*Tabela1798197[[#This Row],[VALOR]]</f>
        <v>0</v>
      </c>
    </row>
    <row r="1422" spans="1:14" ht="31.5" x14ac:dyDescent="0.3">
      <c r="B1422" s="111" t="s">
        <v>959</v>
      </c>
      <c r="C1422" s="116">
        <v>1</v>
      </c>
      <c r="D14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22" s="231" t="s">
        <v>959</v>
      </c>
      <c r="F1422" s="167" t="s">
        <v>968</v>
      </c>
      <c r="G1422" s="224"/>
      <c r="H1422" s="174"/>
      <c r="I1422" s="191"/>
      <c r="J1422" s="207">
        <v>7898913182097</v>
      </c>
      <c r="K1422" s="160">
        <v>0</v>
      </c>
      <c r="L1422" s="113">
        <v>1</v>
      </c>
      <c r="M1422" s="124"/>
      <c r="N1422" s="125">
        <f>Tabela1798197[[#This Row],[Qtde.]]*Tabela1798197[[#This Row],[VALOR]]</f>
        <v>0</v>
      </c>
    </row>
    <row r="1423" spans="1:14" ht="28.5" x14ac:dyDescent="0.3">
      <c r="B1423" s="111" t="s">
        <v>172</v>
      </c>
      <c r="C1423" s="116">
        <v>1</v>
      </c>
      <c r="D14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23" s="231" t="s">
        <v>172</v>
      </c>
      <c r="F1423" s="166" t="s">
        <v>332</v>
      </c>
      <c r="G1423" s="224"/>
      <c r="H1423" s="174"/>
      <c r="I1423" s="191" t="s">
        <v>154</v>
      </c>
      <c r="J1423" s="207">
        <v>1773</v>
      </c>
      <c r="K1423" s="160">
        <v>0</v>
      </c>
      <c r="L1423" s="113">
        <v>0</v>
      </c>
      <c r="M1423" s="124"/>
      <c r="N1423" s="125">
        <f>Tabela1798197[[#This Row],[Qtde.]]*Tabela1798197[[#This Row],[VALOR]]</f>
        <v>0</v>
      </c>
    </row>
    <row r="1424" spans="1:14" s="134" customFormat="1" x14ac:dyDescent="0.3">
      <c r="A1424" s="133"/>
      <c r="B1424" s="111" t="s">
        <v>254</v>
      </c>
      <c r="C1424" s="115">
        <v>1</v>
      </c>
      <c r="D14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424" s="231" t="s">
        <v>255</v>
      </c>
      <c r="F1424" s="166" t="s">
        <v>6</v>
      </c>
      <c r="G1424" s="224"/>
      <c r="H1424" s="174" t="s">
        <v>1407</v>
      </c>
      <c r="I1424" s="191"/>
      <c r="J1424" s="207">
        <v>2048</v>
      </c>
      <c r="K1424" s="160">
        <v>12</v>
      </c>
      <c r="L1424" s="113">
        <v>15</v>
      </c>
      <c r="M1424" s="124">
        <v>37.64</v>
      </c>
      <c r="N1424" s="125">
        <f>Tabela1798197[[#This Row],[Qtde.]]*Tabela1798197[[#This Row],[VALOR]]</f>
        <v>112.92</v>
      </c>
    </row>
    <row r="1425" spans="2:14" x14ac:dyDescent="0.3">
      <c r="B1425" s="111" t="s">
        <v>254</v>
      </c>
      <c r="C1425" s="115">
        <v>1</v>
      </c>
      <c r="D14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25" s="231" t="s">
        <v>255</v>
      </c>
      <c r="F1425" s="166" t="s">
        <v>259</v>
      </c>
      <c r="G1425" s="224"/>
      <c r="H1425" s="174" t="s">
        <v>1408</v>
      </c>
      <c r="I1425" s="191" t="s">
        <v>260</v>
      </c>
      <c r="J1425" s="207">
        <v>2121</v>
      </c>
      <c r="K1425" s="160">
        <v>10</v>
      </c>
      <c r="L1425" s="113">
        <v>5</v>
      </c>
      <c r="M1425" s="124">
        <v>57.97</v>
      </c>
      <c r="N1425" s="125">
        <f>Tabela1798197[[#This Row],[Qtde.]]*Tabela1798197[[#This Row],[VALOR]]</f>
        <v>0</v>
      </c>
    </row>
    <row r="1426" spans="2:14" x14ac:dyDescent="0.3">
      <c r="B1426" s="111" t="s">
        <v>254</v>
      </c>
      <c r="C1426" s="115">
        <v>1</v>
      </c>
      <c r="D14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26" s="231" t="s">
        <v>255</v>
      </c>
      <c r="F1426" s="166" t="s">
        <v>9</v>
      </c>
      <c r="G1426" s="224"/>
      <c r="H1426" s="174" t="s">
        <v>1407</v>
      </c>
      <c r="I1426" s="191" t="s">
        <v>260</v>
      </c>
      <c r="J1426" s="207">
        <v>2120</v>
      </c>
      <c r="K1426" s="160">
        <v>11</v>
      </c>
      <c r="L1426" s="113">
        <v>10</v>
      </c>
      <c r="M1426" s="124">
        <v>30.99</v>
      </c>
      <c r="N1426" s="125">
        <f>Tabela1798197[[#This Row],[Qtde.]]*Tabela1798197[[#This Row],[VALOR]]</f>
        <v>0</v>
      </c>
    </row>
    <row r="1427" spans="2:14" x14ac:dyDescent="0.3">
      <c r="B1427" s="111" t="s">
        <v>254</v>
      </c>
      <c r="C1427" s="115">
        <v>5</v>
      </c>
      <c r="D14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427" s="231" t="s">
        <v>255</v>
      </c>
      <c r="F1427" s="166" t="s">
        <v>321</v>
      </c>
      <c r="G1427" s="224"/>
      <c r="H1427" s="174" t="s">
        <v>1361</v>
      </c>
      <c r="I1427" s="191" t="s">
        <v>260</v>
      </c>
      <c r="J1427" s="207">
        <v>2072</v>
      </c>
      <c r="K1427" s="160">
        <v>5</v>
      </c>
      <c r="L1427" s="113">
        <v>10</v>
      </c>
      <c r="M1427" s="124">
        <v>38.21</v>
      </c>
      <c r="N1427" s="125">
        <f>Tabela1798197[[#This Row],[Qtde.]]*Tabela1798197[[#This Row],[VALOR]]</f>
        <v>191.05</v>
      </c>
    </row>
    <row r="1428" spans="2:14" x14ac:dyDescent="0.3">
      <c r="B1428" s="111" t="s">
        <v>254</v>
      </c>
      <c r="C1428" s="115">
        <v>10</v>
      </c>
      <c r="D14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428" s="231" t="s">
        <v>255</v>
      </c>
      <c r="F1428" s="166" t="s">
        <v>8</v>
      </c>
      <c r="G1428" s="224"/>
      <c r="H1428" s="174" t="s">
        <v>1408</v>
      </c>
      <c r="I1428" s="191"/>
      <c r="J1428" s="207">
        <v>2047</v>
      </c>
      <c r="K1428" s="160">
        <v>8</v>
      </c>
      <c r="L1428" s="113">
        <v>10</v>
      </c>
      <c r="M1428" s="124">
        <v>43.89</v>
      </c>
      <c r="N1428" s="125">
        <f>Tabela1798197[[#This Row],[Qtde.]]*Tabela1798197[[#This Row],[VALOR]]</f>
        <v>438.9</v>
      </c>
    </row>
    <row r="1429" spans="2:14" x14ac:dyDescent="0.3">
      <c r="B1429" s="111" t="s">
        <v>254</v>
      </c>
      <c r="C1429" s="115">
        <v>4</v>
      </c>
      <c r="D14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29" s="231" t="s">
        <v>254</v>
      </c>
      <c r="F1429" s="166" t="s">
        <v>321</v>
      </c>
      <c r="G1429" s="224"/>
      <c r="H1429" s="174" t="s">
        <v>1362</v>
      </c>
      <c r="I1429" s="191" t="s">
        <v>5</v>
      </c>
      <c r="J1429" s="207">
        <v>7908482311504</v>
      </c>
      <c r="K1429" s="160">
        <v>3</v>
      </c>
      <c r="L1429" s="113">
        <v>4</v>
      </c>
      <c r="M1429" s="124"/>
      <c r="N1429" s="125">
        <f>Tabela1798197[[#This Row],[Qtde.]]*Tabela1798197[[#This Row],[VALOR]]</f>
        <v>0</v>
      </c>
    </row>
    <row r="1430" spans="2:14" x14ac:dyDescent="0.3">
      <c r="B1430" s="111" t="s">
        <v>254</v>
      </c>
      <c r="C1430" s="115">
        <v>24</v>
      </c>
      <c r="D14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24</v>
      </c>
      <c r="E1430" s="231" t="s">
        <v>254</v>
      </c>
      <c r="F1430" s="166" t="s">
        <v>1544</v>
      </c>
      <c r="G1430" s="224"/>
      <c r="H1430" s="174" t="s">
        <v>1545</v>
      </c>
      <c r="I1430" s="191"/>
      <c r="J1430" s="207">
        <v>2359</v>
      </c>
      <c r="K1430" s="160">
        <v>0</v>
      </c>
      <c r="L1430" s="113">
        <v>12</v>
      </c>
      <c r="M1430" s="124"/>
      <c r="N1430" s="125">
        <f>Tabela1798197[[#This Row],[Qtde.]]*Tabela1798197[[#This Row],[VALOR]]</f>
        <v>0</v>
      </c>
    </row>
    <row r="1431" spans="2:14" ht="42.75" x14ac:dyDescent="0.3">
      <c r="B1431" s="109" t="s">
        <v>254</v>
      </c>
      <c r="C1431" s="115">
        <v>1</v>
      </c>
      <c r="D14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31" s="231" t="s">
        <v>254</v>
      </c>
      <c r="F1431" s="166" t="s">
        <v>1542</v>
      </c>
      <c r="G1431" s="224"/>
      <c r="H1431" s="174" t="s">
        <v>1361</v>
      </c>
      <c r="I1431" s="191" t="s">
        <v>1541</v>
      </c>
      <c r="J1431" s="207">
        <v>7908482311191</v>
      </c>
      <c r="K1431" s="160">
        <v>1</v>
      </c>
      <c r="L1431" s="113">
        <v>2</v>
      </c>
      <c r="M1431" s="124"/>
      <c r="N1431" s="125">
        <f>Tabela1798197[[#This Row],[Qtde.]]*Tabela1798197[[#This Row],[VALOR]]</f>
        <v>0</v>
      </c>
    </row>
    <row r="1432" spans="2:14" x14ac:dyDescent="0.3">
      <c r="B1432" s="109" t="s">
        <v>254</v>
      </c>
      <c r="C1432" s="115">
        <v>1</v>
      </c>
      <c r="D14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32" s="231" t="s">
        <v>254</v>
      </c>
      <c r="F1432" s="166" t="s">
        <v>1542</v>
      </c>
      <c r="G1432" s="224"/>
      <c r="H1432" s="174" t="s">
        <v>1361</v>
      </c>
      <c r="I1432" s="191" t="s">
        <v>5</v>
      </c>
      <c r="J1432" s="207">
        <v>7908482311221</v>
      </c>
      <c r="K1432" s="160">
        <v>2</v>
      </c>
      <c r="L1432" s="113">
        <v>4</v>
      </c>
      <c r="M1432" s="124"/>
      <c r="N1432" s="125">
        <f>Tabela1798197[[#This Row],[Qtde.]]*Tabela1798197[[#This Row],[VALOR]]</f>
        <v>0</v>
      </c>
    </row>
    <row r="1433" spans="2:14" x14ac:dyDescent="0.3">
      <c r="B1433" s="109" t="s">
        <v>254</v>
      </c>
      <c r="C1433" s="115">
        <v>1</v>
      </c>
      <c r="D14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33" s="231" t="s">
        <v>254</v>
      </c>
      <c r="F1433" s="166" t="s">
        <v>1542</v>
      </c>
      <c r="G1433" s="224"/>
      <c r="H1433" s="174" t="s">
        <v>1361</v>
      </c>
      <c r="I1433" s="191" t="s">
        <v>82</v>
      </c>
      <c r="J1433" s="207">
        <v>1004007010337</v>
      </c>
      <c r="K1433" s="160">
        <v>5</v>
      </c>
      <c r="L1433" s="113">
        <v>6</v>
      </c>
      <c r="M1433" s="124"/>
      <c r="N1433" s="125">
        <f>Tabela1798197[[#This Row],[Qtde.]]*Tabela1798197[[#This Row],[VALOR]]</f>
        <v>0</v>
      </c>
    </row>
    <row r="1434" spans="2:14" ht="28.5" x14ac:dyDescent="0.3">
      <c r="B1434" s="109" t="s">
        <v>254</v>
      </c>
      <c r="C1434" s="115">
        <v>1</v>
      </c>
      <c r="D14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34" s="231" t="s">
        <v>254</v>
      </c>
      <c r="F1434" s="166" t="s">
        <v>1542</v>
      </c>
      <c r="G1434" s="224"/>
      <c r="H1434" s="174" t="s">
        <v>1361</v>
      </c>
      <c r="I1434" s="191" t="s">
        <v>129</v>
      </c>
      <c r="J1434" s="207">
        <v>2364</v>
      </c>
      <c r="K1434" s="160">
        <v>4</v>
      </c>
      <c r="L1434" s="113">
        <v>6</v>
      </c>
      <c r="M1434" s="124"/>
      <c r="N1434" s="125">
        <f>Tabela1798197[[#This Row],[Qtde.]]*Tabela1798197[[#This Row],[VALOR]]</f>
        <v>0</v>
      </c>
    </row>
    <row r="1435" spans="2:14" x14ac:dyDescent="0.3">
      <c r="B1435" s="109" t="s">
        <v>254</v>
      </c>
      <c r="C1435" s="115">
        <v>4</v>
      </c>
      <c r="D14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35" s="231" t="s">
        <v>254</v>
      </c>
      <c r="F1435" s="166" t="s">
        <v>1542</v>
      </c>
      <c r="G1435" s="224"/>
      <c r="H1435" s="174" t="s">
        <v>1362</v>
      </c>
      <c r="I1435" s="191" t="s">
        <v>82</v>
      </c>
      <c r="J1435" s="207">
        <v>7908482310897</v>
      </c>
      <c r="K1435" s="160">
        <v>3</v>
      </c>
      <c r="L1435" s="113">
        <v>4</v>
      </c>
      <c r="M1435" s="124"/>
      <c r="N1435" s="125">
        <f>Tabela1798197[[#This Row],[Qtde.]]*Tabela1798197[[#This Row],[VALOR]]</f>
        <v>0</v>
      </c>
    </row>
    <row r="1436" spans="2:14" x14ac:dyDescent="0.3">
      <c r="B1436" s="109" t="s">
        <v>254</v>
      </c>
      <c r="C1436" s="115">
        <v>4</v>
      </c>
      <c r="D14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36" s="231" t="s">
        <v>254</v>
      </c>
      <c r="F1436" s="166" t="s">
        <v>1542</v>
      </c>
      <c r="G1436" s="224"/>
      <c r="H1436" s="174" t="s">
        <v>1362</v>
      </c>
      <c r="I1436" s="191" t="s">
        <v>24</v>
      </c>
      <c r="J1436" s="207">
        <v>7908482311047</v>
      </c>
      <c r="K1436" s="160">
        <v>1</v>
      </c>
      <c r="L1436" s="113">
        <v>4</v>
      </c>
      <c r="M1436" s="124"/>
      <c r="N1436" s="125">
        <f>Tabela1798197[[#This Row],[Qtde.]]*Tabela1798197[[#This Row],[VALOR]]</f>
        <v>0</v>
      </c>
    </row>
    <row r="1437" spans="2:14" x14ac:dyDescent="0.3">
      <c r="B1437" s="109" t="s">
        <v>254</v>
      </c>
      <c r="C1437" s="115">
        <v>1</v>
      </c>
      <c r="D14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37" s="231" t="s">
        <v>254</v>
      </c>
      <c r="F1437" s="166" t="s">
        <v>1553</v>
      </c>
      <c r="G1437" s="224"/>
      <c r="H1437" s="174" t="s">
        <v>1361</v>
      </c>
      <c r="I1437" s="191" t="s">
        <v>5</v>
      </c>
      <c r="J1437" s="207"/>
      <c r="K1437" s="160"/>
      <c r="L1437" s="113">
        <v>6</v>
      </c>
      <c r="M1437" s="124"/>
      <c r="N1437" s="125">
        <f>Tabela1798197[[#This Row],[Qtde.]]*Tabela1798197[[#This Row],[VALOR]]</f>
        <v>0</v>
      </c>
    </row>
    <row r="1438" spans="2:14" ht="28.5" x14ac:dyDescent="0.3">
      <c r="B1438" s="109" t="s">
        <v>254</v>
      </c>
      <c r="C1438" s="115">
        <v>1</v>
      </c>
      <c r="D14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38" s="231" t="s">
        <v>254</v>
      </c>
      <c r="F1438" s="166" t="s">
        <v>1553</v>
      </c>
      <c r="G1438" s="224"/>
      <c r="H1438" s="174" t="s">
        <v>1361</v>
      </c>
      <c r="I1438" s="191" t="s">
        <v>309</v>
      </c>
      <c r="J1438" s="207"/>
      <c r="K1438" s="160"/>
      <c r="L1438" s="113">
        <v>2</v>
      </c>
      <c r="M1438" s="124"/>
      <c r="N1438" s="125">
        <f>Tabela1798197[[#This Row],[Qtde.]]*Tabela1798197[[#This Row],[VALOR]]</f>
        <v>0</v>
      </c>
    </row>
    <row r="1439" spans="2:14" x14ac:dyDescent="0.3">
      <c r="B1439" s="109" t="s">
        <v>254</v>
      </c>
      <c r="C1439" s="115">
        <v>1</v>
      </c>
      <c r="D14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39" s="231" t="s">
        <v>254</v>
      </c>
      <c r="F1439" s="166" t="s">
        <v>1553</v>
      </c>
      <c r="G1439" s="224"/>
      <c r="H1439" s="174" t="s">
        <v>1361</v>
      </c>
      <c r="I1439" s="191" t="s">
        <v>1554</v>
      </c>
      <c r="J1439" s="207"/>
      <c r="K1439" s="160"/>
      <c r="L1439" s="113">
        <v>2</v>
      </c>
      <c r="M1439" s="124"/>
      <c r="N1439" s="125">
        <f>Tabela1798197[[#This Row],[Qtde.]]*Tabela1798197[[#This Row],[VALOR]]</f>
        <v>0</v>
      </c>
    </row>
    <row r="1440" spans="2:14" x14ac:dyDescent="0.3">
      <c r="B1440" s="109" t="s">
        <v>254</v>
      </c>
      <c r="C1440" s="115">
        <v>1</v>
      </c>
      <c r="D14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40" s="231" t="s">
        <v>254</v>
      </c>
      <c r="F1440" s="166" t="s">
        <v>1553</v>
      </c>
      <c r="G1440" s="224"/>
      <c r="H1440" s="174" t="s">
        <v>1361</v>
      </c>
      <c r="I1440" s="191" t="s">
        <v>108</v>
      </c>
      <c r="J1440" s="207"/>
      <c r="K1440" s="160"/>
      <c r="L1440" s="113">
        <v>2</v>
      </c>
      <c r="M1440" s="124"/>
      <c r="N1440" s="125">
        <f>Tabela1798197[[#This Row],[Qtde.]]*Tabela1798197[[#This Row],[VALOR]]</f>
        <v>0</v>
      </c>
    </row>
    <row r="1441" spans="2:14" x14ac:dyDescent="0.3">
      <c r="B1441" s="109" t="s">
        <v>254</v>
      </c>
      <c r="C1441" s="115">
        <v>1</v>
      </c>
      <c r="D14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41" s="231" t="s">
        <v>254</v>
      </c>
      <c r="F1441" s="166" t="s">
        <v>1553</v>
      </c>
      <c r="G1441" s="224"/>
      <c r="H1441" s="174" t="s">
        <v>1361</v>
      </c>
      <c r="I1441" s="191" t="s">
        <v>75</v>
      </c>
      <c r="J1441" s="207"/>
      <c r="K1441" s="160"/>
      <c r="L1441" s="113">
        <v>2</v>
      </c>
      <c r="M1441" s="124"/>
      <c r="N1441" s="125">
        <f>Tabela1798197[[#This Row],[Qtde.]]*Tabela1798197[[#This Row],[VALOR]]</f>
        <v>0</v>
      </c>
    </row>
    <row r="1442" spans="2:14" x14ac:dyDescent="0.3">
      <c r="B1442" s="109" t="s">
        <v>254</v>
      </c>
      <c r="C1442" s="115">
        <v>1</v>
      </c>
      <c r="D14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42" s="231" t="s">
        <v>254</v>
      </c>
      <c r="F1442" s="166" t="s">
        <v>1553</v>
      </c>
      <c r="G1442" s="224"/>
      <c r="H1442" s="174" t="s">
        <v>1361</v>
      </c>
      <c r="I1442" s="191" t="s">
        <v>67</v>
      </c>
      <c r="J1442" s="207"/>
      <c r="K1442" s="160"/>
      <c r="L1442" s="113">
        <v>2</v>
      </c>
      <c r="M1442" s="124"/>
      <c r="N1442" s="125">
        <f>Tabela1798197[[#This Row],[Qtde.]]*Tabela1798197[[#This Row],[VALOR]]</f>
        <v>0</v>
      </c>
    </row>
    <row r="1443" spans="2:14" x14ac:dyDescent="0.3">
      <c r="B1443" s="109" t="s">
        <v>254</v>
      </c>
      <c r="C1443" s="115">
        <v>4</v>
      </c>
      <c r="D14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443" s="231" t="s">
        <v>254</v>
      </c>
      <c r="F1443" s="166" t="s">
        <v>1553</v>
      </c>
      <c r="G1443" s="224"/>
      <c r="H1443" s="174" t="s">
        <v>1362</v>
      </c>
      <c r="I1443" s="191" t="s">
        <v>5</v>
      </c>
      <c r="J1443" s="207"/>
      <c r="K1443" s="160"/>
      <c r="L1443" s="113">
        <v>8</v>
      </c>
      <c r="M1443" s="124"/>
      <c r="N1443" s="125">
        <f>Tabela1798197[[#This Row],[Qtde.]]*Tabela1798197[[#This Row],[VALOR]]</f>
        <v>0</v>
      </c>
    </row>
    <row r="1444" spans="2:14" ht="28.5" x14ac:dyDescent="0.3">
      <c r="B1444" s="109" t="s">
        <v>254</v>
      </c>
      <c r="C1444" s="115">
        <v>4</v>
      </c>
      <c r="D14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44" s="231" t="s">
        <v>254</v>
      </c>
      <c r="F1444" s="166" t="s">
        <v>1553</v>
      </c>
      <c r="G1444" s="224"/>
      <c r="H1444" s="174" t="s">
        <v>1362</v>
      </c>
      <c r="I1444" s="191" t="s">
        <v>309</v>
      </c>
      <c r="J1444" s="207"/>
      <c r="K1444" s="160"/>
      <c r="L1444" s="113">
        <v>4</v>
      </c>
      <c r="M1444" s="124"/>
      <c r="N1444" s="125">
        <f>Tabela1798197[[#This Row],[Qtde.]]*Tabela1798197[[#This Row],[VALOR]]</f>
        <v>0</v>
      </c>
    </row>
    <row r="1445" spans="2:14" x14ac:dyDescent="0.3">
      <c r="B1445" s="109" t="s">
        <v>254</v>
      </c>
      <c r="C1445" s="115">
        <v>4</v>
      </c>
      <c r="D14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45" s="231" t="s">
        <v>254</v>
      </c>
      <c r="F1445" s="166" t="s">
        <v>1553</v>
      </c>
      <c r="G1445" s="224"/>
      <c r="H1445" s="174" t="s">
        <v>1362</v>
      </c>
      <c r="I1445" s="191" t="s">
        <v>1554</v>
      </c>
      <c r="J1445" s="207"/>
      <c r="K1445" s="160"/>
      <c r="L1445" s="113">
        <v>4</v>
      </c>
      <c r="M1445" s="124"/>
      <c r="N1445" s="125">
        <f>Tabela1798197[[#This Row],[Qtde.]]*Tabela1798197[[#This Row],[VALOR]]</f>
        <v>0</v>
      </c>
    </row>
    <row r="1446" spans="2:14" x14ac:dyDescent="0.3">
      <c r="B1446" s="109" t="s">
        <v>254</v>
      </c>
      <c r="C1446" s="115">
        <v>4</v>
      </c>
      <c r="D14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46" s="231" t="s">
        <v>254</v>
      </c>
      <c r="F1446" s="166" t="s">
        <v>1553</v>
      </c>
      <c r="G1446" s="224"/>
      <c r="H1446" s="174" t="s">
        <v>1362</v>
      </c>
      <c r="I1446" s="191" t="s">
        <v>108</v>
      </c>
      <c r="J1446" s="207"/>
      <c r="K1446" s="160"/>
      <c r="L1446" s="113">
        <v>4</v>
      </c>
      <c r="M1446" s="124"/>
      <c r="N1446" s="125">
        <f>Tabela1798197[[#This Row],[Qtde.]]*Tabela1798197[[#This Row],[VALOR]]</f>
        <v>0</v>
      </c>
    </row>
    <row r="1447" spans="2:14" x14ac:dyDescent="0.3">
      <c r="B1447" s="109" t="s">
        <v>254</v>
      </c>
      <c r="C1447" s="115">
        <v>4</v>
      </c>
      <c r="D14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47" s="231" t="s">
        <v>254</v>
      </c>
      <c r="F1447" s="166" t="s">
        <v>1553</v>
      </c>
      <c r="G1447" s="224"/>
      <c r="H1447" s="174" t="s">
        <v>1362</v>
      </c>
      <c r="I1447" s="191" t="s">
        <v>75</v>
      </c>
      <c r="J1447" s="207"/>
      <c r="K1447" s="160"/>
      <c r="L1447" s="113">
        <v>4</v>
      </c>
      <c r="M1447" s="124"/>
      <c r="N1447" s="125">
        <f>Tabela1798197[[#This Row],[Qtde.]]*Tabela1798197[[#This Row],[VALOR]]</f>
        <v>0</v>
      </c>
    </row>
    <row r="1448" spans="2:14" x14ac:dyDescent="0.3">
      <c r="B1448" s="109" t="s">
        <v>254</v>
      </c>
      <c r="C1448" s="115">
        <v>4</v>
      </c>
      <c r="D14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48" s="231" t="s">
        <v>254</v>
      </c>
      <c r="F1448" s="166" t="s">
        <v>1553</v>
      </c>
      <c r="G1448" s="224"/>
      <c r="H1448" s="174" t="s">
        <v>1362</v>
      </c>
      <c r="I1448" s="191" t="s">
        <v>67</v>
      </c>
      <c r="J1448" s="207"/>
      <c r="K1448" s="160"/>
      <c r="L1448" s="113">
        <v>4</v>
      </c>
      <c r="M1448" s="124"/>
      <c r="N1448" s="125">
        <f>Tabela1798197[[#This Row],[Qtde.]]*Tabela1798197[[#This Row],[VALOR]]</f>
        <v>0</v>
      </c>
    </row>
    <row r="1449" spans="2:14" ht="28.5" x14ac:dyDescent="0.3">
      <c r="B1449" s="109" t="s">
        <v>254</v>
      </c>
      <c r="C1449" s="115">
        <v>1</v>
      </c>
      <c r="D14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49" s="231" t="s">
        <v>254</v>
      </c>
      <c r="F1449" s="166" t="s">
        <v>1555</v>
      </c>
      <c r="G1449" s="224"/>
      <c r="H1449" s="174" t="s">
        <v>1361</v>
      </c>
      <c r="I1449" s="191" t="s">
        <v>5</v>
      </c>
      <c r="J1449" s="207"/>
      <c r="K1449" s="160"/>
      <c r="L1449" s="113">
        <v>6</v>
      </c>
      <c r="M1449" s="124"/>
      <c r="N1449" s="125">
        <f>Tabela1798197[[#This Row],[Qtde.]]*Tabela1798197[[#This Row],[VALOR]]</f>
        <v>0</v>
      </c>
    </row>
    <row r="1450" spans="2:14" ht="28.5" x14ac:dyDescent="0.3">
      <c r="B1450" s="109" t="s">
        <v>254</v>
      </c>
      <c r="C1450" s="115">
        <v>1</v>
      </c>
      <c r="D14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0" s="231" t="s">
        <v>254</v>
      </c>
      <c r="F1450" s="166" t="s">
        <v>1555</v>
      </c>
      <c r="G1450" s="224"/>
      <c r="H1450" s="174" t="s">
        <v>1362</v>
      </c>
      <c r="I1450" s="191" t="s">
        <v>5</v>
      </c>
      <c r="J1450" s="207"/>
      <c r="K1450" s="160"/>
      <c r="L1450" s="113">
        <v>4</v>
      </c>
      <c r="M1450" s="124"/>
      <c r="N1450" s="125">
        <f>Tabela1798197[[#This Row],[Qtde.]]*Tabela1798197[[#This Row],[VALOR]]</f>
        <v>0</v>
      </c>
    </row>
    <row r="1451" spans="2:14" ht="28.5" x14ac:dyDescent="0.3">
      <c r="B1451" s="109" t="s">
        <v>254</v>
      </c>
      <c r="C1451" s="115">
        <v>4</v>
      </c>
      <c r="D14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1" s="231" t="s">
        <v>254</v>
      </c>
      <c r="F1451" s="166" t="s">
        <v>1556</v>
      </c>
      <c r="G1451" s="224" t="s">
        <v>42</v>
      </c>
      <c r="H1451" s="174" t="s">
        <v>1362</v>
      </c>
      <c r="I1451" s="191" t="s">
        <v>5</v>
      </c>
      <c r="J1451" s="207"/>
      <c r="K1451" s="160"/>
      <c r="L1451" s="113">
        <v>4</v>
      </c>
      <c r="M1451" s="124"/>
      <c r="N1451" s="125">
        <f>Tabela1798197[[#This Row],[Qtde.]]*Tabela1798197[[#This Row],[VALOR]]</f>
        <v>0</v>
      </c>
    </row>
    <row r="1452" spans="2:14" ht="28.5" x14ac:dyDescent="0.3">
      <c r="B1452" s="109" t="s">
        <v>254</v>
      </c>
      <c r="C1452" s="115">
        <v>4</v>
      </c>
      <c r="D14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2" s="231" t="s">
        <v>254</v>
      </c>
      <c r="F1452" s="166" t="s">
        <v>1556</v>
      </c>
      <c r="G1452" s="224" t="s">
        <v>42</v>
      </c>
      <c r="H1452" s="174" t="s">
        <v>1362</v>
      </c>
      <c r="I1452" s="191" t="s">
        <v>24</v>
      </c>
      <c r="J1452" s="207"/>
      <c r="K1452" s="160"/>
      <c r="L1452" s="113">
        <v>4</v>
      </c>
      <c r="M1452" s="124"/>
      <c r="N1452" s="125">
        <f>Tabela1798197[[#This Row],[Qtde.]]*Tabela1798197[[#This Row],[VALOR]]</f>
        <v>0</v>
      </c>
    </row>
    <row r="1453" spans="2:14" ht="28.5" x14ac:dyDescent="0.3">
      <c r="B1453" s="109" t="s">
        <v>254</v>
      </c>
      <c r="C1453" s="115">
        <v>4</v>
      </c>
      <c r="D14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3" s="231" t="s">
        <v>254</v>
      </c>
      <c r="F1453" s="166" t="s">
        <v>1556</v>
      </c>
      <c r="G1453" s="224" t="s">
        <v>42</v>
      </c>
      <c r="H1453" s="174" t="s">
        <v>1362</v>
      </c>
      <c r="I1453" s="191" t="s">
        <v>114</v>
      </c>
      <c r="J1453" s="207"/>
      <c r="K1453" s="160"/>
      <c r="L1453" s="113">
        <v>4</v>
      </c>
      <c r="M1453" s="124"/>
      <c r="N1453" s="125">
        <f>Tabela1798197[[#This Row],[Qtde.]]*Tabela1798197[[#This Row],[VALOR]]</f>
        <v>0</v>
      </c>
    </row>
    <row r="1454" spans="2:14" ht="28.5" x14ac:dyDescent="0.3">
      <c r="B1454" s="109" t="s">
        <v>254</v>
      </c>
      <c r="C1454" s="115">
        <v>4</v>
      </c>
      <c r="D14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4" s="231" t="s">
        <v>254</v>
      </c>
      <c r="F1454" s="166" t="s">
        <v>1556</v>
      </c>
      <c r="G1454" s="224" t="s">
        <v>42</v>
      </c>
      <c r="H1454" s="174" t="s">
        <v>1362</v>
      </c>
      <c r="I1454" s="191" t="s">
        <v>242</v>
      </c>
      <c r="J1454" s="207"/>
      <c r="K1454" s="160"/>
      <c r="L1454" s="113">
        <v>4</v>
      </c>
      <c r="M1454" s="124"/>
      <c r="N1454" s="125">
        <f>Tabela1798197[[#This Row],[Qtde.]]*Tabela1798197[[#This Row],[VALOR]]</f>
        <v>0</v>
      </c>
    </row>
    <row r="1455" spans="2:14" ht="28.5" x14ac:dyDescent="0.3">
      <c r="B1455" s="109" t="s">
        <v>254</v>
      </c>
      <c r="C1455" s="115">
        <v>4</v>
      </c>
      <c r="D14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5" s="231" t="s">
        <v>254</v>
      </c>
      <c r="F1455" s="166" t="s">
        <v>1556</v>
      </c>
      <c r="G1455" s="224" t="s">
        <v>42</v>
      </c>
      <c r="H1455" s="174" t="s">
        <v>1362</v>
      </c>
      <c r="I1455" s="191" t="s">
        <v>112</v>
      </c>
      <c r="J1455" s="207"/>
      <c r="K1455" s="160"/>
      <c r="L1455" s="113">
        <v>4</v>
      </c>
      <c r="M1455" s="124"/>
      <c r="N1455" s="125">
        <f>Tabela1798197[[#This Row],[Qtde.]]*Tabela1798197[[#This Row],[VALOR]]</f>
        <v>0</v>
      </c>
    </row>
    <row r="1456" spans="2:14" ht="28.5" x14ac:dyDescent="0.3">
      <c r="B1456" s="109" t="s">
        <v>254</v>
      </c>
      <c r="C1456" s="115">
        <v>4</v>
      </c>
      <c r="D14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6" s="231" t="s">
        <v>254</v>
      </c>
      <c r="F1456" s="166" t="s">
        <v>1556</v>
      </c>
      <c r="G1456" s="224" t="s">
        <v>42</v>
      </c>
      <c r="H1456" s="174" t="s">
        <v>1362</v>
      </c>
      <c r="I1456" s="191" t="s">
        <v>19</v>
      </c>
      <c r="J1456" s="207"/>
      <c r="K1456" s="160"/>
      <c r="L1456" s="113">
        <v>4</v>
      </c>
      <c r="M1456" s="124"/>
      <c r="N1456" s="125">
        <f>Tabela1798197[[#This Row],[Qtde.]]*Tabela1798197[[#This Row],[VALOR]]</f>
        <v>0</v>
      </c>
    </row>
    <row r="1457" spans="2:14" ht="28.5" x14ac:dyDescent="0.3">
      <c r="B1457" s="109" t="s">
        <v>254</v>
      </c>
      <c r="C1457" s="115">
        <v>4</v>
      </c>
      <c r="D14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7" s="231" t="s">
        <v>254</v>
      </c>
      <c r="F1457" s="166" t="s">
        <v>1556</v>
      </c>
      <c r="G1457" s="224" t="s">
        <v>42</v>
      </c>
      <c r="H1457" s="174" t="s">
        <v>1362</v>
      </c>
      <c r="I1457" s="191" t="s">
        <v>153</v>
      </c>
      <c r="J1457" s="207"/>
      <c r="K1457" s="160"/>
      <c r="L1457" s="113">
        <v>4</v>
      </c>
      <c r="M1457" s="124"/>
      <c r="N1457" s="125">
        <f>Tabela1798197[[#This Row],[Qtde.]]*Tabela1798197[[#This Row],[VALOR]]</f>
        <v>0</v>
      </c>
    </row>
    <row r="1458" spans="2:14" ht="28.5" x14ac:dyDescent="0.3">
      <c r="B1458" s="109" t="s">
        <v>254</v>
      </c>
      <c r="C1458" s="115">
        <v>4</v>
      </c>
      <c r="D14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8" s="231" t="s">
        <v>254</v>
      </c>
      <c r="F1458" s="166" t="s">
        <v>1556</v>
      </c>
      <c r="G1458" s="224" t="s">
        <v>42</v>
      </c>
      <c r="H1458" s="174" t="s">
        <v>1362</v>
      </c>
      <c r="I1458" s="191" t="s">
        <v>119</v>
      </c>
      <c r="J1458" s="207"/>
      <c r="K1458" s="160"/>
      <c r="L1458" s="113">
        <v>4</v>
      </c>
      <c r="M1458" s="124"/>
      <c r="N1458" s="125">
        <f>Tabela1798197[[#This Row],[Qtde.]]*Tabela1798197[[#This Row],[VALOR]]</f>
        <v>0</v>
      </c>
    </row>
    <row r="1459" spans="2:14" ht="28.5" x14ac:dyDescent="0.3">
      <c r="B1459" s="109" t="s">
        <v>254</v>
      </c>
      <c r="C1459" s="115">
        <v>4</v>
      </c>
      <c r="D14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59" s="231" t="s">
        <v>254</v>
      </c>
      <c r="F1459" s="166" t="s">
        <v>1556</v>
      </c>
      <c r="G1459" s="224" t="s">
        <v>42</v>
      </c>
      <c r="H1459" s="174" t="s">
        <v>1362</v>
      </c>
      <c r="I1459" s="191" t="s">
        <v>120</v>
      </c>
      <c r="J1459" s="207"/>
      <c r="K1459" s="160"/>
      <c r="L1459" s="113">
        <v>4</v>
      </c>
      <c r="M1459" s="124"/>
      <c r="N1459" s="125">
        <f>Tabela1798197[[#This Row],[Qtde.]]*Tabela1798197[[#This Row],[VALOR]]</f>
        <v>0</v>
      </c>
    </row>
    <row r="1460" spans="2:14" ht="28.5" x14ac:dyDescent="0.3">
      <c r="B1460" s="109" t="s">
        <v>254</v>
      </c>
      <c r="C1460" s="115">
        <v>4</v>
      </c>
      <c r="D14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60" s="231" t="s">
        <v>254</v>
      </c>
      <c r="F1460" s="166" t="s">
        <v>1556</v>
      </c>
      <c r="G1460" s="224" t="s">
        <v>42</v>
      </c>
      <c r="H1460" s="174" t="s">
        <v>1362</v>
      </c>
      <c r="I1460" s="191" t="s">
        <v>113</v>
      </c>
      <c r="J1460" s="207"/>
      <c r="K1460" s="160"/>
      <c r="L1460" s="113">
        <v>4</v>
      </c>
      <c r="M1460" s="124"/>
      <c r="N1460" s="125">
        <f>Tabela1798197[[#This Row],[Qtde.]]*Tabela1798197[[#This Row],[VALOR]]</f>
        <v>0</v>
      </c>
    </row>
    <row r="1461" spans="2:14" ht="28.5" x14ac:dyDescent="0.3">
      <c r="B1461" s="109" t="s">
        <v>254</v>
      </c>
      <c r="C1461" s="115">
        <v>4</v>
      </c>
      <c r="D14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61" s="231" t="s">
        <v>254</v>
      </c>
      <c r="F1461" s="166" t="s">
        <v>1556</v>
      </c>
      <c r="G1461" s="224" t="s">
        <v>42</v>
      </c>
      <c r="H1461" s="174" t="s">
        <v>1362</v>
      </c>
      <c r="I1461" s="191" t="s">
        <v>26</v>
      </c>
      <c r="J1461" s="207"/>
      <c r="K1461" s="160"/>
      <c r="L1461" s="113">
        <v>4</v>
      </c>
      <c r="M1461" s="124"/>
      <c r="N1461" s="125">
        <f>Tabela1798197[[#This Row],[Qtde.]]*Tabela1798197[[#This Row],[VALOR]]</f>
        <v>0</v>
      </c>
    </row>
    <row r="1462" spans="2:14" ht="28.5" x14ac:dyDescent="0.3">
      <c r="B1462" s="109" t="s">
        <v>254</v>
      </c>
      <c r="C1462" s="115">
        <v>6</v>
      </c>
      <c r="D14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62" s="231" t="s">
        <v>254</v>
      </c>
      <c r="F1462" s="166" t="s">
        <v>1556</v>
      </c>
      <c r="G1462" s="224" t="s">
        <v>42</v>
      </c>
      <c r="H1462" s="174" t="s">
        <v>1275</v>
      </c>
      <c r="I1462" s="191" t="s">
        <v>5</v>
      </c>
      <c r="J1462" s="207"/>
      <c r="K1462" s="160"/>
      <c r="L1462" s="113">
        <v>6</v>
      </c>
      <c r="M1462" s="124"/>
      <c r="N1462" s="125">
        <f>Tabela1798197[[#This Row],[Qtde.]]*Tabela1798197[[#This Row],[VALOR]]</f>
        <v>0</v>
      </c>
    </row>
    <row r="1463" spans="2:14" ht="28.5" x14ac:dyDescent="0.3">
      <c r="B1463" s="109" t="s">
        <v>254</v>
      </c>
      <c r="C1463" s="115">
        <v>6</v>
      </c>
      <c r="D14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63" s="231" t="s">
        <v>254</v>
      </c>
      <c r="F1463" s="166" t="s">
        <v>1556</v>
      </c>
      <c r="G1463" s="224" t="s">
        <v>42</v>
      </c>
      <c r="H1463" s="174" t="s">
        <v>1275</v>
      </c>
      <c r="I1463" s="191" t="s">
        <v>24</v>
      </c>
      <c r="J1463" s="207"/>
      <c r="K1463" s="160"/>
      <c r="L1463" s="113">
        <v>6</v>
      </c>
      <c r="M1463" s="124"/>
      <c r="N1463" s="125">
        <f>Tabela1798197[[#This Row],[Qtde.]]*Tabela1798197[[#This Row],[VALOR]]</f>
        <v>0</v>
      </c>
    </row>
    <row r="1464" spans="2:14" ht="28.5" x14ac:dyDescent="0.3">
      <c r="B1464" s="109" t="s">
        <v>254</v>
      </c>
      <c r="C1464" s="115">
        <v>6</v>
      </c>
      <c r="D14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64" s="231" t="s">
        <v>254</v>
      </c>
      <c r="F1464" s="166" t="s">
        <v>1556</v>
      </c>
      <c r="G1464" s="224" t="s">
        <v>42</v>
      </c>
      <c r="H1464" s="174" t="s">
        <v>1275</v>
      </c>
      <c r="I1464" s="191" t="s">
        <v>114</v>
      </c>
      <c r="J1464" s="207"/>
      <c r="K1464" s="160"/>
      <c r="L1464" s="113">
        <v>6</v>
      </c>
      <c r="M1464" s="124"/>
      <c r="N1464" s="125">
        <f>Tabela1798197[[#This Row],[Qtde.]]*Tabela1798197[[#This Row],[VALOR]]</f>
        <v>0</v>
      </c>
    </row>
    <row r="1465" spans="2:14" ht="28.5" x14ac:dyDescent="0.3">
      <c r="B1465" s="109" t="s">
        <v>254</v>
      </c>
      <c r="C1465" s="115">
        <v>6</v>
      </c>
      <c r="D14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65" s="231" t="s">
        <v>254</v>
      </c>
      <c r="F1465" s="166" t="s">
        <v>1556</v>
      </c>
      <c r="G1465" s="224" t="s">
        <v>42</v>
      </c>
      <c r="H1465" s="174" t="s">
        <v>1275</v>
      </c>
      <c r="I1465" s="191" t="s">
        <v>242</v>
      </c>
      <c r="J1465" s="207"/>
      <c r="K1465" s="160"/>
      <c r="L1465" s="113">
        <v>6</v>
      </c>
      <c r="M1465" s="124"/>
      <c r="N1465" s="125">
        <f>Tabela1798197[[#This Row],[Qtde.]]*Tabela1798197[[#This Row],[VALOR]]</f>
        <v>0</v>
      </c>
    </row>
    <row r="1466" spans="2:14" ht="28.5" x14ac:dyDescent="0.3">
      <c r="B1466" s="109" t="s">
        <v>254</v>
      </c>
      <c r="C1466" s="115">
        <v>6</v>
      </c>
      <c r="D14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66" s="231" t="s">
        <v>254</v>
      </c>
      <c r="F1466" s="166" t="s">
        <v>1556</v>
      </c>
      <c r="G1466" s="224" t="s">
        <v>42</v>
      </c>
      <c r="H1466" s="174" t="s">
        <v>1275</v>
      </c>
      <c r="I1466" s="191" t="s">
        <v>112</v>
      </c>
      <c r="J1466" s="207"/>
      <c r="K1466" s="160"/>
      <c r="L1466" s="113">
        <v>6</v>
      </c>
      <c r="M1466" s="124"/>
      <c r="N1466" s="125">
        <f>Tabela1798197[[#This Row],[Qtde.]]*Tabela1798197[[#This Row],[VALOR]]</f>
        <v>0</v>
      </c>
    </row>
    <row r="1467" spans="2:14" ht="28.5" x14ac:dyDescent="0.3">
      <c r="B1467" s="109" t="s">
        <v>254</v>
      </c>
      <c r="C1467" s="115">
        <v>6</v>
      </c>
      <c r="D14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67" s="231" t="s">
        <v>254</v>
      </c>
      <c r="F1467" s="166" t="s">
        <v>1556</v>
      </c>
      <c r="G1467" s="224" t="s">
        <v>42</v>
      </c>
      <c r="H1467" s="174" t="s">
        <v>1275</v>
      </c>
      <c r="I1467" s="191" t="s">
        <v>19</v>
      </c>
      <c r="J1467" s="207"/>
      <c r="K1467" s="160"/>
      <c r="L1467" s="113">
        <v>6</v>
      </c>
      <c r="M1467" s="124"/>
      <c r="N1467" s="125">
        <f>Tabela1798197[[#This Row],[Qtde.]]*Tabela1798197[[#This Row],[VALOR]]</f>
        <v>0</v>
      </c>
    </row>
    <row r="1468" spans="2:14" ht="28.5" x14ac:dyDescent="0.3">
      <c r="B1468" s="109" t="s">
        <v>254</v>
      </c>
      <c r="C1468" s="115">
        <v>6</v>
      </c>
      <c r="D14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68" s="231" t="s">
        <v>254</v>
      </c>
      <c r="F1468" s="166" t="s">
        <v>1556</v>
      </c>
      <c r="G1468" s="224" t="s">
        <v>42</v>
      </c>
      <c r="H1468" s="174" t="s">
        <v>1275</v>
      </c>
      <c r="I1468" s="191" t="s">
        <v>153</v>
      </c>
      <c r="J1468" s="207"/>
      <c r="K1468" s="160"/>
      <c r="L1468" s="113">
        <v>6</v>
      </c>
      <c r="M1468" s="124"/>
      <c r="N1468" s="125">
        <f>Tabela1798197[[#This Row],[Qtde.]]*Tabela1798197[[#This Row],[VALOR]]</f>
        <v>0</v>
      </c>
    </row>
    <row r="1469" spans="2:14" ht="28.5" x14ac:dyDescent="0.3">
      <c r="B1469" s="109" t="s">
        <v>254</v>
      </c>
      <c r="C1469" s="115">
        <v>6</v>
      </c>
      <c r="D14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69" s="231" t="s">
        <v>254</v>
      </c>
      <c r="F1469" s="166" t="s">
        <v>1556</v>
      </c>
      <c r="G1469" s="224" t="s">
        <v>42</v>
      </c>
      <c r="H1469" s="174" t="s">
        <v>1275</v>
      </c>
      <c r="I1469" s="191" t="s">
        <v>119</v>
      </c>
      <c r="J1469" s="207"/>
      <c r="K1469" s="160"/>
      <c r="L1469" s="113">
        <v>6</v>
      </c>
      <c r="M1469" s="124"/>
      <c r="N1469" s="125">
        <f>Tabela1798197[[#This Row],[Qtde.]]*Tabela1798197[[#This Row],[VALOR]]</f>
        <v>0</v>
      </c>
    </row>
    <row r="1470" spans="2:14" ht="28.5" x14ac:dyDescent="0.3">
      <c r="B1470" s="109" t="s">
        <v>254</v>
      </c>
      <c r="C1470" s="115">
        <v>6</v>
      </c>
      <c r="D14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70" s="231" t="s">
        <v>254</v>
      </c>
      <c r="F1470" s="166" t="s">
        <v>1556</v>
      </c>
      <c r="G1470" s="224" t="s">
        <v>42</v>
      </c>
      <c r="H1470" s="174" t="s">
        <v>1275</v>
      </c>
      <c r="I1470" s="191" t="s">
        <v>120</v>
      </c>
      <c r="J1470" s="207"/>
      <c r="K1470" s="160"/>
      <c r="L1470" s="113">
        <v>6</v>
      </c>
      <c r="M1470" s="124"/>
      <c r="N1470" s="125">
        <f>Tabela1798197[[#This Row],[Qtde.]]*Tabela1798197[[#This Row],[VALOR]]</f>
        <v>0</v>
      </c>
    </row>
    <row r="1471" spans="2:14" ht="28.5" x14ac:dyDescent="0.3">
      <c r="B1471" s="109" t="s">
        <v>254</v>
      </c>
      <c r="C1471" s="115">
        <v>6</v>
      </c>
      <c r="D14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71" s="231" t="s">
        <v>254</v>
      </c>
      <c r="F1471" s="166" t="s">
        <v>1556</v>
      </c>
      <c r="G1471" s="224" t="s">
        <v>42</v>
      </c>
      <c r="H1471" s="174" t="s">
        <v>1275</v>
      </c>
      <c r="I1471" s="191" t="s">
        <v>113</v>
      </c>
      <c r="J1471" s="207"/>
      <c r="K1471" s="160"/>
      <c r="L1471" s="113">
        <v>6</v>
      </c>
      <c r="M1471" s="124"/>
      <c r="N1471" s="125">
        <f>Tabela1798197[[#This Row],[Qtde.]]*Tabela1798197[[#This Row],[VALOR]]</f>
        <v>0</v>
      </c>
    </row>
    <row r="1472" spans="2:14" ht="28.5" x14ac:dyDescent="0.3">
      <c r="B1472" s="109" t="s">
        <v>254</v>
      </c>
      <c r="C1472" s="115">
        <v>6</v>
      </c>
      <c r="D14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72" s="231" t="s">
        <v>254</v>
      </c>
      <c r="F1472" s="166" t="s">
        <v>1556</v>
      </c>
      <c r="G1472" s="224" t="s">
        <v>42</v>
      </c>
      <c r="H1472" s="174" t="s">
        <v>1275</v>
      </c>
      <c r="I1472" s="191" t="s">
        <v>26</v>
      </c>
      <c r="J1472" s="207"/>
      <c r="K1472" s="160"/>
      <c r="L1472" s="113">
        <v>6</v>
      </c>
      <c r="M1472" s="124"/>
      <c r="N1472" s="125">
        <f>Tabela1798197[[#This Row],[Qtde.]]*Tabela1798197[[#This Row],[VALOR]]</f>
        <v>0</v>
      </c>
    </row>
    <row r="1473" spans="2:14" x14ac:dyDescent="0.3">
      <c r="B1473" s="111" t="s">
        <v>1352</v>
      </c>
      <c r="C1473" s="115">
        <v>6</v>
      </c>
      <c r="D14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73" s="231" t="s">
        <v>1352</v>
      </c>
      <c r="F1473" s="166" t="s">
        <v>1353</v>
      </c>
      <c r="G1473" s="224"/>
      <c r="H1473" s="174" t="s">
        <v>1301</v>
      </c>
      <c r="I1473" s="191"/>
      <c r="J1473" s="207">
        <v>7896682402118</v>
      </c>
      <c r="K1473" s="160">
        <v>0</v>
      </c>
      <c r="L1473" s="113">
        <v>3</v>
      </c>
      <c r="M1473" s="124"/>
      <c r="N1473" s="125">
        <f>Tabela1798197[[#This Row],[Qtde.]]*Tabela1798197[[#This Row],[VALOR]]</f>
        <v>0</v>
      </c>
    </row>
    <row r="1474" spans="2:14" x14ac:dyDescent="0.3">
      <c r="B1474" s="111" t="s">
        <v>185</v>
      </c>
      <c r="C1474" s="116">
        <v>1</v>
      </c>
      <c r="D14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74" s="231" t="s">
        <v>185</v>
      </c>
      <c r="F1474" s="166" t="s">
        <v>225</v>
      </c>
      <c r="G1474" s="224"/>
      <c r="H1474" s="174">
        <v>3</v>
      </c>
      <c r="I1474" s="191" t="s">
        <v>151</v>
      </c>
      <c r="J1474" s="207">
        <v>1963</v>
      </c>
      <c r="K1474" s="160">
        <v>3</v>
      </c>
      <c r="L1474" s="113">
        <v>9</v>
      </c>
      <c r="M1474" s="124">
        <v>73.87</v>
      </c>
      <c r="N1474" s="125">
        <f>Tabela1798197[[#This Row],[Qtde.]]*Tabela1798197[[#This Row],[VALOR]]</f>
        <v>443.22</v>
      </c>
    </row>
    <row r="1475" spans="2:14" x14ac:dyDescent="0.3">
      <c r="B1475" s="111" t="s">
        <v>185</v>
      </c>
      <c r="C1475" s="116">
        <v>1</v>
      </c>
      <c r="D14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75" s="231" t="s">
        <v>185</v>
      </c>
      <c r="F1475" s="166" t="s">
        <v>225</v>
      </c>
      <c r="G1475" s="224"/>
      <c r="H1475" s="174">
        <v>4</v>
      </c>
      <c r="I1475" s="191" t="s">
        <v>151</v>
      </c>
      <c r="J1475" s="207">
        <v>1950</v>
      </c>
      <c r="K1475" s="160">
        <v>10</v>
      </c>
      <c r="L1475" s="113">
        <v>12</v>
      </c>
      <c r="M1475" s="124">
        <v>88.59</v>
      </c>
      <c r="N1475" s="125">
        <f>Tabela1798197[[#This Row],[Qtde.]]*Tabela1798197[[#This Row],[VALOR]]</f>
        <v>177.18</v>
      </c>
    </row>
    <row r="1476" spans="2:14" x14ac:dyDescent="0.3">
      <c r="B1476" s="111" t="s">
        <v>185</v>
      </c>
      <c r="C1476" s="116">
        <v>1</v>
      </c>
      <c r="D14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76" s="231" t="s">
        <v>185</v>
      </c>
      <c r="F1476" s="166" t="s">
        <v>225</v>
      </c>
      <c r="G1476" s="224"/>
      <c r="H1476" s="174">
        <v>5</v>
      </c>
      <c r="I1476" s="191" t="s">
        <v>151</v>
      </c>
      <c r="J1476" s="207">
        <v>1951</v>
      </c>
      <c r="K1476" s="160">
        <v>6</v>
      </c>
      <c r="L1476" s="113">
        <v>10</v>
      </c>
      <c r="M1476" s="124">
        <v>113.34</v>
      </c>
      <c r="N1476" s="125">
        <f>Tabela1798197[[#This Row],[Qtde.]]*Tabela1798197[[#This Row],[VALOR]]</f>
        <v>453.36</v>
      </c>
    </row>
    <row r="1477" spans="2:14" x14ac:dyDescent="0.3">
      <c r="B1477" s="111" t="s">
        <v>185</v>
      </c>
      <c r="C1477" s="116">
        <v>1</v>
      </c>
      <c r="D14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7</v>
      </c>
      <c r="E1477" s="231" t="s">
        <v>185</v>
      </c>
      <c r="F1477" s="166" t="s">
        <v>225</v>
      </c>
      <c r="G1477" s="224"/>
      <c r="H1477" s="174">
        <v>6</v>
      </c>
      <c r="I1477" s="191" t="s">
        <v>151</v>
      </c>
      <c r="J1477" s="207">
        <v>1964</v>
      </c>
      <c r="K1477" s="160">
        <v>1</v>
      </c>
      <c r="L1477" s="113">
        <v>8</v>
      </c>
      <c r="M1477" s="124">
        <v>131.76</v>
      </c>
      <c r="N1477" s="125">
        <f>Tabela1798197[[#This Row],[Qtde.]]*Tabela1798197[[#This Row],[VALOR]]</f>
        <v>922.31999999999994</v>
      </c>
    </row>
    <row r="1478" spans="2:14" x14ac:dyDescent="0.3">
      <c r="B1478" s="111" t="s">
        <v>185</v>
      </c>
      <c r="C1478" s="116">
        <v>1</v>
      </c>
      <c r="D14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78" s="231" t="s">
        <v>185</v>
      </c>
      <c r="F1478" s="166" t="s">
        <v>225</v>
      </c>
      <c r="G1478" s="224"/>
      <c r="H1478" s="174">
        <v>7</v>
      </c>
      <c r="I1478" s="191" t="s">
        <v>151</v>
      </c>
      <c r="J1478" s="207">
        <v>1960</v>
      </c>
      <c r="K1478" s="160">
        <v>3</v>
      </c>
      <c r="L1478" s="113">
        <v>4</v>
      </c>
      <c r="M1478" s="124">
        <v>156.5</v>
      </c>
      <c r="N1478" s="125">
        <f>Tabela1798197[[#This Row],[Qtde.]]*Tabela1798197[[#This Row],[VALOR]]</f>
        <v>156.5</v>
      </c>
    </row>
    <row r="1479" spans="2:14" x14ac:dyDescent="0.3">
      <c r="B1479" s="111" t="s">
        <v>185</v>
      </c>
      <c r="C1479" s="116">
        <v>1</v>
      </c>
      <c r="D14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79" s="231" t="s">
        <v>185</v>
      </c>
      <c r="F1479" s="166" t="s">
        <v>225</v>
      </c>
      <c r="G1479" s="224"/>
      <c r="H1479" s="174">
        <v>8</v>
      </c>
      <c r="I1479" s="191" t="s">
        <v>151</v>
      </c>
      <c r="J1479" s="207">
        <v>1952</v>
      </c>
      <c r="K1479" s="160">
        <v>4</v>
      </c>
      <c r="L1479" s="113">
        <v>4</v>
      </c>
      <c r="M1479" s="124">
        <v>176.9</v>
      </c>
      <c r="N1479" s="125">
        <f>Tabela1798197[[#This Row],[Qtde.]]*Tabela1798197[[#This Row],[VALOR]]</f>
        <v>0</v>
      </c>
    </row>
    <row r="1480" spans="2:14" x14ac:dyDescent="0.3">
      <c r="B1480" s="111" t="s">
        <v>185</v>
      </c>
      <c r="C1480" s="116">
        <v>1</v>
      </c>
      <c r="D14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80" s="231" t="s">
        <v>185</v>
      </c>
      <c r="F1480" s="166" t="s">
        <v>226</v>
      </c>
      <c r="G1480" s="224"/>
      <c r="H1480" s="174" t="s">
        <v>227</v>
      </c>
      <c r="I1480" s="191" t="s">
        <v>151</v>
      </c>
      <c r="J1480" s="207">
        <v>1752</v>
      </c>
      <c r="K1480" s="160">
        <v>2</v>
      </c>
      <c r="L1480" s="113">
        <v>3</v>
      </c>
      <c r="M1480" s="124">
        <v>251.36</v>
      </c>
      <c r="N1480" s="125">
        <f>Tabela1798197[[#This Row],[Qtde.]]*Tabela1798197[[#This Row],[VALOR]]</f>
        <v>251.36</v>
      </c>
    </row>
    <row r="1481" spans="2:14" x14ac:dyDescent="0.3">
      <c r="B1481" s="111" t="s">
        <v>185</v>
      </c>
      <c r="C1481" s="116">
        <v>1</v>
      </c>
      <c r="D14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81" s="231" t="s">
        <v>185</v>
      </c>
      <c r="F1481" s="166" t="s">
        <v>226</v>
      </c>
      <c r="G1481" s="224"/>
      <c r="H1481" s="174" t="s">
        <v>228</v>
      </c>
      <c r="I1481" s="191" t="s">
        <v>151</v>
      </c>
      <c r="J1481" s="207">
        <v>1753</v>
      </c>
      <c r="K1481" s="160">
        <v>1</v>
      </c>
      <c r="L1481" s="113">
        <v>3</v>
      </c>
      <c r="M1481" s="124">
        <v>283.10000000000002</v>
      </c>
      <c r="N1481" s="125">
        <f>Tabela1798197[[#This Row],[Qtde.]]*Tabela1798197[[#This Row],[VALOR]]</f>
        <v>566.20000000000005</v>
      </c>
    </row>
    <row r="1482" spans="2:14" x14ac:dyDescent="0.3">
      <c r="B1482" s="111" t="s">
        <v>185</v>
      </c>
      <c r="C1482" s="116">
        <v>1</v>
      </c>
      <c r="D14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482" s="231" t="s">
        <v>185</v>
      </c>
      <c r="F1482" s="166" t="s">
        <v>226</v>
      </c>
      <c r="G1482" s="224"/>
      <c r="H1482" s="174" t="s">
        <v>229</v>
      </c>
      <c r="I1482" s="191" t="s">
        <v>151</v>
      </c>
      <c r="J1482" s="207">
        <v>1754</v>
      </c>
      <c r="K1482" s="160">
        <v>0</v>
      </c>
      <c r="L1482" s="113">
        <v>3</v>
      </c>
      <c r="M1482" s="124">
        <v>315.26</v>
      </c>
      <c r="N1482" s="125">
        <f>Tabela1798197[[#This Row],[Qtde.]]*Tabela1798197[[#This Row],[VALOR]]</f>
        <v>945.78</v>
      </c>
    </row>
    <row r="1483" spans="2:14" x14ac:dyDescent="0.3">
      <c r="B1483" s="111" t="s">
        <v>185</v>
      </c>
      <c r="C1483" s="116">
        <v>1</v>
      </c>
      <c r="D14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83" s="231" t="s">
        <v>185</v>
      </c>
      <c r="F1483" s="166" t="s">
        <v>226</v>
      </c>
      <c r="G1483" s="224"/>
      <c r="H1483" s="174" t="s">
        <v>230</v>
      </c>
      <c r="I1483" s="191" t="s">
        <v>151</v>
      </c>
      <c r="J1483" s="207">
        <v>1780</v>
      </c>
      <c r="K1483" s="160">
        <v>1</v>
      </c>
      <c r="L1483" s="113">
        <v>3</v>
      </c>
      <c r="M1483" s="124">
        <v>348.59</v>
      </c>
      <c r="N1483" s="125">
        <f>Tabela1798197[[#This Row],[Qtde.]]*Tabela1798197[[#This Row],[VALOR]]</f>
        <v>697.18</v>
      </c>
    </row>
    <row r="1484" spans="2:14" x14ac:dyDescent="0.3">
      <c r="B1484" s="111" t="s">
        <v>185</v>
      </c>
      <c r="C1484" s="116">
        <v>1</v>
      </c>
      <c r="D14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84" s="231" t="s">
        <v>185</v>
      </c>
      <c r="F1484" s="166" t="s">
        <v>226</v>
      </c>
      <c r="G1484" s="224"/>
      <c r="H1484" s="174" t="s">
        <v>231</v>
      </c>
      <c r="I1484" s="191" t="s">
        <v>151</v>
      </c>
      <c r="J1484" s="207">
        <v>1755</v>
      </c>
      <c r="K1484" s="160">
        <v>1</v>
      </c>
      <c r="L1484" s="113">
        <v>3</v>
      </c>
      <c r="M1484" s="124">
        <v>380.73</v>
      </c>
      <c r="N1484" s="125">
        <f>Tabela1798197[[#This Row],[Qtde.]]*Tabela1798197[[#This Row],[VALOR]]</f>
        <v>761.46</v>
      </c>
    </row>
    <row r="1485" spans="2:14" x14ac:dyDescent="0.3">
      <c r="B1485" s="111" t="s">
        <v>185</v>
      </c>
      <c r="C1485" s="116">
        <v>1</v>
      </c>
      <c r="D14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85" s="231" t="s">
        <v>185</v>
      </c>
      <c r="F1485" s="166" t="s">
        <v>226</v>
      </c>
      <c r="G1485" s="224"/>
      <c r="H1485" s="174" t="s">
        <v>232</v>
      </c>
      <c r="I1485" s="191" t="s">
        <v>151</v>
      </c>
      <c r="J1485" s="207">
        <v>1781</v>
      </c>
      <c r="K1485" s="160">
        <v>2</v>
      </c>
      <c r="L1485" s="113">
        <v>3</v>
      </c>
      <c r="M1485" s="124">
        <v>428.3</v>
      </c>
      <c r="N1485" s="125">
        <f>Tabela1798197[[#This Row],[Qtde.]]*Tabela1798197[[#This Row],[VALOR]]</f>
        <v>428.3</v>
      </c>
    </row>
    <row r="1486" spans="2:14" x14ac:dyDescent="0.3">
      <c r="B1486" s="111" t="s">
        <v>185</v>
      </c>
      <c r="C1486" s="116">
        <v>1</v>
      </c>
      <c r="D14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86" s="231" t="s">
        <v>185</v>
      </c>
      <c r="F1486" s="166" t="s">
        <v>226</v>
      </c>
      <c r="G1486" s="224"/>
      <c r="H1486" s="174" t="s">
        <v>233</v>
      </c>
      <c r="I1486" s="191" t="s">
        <v>151</v>
      </c>
      <c r="J1486" s="207">
        <v>1782</v>
      </c>
      <c r="K1486" s="160">
        <v>3</v>
      </c>
      <c r="L1486" s="113">
        <v>3</v>
      </c>
      <c r="M1486" s="124">
        <v>462.24</v>
      </c>
      <c r="N1486" s="125">
        <f>Tabela1798197[[#This Row],[Qtde.]]*Tabela1798197[[#This Row],[VALOR]]</f>
        <v>0</v>
      </c>
    </row>
    <row r="1487" spans="2:14" x14ac:dyDescent="0.3">
      <c r="B1487" s="111" t="s">
        <v>185</v>
      </c>
      <c r="C1487" s="116">
        <v>1</v>
      </c>
      <c r="D14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87" s="231" t="s">
        <v>185</v>
      </c>
      <c r="F1487" s="166" t="s">
        <v>226</v>
      </c>
      <c r="G1487" s="224"/>
      <c r="H1487" s="174" t="s">
        <v>234</v>
      </c>
      <c r="I1487" s="191" t="s">
        <v>151</v>
      </c>
      <c r="J1487" s="207">
        <v>1783</v>
      </c>
      <c r="K1487" s="160">
        <v>3</v>
      </c>
      <c r="L1487" s="113">
        <v>3</v>
      </c>
      <c r="M1487" s="124">
        <v>496.96</v>
      </c>
      <c r="N1487" s="125">
        <f>Tabela1798197[[#This Row],[Qtde.]]*Tabela1798197[[#This Row],[VALOR]]</f>
        <v>0</v>
      </c>
    </row>
    <row r="1488" spans="2:14" x14ac:dyDescent="0.3">
      <c r="B1488" s="111" t="s">
        <v>185</v>
      </c>
      <c r="C1488" s="116">
        <v>1</v>
      </c>
      <c r="D14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88" s="231" t="s">
        <v>185</v>
      </c>
      <c r="F1488" s="166" t="s">
        <v>226</v>
      </c>
      <c r="G1488" s="224"/>
      <c r="H1488" s="174" t="s">
        <v>235</v>
      </c>
      <c r="I1488" s="191" t="s">
        <v>151</v>
      </c>
      <c r="J1488" s="207">
        <v>1955</v>
      </c>
      <c r="K1488" s="160">
        <v>2</v>
      </c>
      <c r="L1488" s="113">
        <v>3</v>
      </c>
      <c r="M1488" s="124">
        <v>554.76</v>
      </c>
      <c r="N1488" s="125">
        <f>Tabela1798197[[#This Row],[Qtde.]]*Tabela1798197[[#This Row],[VALOR]]</f>
        <v>554.76</v>
      </c>
    </row>
    <row r="1489" spans="2:14" x14ac:dyDescent="0.3">
      <c r="B1489" s="111" t="s">
        <v>185</v>
      </c>
      <c r="C1489" s="116">
        <v>1</v>
      </c>
      <c r="D14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489" s="231" t="s">
        <v>185</v>
      </c>
      <c r="F1489" s="166" t="s">
        <v>226</v>
      </c>
      <c r="G1489" s="224"/>
      <c r="H1489" s="174" t="s">
        <v>236</v>
      </c>
      <c r="I1489" s="191" t="s">
        <v>151</v>
      </c>
      <c r="J1489" s="207">
        <v>1956</v>
      </c>
      <c r="K1489" s="160">
        <v>0</v>
      </c>
      <c r="L1489" s="113">
        <v>3</v>
      </c>
      <c r="M1489" s="124">
        <v>591.65</v>
      </c>
      <c r="N1489" s="125">
        <f>Tabela1798197[[#This Row],[Qtde.]]*Tabela1798197[[#This Row],[VALOR]]</f>
        <v>1774.9499999999998</v>
      </c>
    </row>
    <row r="1490" spans="2:14" ht="28.5" x14ac:dyDescent="0.3">
      <c r="B1490" s="111" t="s">
        <v>185</v>
      </c>
      <c r="C1490" s="116">
        <v>1</v>
      </c>
      <c r="D14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490" s="231" t="s">
        <v>185</v>
      </c>
      <c r="F1490" s="166" t="s">
        <v>237</v>
      </c>
      <c r="G1490" s="224"/>
      <c r="H1490" s="174" t="s">
        <v>238</v>
      </c>
      <c r="I1490" s="191" t="s">
        <v>151</v>
      </c>
      <c r="J1490" s="207">
        <v>1751</v>
      </c>
      <c r="K1490" s="160">
        <v>0</v>
      </c>
      <c r="L1490" s="113">
        <v>2</v>
      </c>
      <c r="M1490" s="124">
        <v>406.29</v>
      </c>
      <c r="N1490" s="125">
        <f>Tabela1798197[[#This Row],[Qtde.]]*Tabela1798197[[#This Row],[VALOR]]</f>
        <v>812.58</v>
      </c>
    </row>
    <row r="1491" spans="2:14" ht="28.5" x14ac:dyDescent="0.3">
      <c r="B1491" s="111" t="s">
        <v>185</v>
      </c>
      <c r="C1491" s="116">
        <v>1</v>
      </c>
      <c r="D14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91" s="231" t="s">
        <v>185</v>
      </c>
      <c r="F1491" s="166" t="s">
        <v>237</v>
      </c>
      <c r="G1491" s="224"/>
      <c r="H1491" s="174" t="s">
        <v>239</v>
      </c>
      <c r="I1491" s="191" t="s">
        <v>151</v>
      </c>
      <c r="J1491" s="207">
        <v>1957</v>
      </c>
      <c r="K1491" s="160">
        <v>0</v>
      </c>
      <c r="L1491" s="113">
        <v>1</v>
      </c>
      <c r="M1491" s="124">
        <v>534.42999999999995</v>
      </c>
      <c r="N1491" s="125">
        <f>Tabela1798197[[#This Row],[Qtde.]]*Tabela1798197[[#This Row],[VALOR]]</f>
        <v>534.42999999999995</v>
      </c>
    </row>
    <row r="1492" spans="2:14" ht="28.5" x14ac:dyDescent="0.3">
      <c r="B1492" s="111" t="s">
        <v>997</v>
      </c>
      <c r="C1492" s="116">
        <v>1</v>
      </c>
      <c r="D14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492" s="231" t="s">
        <v>997</v>
      </c>
      <c r="F1492" s="166" t="s">
        <v>998</v>
      </c>
      <c r="G1492" s="224"/>
      <c r="H1492" s="174"/>
      <c r="I1492" s="191"/>
      <c r="J1492" s="207">
        <v>17898330605138</v>
      </c>
      <c r="K1492" s="160">
        <v>1</v>
      </c>
      <c r="L1492" s="113">
        <v>2</v>
      </c>
      <c r="M1492" s="124">
        <v>84.48</v>
      </c>
      <c r="N1492" s="125">
        <f>Tabela1798197[[#This Row],[Qtde.]]*Tabela1798197[[#This Row],[VALOR]]</f>
        <v>84.48</v>
      </c>
    </row>
    <row r="1493" spans="2:14" ht="28.5" x14ac:dyDescent="0.3">
      <c r="B1493" s="111" t="s">
        <v>997</v>
      </c>
      <c r="C1493" s="116">
        <v>1</v>
      </c>
      <c r="D14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493" s="231" t="s">
        <v>997</v>
      </c>
      <c r="F1493" s="166" t="s">
        <v>999</v>
      </c>
      <c r="G1493" s="224"/>
      <c r="H1493" s="174"/>
      <c r="I1493" s="191"/>
      <c r="J1493" s="207">
        <v>7891040004393</v>
      </c>
      <c r="K1493" s="160">
        <v>0</v>
      </c>
      <c r="L1493" s="113">
        <v>4</v>
      </c>
      <c r="M1493" s="124"/>
      <c r="N1493" s="125">
        <f>Tabela1798197[[#This Row],[Qtde.]]*Tabela1798197[[#This Row],[VALOR]]</f>
        <v>0</v>
      </c>
    </row>
    <row r="1494" spans="2:14" ht="28.5" x14ac:dyDescent="0.3">
      <c r="B1494" s="111" t="s">
        <v>997</v>
      </c>
      <c r="C1494" s="116">
        <v>1</v>
      </c>
      <c r="D14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494" s="231" t="s">
        <v>997</v>
      </c>
      <c r="F1494" s="166" t="s">
        <v>1000</v>
      </c>
      <c r="G1494" s="224"/>
      <c r="H1494" s="174"/>
      <c r="I1494" s="191"/>
      <c r="J1494" s="207">
        <v>7891040004386</v>
      </c>
      <c r="K1494" s="160">
        <v>0</v>
      </c>
      <c r="L1494" s="113">
        <v>6</v>
      </c>
      <c r="M1494" s="124"/>
      <c r="N1494" s="125">
        <f>Tabela1798197[[#This Row],[Qtde.]]*Tabela1798197[[#This Row],[VALOR]]</f>
        <v>0</v>
      </c>
    </row>
    <row r="1495" spans="2:14" ht="42.75" x14ac:dyDescent="0.3">
      <c r="B1495" s="111" t="s">
        <v>997</v>
      </c>
      <c r="C1495" s="116">
        <v>1</v>
      </c>
      <c r="D14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11</v>
      </c>
      <c r="E1495" s="231" t="s">
        <v>997</v>
      </c>
      <c r="F1495" s="166" t="s">
        <v>1001</v>
      </c>
      <c r="G1495" s="224"/>
      <c r="H1495" s="174"/>
      <c r="I1495" s="191"/>
      <c r="J1495" s="207">
        <v>7896230504028</v>
      </c>
      <c r="K1495" s="160">
        <v>1</v>
      </c>
      <c r="L1495" s="113">
        <v>12</v>
      </c>
      <c r="M1495" s="124"/>
      <c r="N1495" s="125">
        <f>Tabela1798197[[#This Row],[Qtde.]]*Tabela1798197[[#This Row],[VALOR]]</f>
        <v>0</v>
      </c>
    </row>
    <row r="1496" spans="2:14" ht="42.75" x14ac:dyDescent="0.3">
      <c r="B1496" s="111" t="s">
        <v>997</v>
      </c>
      <c r="C1496" s="116">
        <v>1</v>
      </c>
      <c r="D14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96" s="231" t="s">
        <v>997</v>
      </c>
      <c r="F1496" s="166" t="s">
        <v>1036</v>
      </c>
      <c r="G1496" s="224"/>
      <c r="H1496" s="174"/>
      <c r="I1496" s="191"/>
      <c r="J1496" s="207">
        <v>2209</v>
      </c>
      <c r="K1496" s="160">
        <v>8</v>
      </c>
      <c r="L1496" s="113"/>
      <c r="M1496" s="124"/>
      <c r="N1496" s="125">
        <f>Tabela1798197[[#This Row],[Qtde.]]*Tabela1798197[[#This Row],[VALOR]]</f>
        <v>0</v>
      </c>
    </row>
    <row r="1497" spans="2:14" ht="42.75" x14ac:dyDescent="0.3">
      <c r="B1497" s="111" t="s">
        <v>997</v>
      </c>
      <c r="C1497" s="116">
        <v>1</v>
      </c>
      <c r="D14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97" s="231" t="s">
        <v>997</v>
      </c>
      <c r="F1497" s="166" t="s">
        <v>1002</v>
      </c>
      <c r="G1497" s="224"/>
      <c r="H1497" s="174"/>
      <c r="I1497" s="191"/>
      <c r="J1497" s="207">
        <v>7896230501027</v>
      </c>
      <c r="K1497" s="160">
        <v>19</v>
      </c>
      <c r="L1497" s="113">
        <v>12</v>
      </c>
      <c r="M1497" s="124"/>
      <c r="N1497" s="125">
        <f>Tabela1798197[[#This Row],[Qtde.]]*Tabela1798197[[#This Row],[VALOR]]</f>
        <v>0</v>
      </c>
    </row>
    <row r="1498" spans="2:14" ht="42.75" x14ac:dyDescent="0.3">
      <c r="B1498" s="111" t="s">
        <v>997</v>
      </c>
      <c r="C1498" s="116"/>
      <c r="D14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98" s="231"/>
      <c r="F1498" s="166" t="s">
        <v>1039</v>
      </c>
      <c r="G1498" s="224"/>
      <c r="H1498" s="174"/>
      <c r="I1498" s="191"/>
      <c r="J1498" s="207">
        <v>2210</v>
      </c>
      <c r="K1498" s="160">
        <v>8</v>
      </c>
      <c r="L1498" s="113"/>
      <c r="M1498" s="124"/>
      <c r="N1498" s="125">
        <f>Tabela1798197[[#This Row],[Qtde.]]*Tabela1798197[[#This Row],[VALOR]]</f>
        <v>0</v>
      </c>
    </row>
    <row r="1499" spans="2:14" ht="42.75" x14ac:dyDescent="0.3">
      <c r="B1499" s="111" t="s">
        <v>997</v>
      </c>
      <c r="C1499" s="116">
        <v>1</v>
      </c>
      <c r="D14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499" s="231" t="s">
        <v>997</v>
      </c>
      <c r="F1499" s="166" t="s">
        <v>1003</v>
      </c>
      <c r="G1499" s="224"/>
      <c r="H1499" s="174"/>
      <c r="I1499" s="191"/>
      <c r="J1499" s="207">
        <v>7896230501782</v>
      </c>
      <c r="K1499" s="160">
        <v>19</v>
      </c>
      <c r="L1499" s="113">
        <v>12</v>
      </c>
      <c r="M1499" s="124"/>
      <c r="N1499" s="125">
        <f>Tabela1798197[[#This Row],[Qtde.]]*Tabela1798197[[#This Row],[VALOR]]</f>
        <v>0</v>
      </c>
    </row>
    <row r="1500" spans="2:14" ht="42.75" x14ac:dyDescent="0.3">
      <c r="B1500" s="111" t="s">
        <v>997</v>
      </c>
      <c r="C1500" s="116"/>
      <c r="D15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0" s="231"/>
      <c r="F1500" s="166" t="s">
        <v>1037</v>
      </c>
      <c r="G1500" s="224"/>
      <c r="H1500" s="174"/>
      <c r="I1500" s="191"/>
      <c r="J1500" s="207">
        <v>2211</v>
      </c>
      <c r="K1500" s="160">
        <v>9</v>
      </c>
      <c r="L1500" s="113"/>
      <c r="M1500" s="124"/>
      <c r="N1500" s="125">
        <f>Tabela1798197[[#This Row],[Qtde.]]*Tabela1798197[[#This Row],[VALOR]]</f>
        <v>0</v>
      </c>
    </row>
    <row r="1501" spans="2:14" ht="42.75" x14ac:dyDescent="0.3">
      <c r="B1501" s="111" t="s">
        <v>997</v>
      </c>
      <c r="C1501" s="116">
        <v>1</v>
      </c>
      <c r="D15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1" s="231" t="s">
        <v>997</v>
      </c>
      <c r="F1501" s="166" t="s">
        <v>1004</v>
      </c>
      <c r="G1501" s="224"/>
      <c r="H1501" s="174"/>
      <c r="I1501" s="191"/>
      <c r="J1501" s="207">
        <v>7896230501058</v>
      </c>
      <c r="K1501" s="160">
        <v>19</v>
      </c>
      <c r="L1501" s="113">
        <v>12</v>
      </c>
      <c r="M1501" s="124"/>
      <c r="N1501" s="125">
        <f>Tabela1798197[[#This Row],[Qtde.]]*Tabela1798197[[#This Row],[VALOR]]</f>
        <v>0</v>
      </c>
    </row>
    <row r="1502" spans="2:14" ht="42.75" x14ac:dyDescent="0.3">
      <c r="B1502" s="111" t="s">
        <v>997</v>
      </c>
      <c r="C1502" s="116"/>
      <c r="D15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2" s="231"/>
      <c r="F1502" s="166" t="s">
        <v>1038</v>
      </c>
      <c r="G1502" s="224"/>
      <c r="H1502" s="174"/>
      <c r="I1502" s="191"/>
      <c r="J1502" s="207">
        <v>2212</v>
      </c>
      <c r="K1502" s="160">
        <v>4</v>
      </c>
      <c r="L1502" s="113"/>
      <c r="M1502" s="124"/>
      <c r="N1502" s="125">
        <f>Tabela1798197[[#This Row],[Qtde.]]*Tabela1798197[[#This Row],[VALOR]]</f>
        <v>0</v>
      </c>
    </row>
    <row r="1503" spans="2:14" ht="42.75" x14ac:dyDescent="0.3">
      <c r="B1503" s="111" t="s">
        <v>997</v>
      </c>
      <c r="C1503" s="116">
        <v>1</v>
      </c>
      <c r="D15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3" s="231" t="s">
        <v>997</v>
      </c>
      <c r="F1503" s="166" t="s">
        <v>1005</v>
      </c>
      <c r="G1503" s="224"/>
      <c r="H1503" s="174"/>
      <c r="I1503" s="191"/>
      <c r="J1503" s="207">
        <v>7896230501072</v>
      </c>
      <c r="K1503" s="160">
        <v>18</v>
      </c>
      <c r="L1503" s="113">
        <v>12</v>
      </c>
      <c r="M1503" s="124"/>
      <c r="N1503" s="125">
        <f>Tabela1798197[[#This Row],[Qtde.]]*Tabela1798197[[#This Row],[VALOR]]</f>
        <v>0</v>
      </c>
    </row>
    <row r="1504" spans="2:14" ht="42.75" x14ac:dyDescent="0.3">
      <c r="B1504" s="111" t="s">
        <v>997</v>
      </c>
      <c r="C1504" s="116"/>
      <c r="D15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4" s="231"/>
      <c r="F1504" s="166" t="s">
        <v>1040</v>
      </c>
      <c r="G1504" s="224"/>
      <c r="H1504" s="174"/>
      <c r="I1504" s="191"/>
      <c r="J1504" s="207">
        <v>2213</v>
      </c>
      <c r="K1504" s="160">
        <v>7</v>
      </c>
      <c r="L1504" s="113"/>
      <c r="M1504" s="124"/>
      <c r="N1504" s="125">
        <f>Tabela1798197[[#This Row],[Qtde.]]*Tabela1798197[[#This Row],[VALOR]]</f>
        <v>0</v>
      </c>
    </row>
    <row r="1505" spans="2:14" ht="42.75" x14ac:dyDescent="0.3">
      <c r="B1505" s="111" t="s">
        <v>997</v>
      </c>
      <c r="C1505" s="116">
        <v>1</v>
      </c>
      <c r="D15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5" s="231" t="s">
        <v>997</v>
      </c>
      <c r="F1505" s="166" t="s">
        <v>1006</v>
      </c>
      <c r="G1505" s="224"/>
      <c r="H1505" s="174"/>
      <c r="I1505" s="191"/>
      <c r="J1505" s="207">
        <v>7896230501102</v>
      </c>
      <c r="K1505" s="160">
        <v>19</v>
      </c>
      <c r="L1505" s="113">
        <v>12</v>
      </c>
      <c r="M1505" s="124"/>
      <c r="N1505" s="125">
        <f>Tabela1798197[[#This Row],[Qtde.]]*Tabela1798197[[#This Row],[VALOR]]</f>
        <v>0</v>
      </c>
    </row>
    <row r="1506" spans="2:14" ht="42.75" x14ac:dyDescent="0.3">
      <c r="B1506" s="111" t="s">
        <v>997</v>
      </c>
      <c r="C1506" s="116"/>
      <c r="D15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6" s="231"/>
      <c r="F1506" s="166" t="s">
        <v>1041</v>
      </c>
      <c r="G1506" s="224"/>
      <c r="H1506" s="174"/>
      <c r="I1506" s="191"/>
      <c r="J1506" s="207">
        <v>2214</v>
      </c>
      <c r="K1506" s="160">
        <v>10</v>
      </c>
      <c r="L1506" s="113"/>
      <c r="M1506" s="124"/>
      <c r="N1506" s="125">
        <f>Tabela1798197[[#This Row],[Qtde.]]*Tabela1798197[[#This Row],[VALOR]]</f>
        <v>0</v>
      </c>
    </row>
    <row r="1507" spans="2:14" ht="42.75" x14ac:dyDescent="0.3">
      <c r="B1507" s="111" t="s">
        <v>997</v>
      </c>
      <c r="C1507" s="116">
        <v>1</v>
      </c>
      <c r="D15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7" s="231" t="s">
        <v>997</v>
      </c>
      <c r="F1507" s="166" t="s">
        <v>1007</v>
      </c>
      <c r="G1507" s="224"/>
      <c r="H1507" s="174"/>
      <c r="I1507" s="191"/>
      <c r="J1507" s="207">
        <v>7896230501164</v>
      </c>
      <c r="K1507" s="160">
        <v>18</v>
      </c>
      <c r="L1507" s="113">
        <v>12</v>
      </c>
      <c r="M1507" s="124"/>
      <c r="N1507" s="125">
        <f>Tabela1798197[[#This Row],[Qtde.]]*Tabela1798197[[#This Row],[VALOR]]</f>
        <v>0</v>
      </c>
    </row>
    <row r="1508" spans="2:14" ht="42.75" x14ac:dyDescent="0.3">
      <c r="B1508" s="111" t="s">
        <v>997</v>
      </c>
      <c r="C1508" s="116"/>
      <c r="D15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8" s="231"/>
      <c r="F1508" s="166" t="s">
        <v>1042</v>
      </c>
      <c r="G1508" s="224"/>
      <c r="H1508" s="174"/>
      <c r="I1508" s="191"/>
      <c r="J1508" s="207">
        <v>2215</v>
      </c>
      <c r="K1508" s="160">
        <v>9</v>
      </c>
      <c r="L1508" s="113"/>
      <c r="M1508" s="124"/>
      <c r="N1508" s="125">
        <f>Tabela1798197[[#This Row],[Qtde.]]*Tabela1798197[[#This Row],[VALOR]]</f>
        <v>0</v>
      </c>
    </row>
    <row r="1509" spans="2:14" ht="42.75" x14ac:dyDescent="0.3">
      <c r="B1509" s="111" t="s">
        <v>997</v>
      </c>
      <c r="C1509" s="116">
        <v>1</v>
      </c>
      <c r="D15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09" s="231" t="s">
        <v>997</v>
      </c>
      <c r="F1509" s="166" t="s">
        <v>1008</v>
      </c>
      <c r="G1509" s="224"/>
      <c r="H1509" s="174"/>
      <c r="I1509" s="191"/>
      <c r="J1509" s="207">
        <v>7891988002598</v>
      </c>
      <c r="K1509" s="160">
        <v>10</v>
      </c>
      <c r="L1509" s="113">
        <v>7</v>
      </c>
      <c r="M1509" s="124"/>
      <c r="N1509" s="125">
        <f>Tabela1798197[[#This Row],[Qtde.]]*Tabela1798197[[#This Row],[VALOR]]</f>
        <v>0</v>
      </c>
    </row>
    <row r="1510" spans="2:14" ht="28.5" x14ac:dyDescent="0.3">
      <c r="B1510" s="111" t="s">
        <v>997</v>
      </c>
      <c r="C1510" s="116">
        <v>1</v>
      </c>
      <c r="D15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510" s="231" t="s">
        <v>997</v>
      </c>
      <c r="F1510" s="166" t="s">
        <v>1009</v>
      </c>
      <c r="G1510" s="224"/>
      <c r="H1510" s="174"/>
      <c r="I1510" s="191"/>
      <c r="J1510" s="207">
        <v>77891265403437</v>
      </c>
      <c r="K1510" s="160">
        <v>3</v>
      </c>
      <c r="L1510" s="113">
        <v>6</v>
      </c>
      <c r="M1510" s="124"/>
      <c r="N1510" s="125">
        <f>Tabela1798197[[#This Row],[Qtde.]]*Tabela1798197[[#This Row],[VALOR]]</f>
        <v>0</v>
      </c>
    </row>
    <row r="1511" spans="2:14" ht="47.25" x14ac:dyDescent="0.3">
      <c r="B1511" s="111" t="s">
        <v>166</v>
      </c>
      <c r="C1511" s="115">
        <v>1</v>
      </c>
      <c r="D15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11" s="231" t="s">
        <v>904</v>
      </c>
      <c r="F1511" s="167" t="s">
        <v>899</v>
      </c>
      <c r="G1511" s="224"/>
      <c r="H1511" s="174"/>
      <c r="I1511" s="191"/>
      <c r="J1511" s="207" t="s">
        <v>1354</v>
      </c>
      <c r="K1511" s="160">
        <v>21</v>
      </c>
      <c r="L1511" s="113">
        <v>10</v>
      </c>
      <c r="M1511" s="124">
        <v>2.11</v>
      </c>
      <c r="N1511" s="125">
        <f>Tabela1798197[[#This Row],[Qtde.]]*Tabela1798197[[#This Row],[VALOR]]</f>
        <v>0</v>
      </c>
    </row>
    <row r="1512" spans="2:14" ht="47.25" x14ac:dyDescent="0.3">
      <c r="B1512" s="111" t="s">
        <v>166</v>
      </c>
      <c r="C1512" s="115">
        <v>1</v>
      </c>
      <c r="D15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512" s="231" t="s">
        <v>904</v>
      </c>
      <c r="F1512" s="167" t="s">
        <v>900</v>
      </c>
      <c r="G1512" s="224"/>
      <c r="H1512" s="174"/>
      <c r="I1512" s="191"/>
      <c r="J1512" s="207" t="s">
        <v>1355</v>
      </c>
      <c r="K1512" s="160">
        <v>6</v>
      </c>
      <c r="L1512" s="113">
        <v>10</v>
      </c>
      <c r="M1512" s="124">
        <v>2.41</v>
      </c>
      <c r="N1512" s="125">
        <f>Tabela1798197[[#This Row],[Qtde.]]*Tabela1798197[[#This Row],[VALOR]]</f>
        <v>9.64</v>
      </c>
    </row>
    <row r="1513" spans="2:14" ht="28.5" x14ac:dyDescent="0.3">
      <c r="B1513" s="111" t="s">
        <v>166</v>
      </c>
      <c r="C1513" s="116">
        <v>1</v>
      </c>
      <c r="D15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513" s="231" t="s">
        <v>970</v>
      </c>
      <c r="F1513" s="166" t="s">
        <v>971</v>
      </c>
      <c r="G1513" s="224"/>
      <c r="H1513" s="174"/>
      <c r="I1513" s="191"/>
      <c r="J1513" s="207">
        <v>7897488009181</v>
      </c>
      <c r="K1513" s="160">
        <v>3</v>
      </c>
      <c r="L1513" s="113">
        <v>4</v>
      </c>
      <c r="M1513" s="124"/>
      <c r="N1513" s="125">
        <f>Tabela1798197[[#This Row],[Qtde.]]*Tabela1798197[[#This Row],[VALOR]]</f>
        <v>0</v>
      </c>
    </row>
    <row r="1514" spans="2:14" x14ac:dyDescent="0.3">
      <c r="B1514" s="111" t="s">
        <v>166</v>
      </c>
      <c r="C1514" s="115">
        <v>1</v>
      </c>
      <c r="D15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14" s="231" t="s">
        <v>167</v>
      </c>
      <c r="F1514" s="166" t="s">
        <v>1103</v>
      </c>
      <c r="G1514" s="224" t="s">
        <v>42</v>
      </c>
      <c r="H1514" s="174" t="s">
        <v>1362</v>
      </c>
      <c r="I1514" s="191" t="s">
        <v>5</v>
      </c>
      <c r="J1514" s="207">
        <v>7891260250327</v>
      </c>
      <c r="K1514" s="160">
        <v>0</v>
      </c>
      <c r="L1514" s="113"/>
      <c r="M1514" s="124"/>
      <c r="N1514" s="125">
        <f>Tabela1798197[[#This Row],[Qtde.]]*Tabela1798197[[#This Row],[VALOR]]</f>
        <v>0</v>
      </c>
    </row>
    <row r="1515" spans="2:14" x14ac:dyDescent="0.3">
      <c r="B1515" s="111" t="s">
        <v>166</v>
      </c>
      <c r="C1515" s="115">
        <v>1</v>
      </c>
      <c r="D15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15" s="231" t="s">
        <v>167</v>
      </c>
      <c r="F1515" s="166" t="s">
        <v>168</v>
      </c>
      <c r="G1515" s="224"/>
      <c r="H1515" s="174" t="s">
        <v>1362</v>
      </c>
      <c r="I1515" s="191" t="s">
        <v>5</v>
      </c>
      <c r="J1515" s="207">
        <v>2267</v>
      </c>
      <c r="K1515" s="160">
        <v>0</v>
      </c>
      <c r="L1515" s="113"/>
      <c r="M1515" s="124"/>
      <c r="N1515" s="125">
        <f>Tabela1798197[[#This Row],[Qtde.]]*Tabela1798197[[#This Row],[VALOR]]</f>
        <v>0</v>
      </c>
    </row>
    <row r="1516" spans="2:14" ht="28.5" x14ac:dyDescent="0.3">
      <c r="B1516" s="111" t="s">
        <v>166</v>
      </c>
      <c r="C1516" s="115">
        <v>1</v>
      </c>
      <c r="D15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16" s="231" t="s">
        <v>167</v>
      </c>
      <c r="F1516" s="166" t="s">
        <v>174</v>
      </c>
      <c r="G1516" s="224"/>
      <c r="H1516" s="174" t="s">
        <v>1361</v>
      </c>
      <c r="I1516" s="191"/>
      <c r="J1516" s="207">
        <v>1776</v>
      </c>
      <c r="K1516" s="160">
        <v>0</v>
      </c>
      <c r="L1516" s="113"/>
      <c r="M1516" s="124"/>
      <c r="N1516" s="125">
        <f>Tabela1798197[[#This Row],[Qtde.]]*Tabela1798197[[#This Row],[VALOR]]</f>
        <v>0</v>
      </c>
    </row>
    <row r="1517" spans="2:14" ht="28.5" x14ac:dyDescent="0.3">
      <c r="B1517" s="111" t="s">
        <v>166</v>
      </c>
      <c r="C1517" s="115">
        <v>1</v>
      </c>
      <c r="D15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17" s="231" t="s">
        <v>167</v>
      </c>
      <c r="F1517" s="166" t="s">
        <v>174</v>
      </c>
      <c r="G1517" s="224"/>
      <c r="H1517" s="174" t="s">
        <v>1362</v>
      </c>
      <c r="I1517" s="191"/>
      <c r="J1517" s="207">
        <v>1777</v>
      </c>
      <c r="K1517" s="160">
        <v>0</v>
      </c>
      <c r="L1517" s="113"/>
      <c r="M1517" s="124"/>
      <c r="N1517" s="125">
        <f>Tabela1798197[[#This Row],[Qtde.]]*Tabela1798197[[#This Row],[VALOR]]</f>
        <v>0</v>
      </c>
    </row>
    <row r="1518" spans="2:14" x14ac:dyDescent="0.3">
      <c r="B1518" s="111" t="s">
        <v>166</v>
      </c>
      <c r="C1518" s="115">
        <v>1</v>
      </c>
      <c r="D15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18" s="231" t="s">
        <v>1063</v>
      </c>
      <c r="F1518" s="166" t="s">
        <v>1064</v>
      </c>
      <c r="G1518" s="224"/>
      <c r="H1518" s="174" t="s">
        <v>1329</v>
      </c>
      <c r="I1518" s="191"/>
      <c r="J1518" s="207">
        <v>7898472261912</v>
      </c>
      <c r="K1518" s="160">
        <v>0</v>
      </c>
      <c r="L1518" s="113">
        <v>0</v>
      </c>
      <c r="M1518" s="124"/>
      <c r="N1518" s="125">
        <f>Tabela1798197[[#This Row],[Qtde.]]*Tabela1798197[[#This Row],[VALOR]]</f>
        <v>0</v>
      </c>
    </row>
    <row r="1519" spans="2:14" x14ac:dyDescent="0.3">
      <c r="B1519" s="109" t="s">
        <v>179</v>
      </c>
      <c r="C1519" s="115">
        <v>12</v>
      </c>
      <c r="D15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19" s="231" t="s">
        <v>221</v>
      </c>
      <c r="F1519" s="166" t="s">
        <v>18</v>
      </c>
      <c r="G1519" s="224"/>
      <c r="H1519" s="174" t="s">
        <v>1304</v>
      </c>
      <c r="I1519" s="191" t="s">
        <v>27</v>
      </c>
      <c r="J1519" s="207">
        <v>7891323075294</v>
      </c>
      <c r="K1519" s="160">
        <v>0</v>
      </c>
      <c r="L1519" s="113">
        <v>0</v>
      </c>
      <c r="M1519" s="124">
        <v>2.93</v>
      </c>
      <c r="N1519" s="125">
        <f>Tabela1798197[[#This Row],[Qtde.]]*Tabela1798197[[#This Row],[VALOR]]</f>
        <v>0</v>
      </c>
    </row>
    <row r="1520" spans="2:14" x14ac:dyDescent="0.3">
      <c r="B1520" s="111" t="s">
        <v>166</v>
      </c>
      <c r="C1520" s="115">
        <v>1</v>
      </c>
      <c r="D15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1520" s="231" t="s">
        <v>167</v>
      </c>
      <c r="F1520" s="166" t="s">
        <v>9</v>
      </c>
      <c r="G1520" s="224"/>
      <c r="H1520" s="174" t="s">
        <v>1408</v>
      </c>
      <c r="I1520" s="191"/>
      <c r="J1520" s="207">
        <v>2000000006697</v>
      </c>
      <c r="K1520" s="160">
        <v>0</v>
      </c>
      <c r="L1520" s="113">
        <v>20</v>
      </c>
      <c r="M1520" s="124"/>
      <c r="N1520" s="125">
        <f>Tabela1798197[[#This Row],[Qtde.]]*Tabela1798197[[#This Row],[VALOR]]</f>
        <v>0</v>
      </c>
    </row>
    <row r="1521" spans="2:14" x14ac:dyDescent="0.3">
      <c r="B1521" s="111" t="s">
        <v>166</v>
      </c>
      <c r="C1521" s="115">
        <v>1</v>
      </c>
      <c r="D15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21" s="231" t="s">
        <v>167</v>
      </c>
      <c r="F1521" s="166" t="s">
        <v>9</v>
      </c>
      <c r="G1521" s="224"/>
      <c r="H1521" s="174" t="s">
        <v>1403</v>
      </c>
      <c r="I1521" s="191"/>
      <c r="J1521" s="207">
        <v>2073</v>
      </c>
      <c r="K1521" s="160">
        <v>0</v>
      </c>
      <c r="L1521" s="113"/>
      <c r="M1521" s="124"/>
      <c r="N1521" s="125">
        <f>Tabela1798197[[#This Row],[Qtde.]]*Tabela1798197[[#This Row],[VALOR]]</f>
        <v>0</v>
      </c>
    </row>
    <row r="1522" spans="2:14" x14ac:dyDescent="0.3">
      <c r="B1522" s="111" t="s">
        <v>166</v>
      </c>
      <c r="C1522" s="115">
        <v>1</v>
      </c>
      <c r="D15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30</v>
      </c>
      <c r="E1522" s="231"/>
      <c r="F1522" s="166" t="s">
        <v>867</v>
      </c>
      <c r="G1522" s="224"/>
      <c r="H1522" s="174"/>
      <c r="I1522" s="191"/>
      <c r="J1522" s="207">
        <v>2199</v>
      </c>
      <c r="K1522" s="160">
        <v>970</v>
      </c>
      <c r="L1522" s="113">
        <v>1000</v>
      </c>
      <c r="M1522" s="124"/>
      <c r="N1522" s="125">
        <f>Tabela1798197[[#This Row],[Qtde.]]*Tabela1798197[[#This Row],[VALOR]]</f>
        <v>0</v>
      </c>
    </row>
    <row r="1523" spans="2:14" ht="47.25" x14ac:dyDescent="0.3">
      <c r="B1523" s="111" t="s">
        <v>166</v>
      </c>
      <c r="C1523" s="115">
        <v>1</v>
      </c>
      <c r="D15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523" s="231" t="s">
        <v>257</v>
      </c>
      <c r="F1523" s="167" t="s">
        <v>1019</v>
      </c>
      <c r="G1523" s="224"/>
      <c r="H1523" s="174"/>
      <c r="I1523" s="191"/>
      <c r="J1523" s="207">
        <v>7891345372463</v>
      </c>
      <c r="K1523" s="160">
        <v>0</v>
      </c>
      <c r="L1523" s="113">
        <v>6</v>
      </c>
      <c r="M1523" s="124"/>
      <c r="N1523" s="125">
        <f>Tabela1798197[[#This Row],[Qtde.]]*Tabela1798197[[#This Row],[VALOR]]</f>
        <v>0</v>
      </c>
    </row>
    <row r="1524" spans="2:14" ht="47.25" x14ac:dyDescent="0.3">
      <c r="B1524" s="111" t="s">
        <v>166</v>
      </c>
      <c r="C1524" s="115">
        <v>10</v>
      </c>
      <c r="D15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524" s="231" t="s">
        <v>257</v>
      </c>
      <c r="F1524" s="167" t="s">
        <v>883</v>
      </c>
      <c r="G1524" s="224"/>
      <c r="H1524" s="174"/>
      <c r="I1524" s="191"/>
      <c r="J1524" s="207">
        <v>7891345372470</v>
      </c>
      <c r="K1524" s="160">
        <v>3</v>
      </c>
      <c r="L1524" s="113">
        <v>6</v>
      </c>
      <c r="M1524" s="124"/>
      <c r="N1524" s="125">
        <f>Tabela1798197[[#This Row],[Qtde.]]*Tabela1798197[[#This Row],[VALOR]]</f>
        <v>0</v>
      </c>
    </row>
    <row r="1525" spans="2:14" ht="47.25" x14ac:dyDescent="0.3">
      <c r="B1525" s="111" t="s">
        <v>166</v>
      </c>
      <c r="C1525" s="115">
        <v>10</v>
      </c>
      <c r="D15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525" s="231" t="s">
        <v>257</v>
      </c>
      <c r="F1525" s="167" t="s">
        <v>884</v>
      </c>
      <c r="G1525" s="224"/>
      <c r="H1525" s="174"/>
      <c r="I1525" s="191"/>
      <c r="J1525" s="207">
        <v>7891345372487</v>
      </c>
      <c r="K1525" s="160">
        <v>2</v>
      </c>
      <c r="L1525" s="113">
        <v>6</v>
      </c>
      <c r="M1525" s="124"/>
      <c r="N1525" s="125">
        <f>Tabela1798197[[#This Row],[Qtde.]]*Tabela1798197[[#This Row],[VALOR]]</f>
        <v>0</v>
      </c>
    </row>
    <row r="1526" spans="2:14" ht="47.25" x14ac:dyDescent="0.3">
      <c r="B1526" s="111" t="s">
        <v>166</v>
      </c>
      <c r="C1526" s="115">
        <v>10</v>
      </c>
      <c r="D15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526" s="231" t="s">
        <v>257</v>
      </c>
      <c r="F1526" s="167" t="s">
        <v>885</v>
      </c>
      <c r="G1526" s="224"/>
      <c r="H1526" s="174"/>
      <c r="I1526" s="191"/>
      <c r="J1526" s="207">
        <v>7891345372494</v>
      </c>
      <c r="K1526" s="160">
        <v>0</v>
      </c>
      <c r="L1526" s="113">
        <v>6</v>
      </c>
      <c r="M1526" s="124"/>
      <c r="N1526" s="125">
        <f>Tabela1798197[[#This Row],[Qtde.]]*Tabela1798197[[#This Row],[VALOR]]</f>
        <v>0</v>
      </c>
    </row>
    <row r="1527" spans="2:14" ht="47.25" x14ac:dyDescent="0.3">
      <c r="B1527" s="111" t="s">
        <v>166</v>
      </c>
      <c r="C1527" s="115">
        <v>10</v>
      </c>
      <c r="D15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527" s="231" t="s">
        <v>257</v>
      </c>
      <c r="F1527" s="167" t="s">
        <v>886</v>
      </c>
      <c r="G1527" s="224"/>
      <c r="H1527" s="174"/>
      <c r="I1527" s="191"/>
      <c r="J1527" s="207">
        <v>7891345205563</v>
      </c>
      <c r="K1527" s="160">
        <v>1</v>
      </c>
      <c r="L1527" s="113">
        <v>6</v>
      </c>
      <c r="M1527" s="124"/>
      <c r="N1527" s="125">
        <f>Tabela1798197[[#This Row],[Qtde.]]*Tabela1798197[[#This Row],[VALOR]]</f>
        <v>0</v>
      </c>
    </row>
    <row r="1528" spans="2:14" ht="47.25" x14ac:dyDescent="0.3">
      <c r="B1528" s="111" t="s">
        <v>166</v>
      </c>
      <c r="C1528" s="115">
        <v>1</v>
      </c>
      <c r="D15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15</v>
      </c>
      <c r="E1528" s="231" t="s">
        <v>257</v>
      </c>
      <c r="F1528" s="167" t="s">
        <v>887</v>
      </c>
      <c r="G1528" s="224"/>
      <c r="H1528" s="174"/>
      <c r="I1528" s="191"/>
      <c r="J1528" s="207">
        <v>7891345516492</v>
      </c>
      <c r="K1528" s="160">
        <v>1</v>
      </c>
      <c r="L1528" s="113">
        <v>16</v>
      </c>
      <c r="M1528" s="124"/>
      <c r="N1528" s="125">
        <f>Tabela1798197[[#This Row],[Qtde.]]*Tabela1798197[[#This Row],[VALOR]]</f>
        <v>0</v>
      </c>
    </row>
    <row r="1529" spans="2:14" ht="47.25" x14ac:dyDescent="0.3">
      <c r="B1529" s="111" t="s">
        <v>166</v>
      </c>
      <c r="C1529" s="115">
        <v>1</v>
      </c>
      <c r="D15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29" s="231" t="s">
        <v>257</v>
      </c>
      <c r="F1529" s="167" t="s">
        <v>888</v>
      </c>
      <c r="G1529" s="224"/>
      <c r="H1529" s="174"/>
      <c r="I1529" s="191"/>
      <c r="J1529" s="207">
        <v>7891345516812</v>
      </c>
      <c r="K1529" s="160">
        <v>10</v>
      </c>
      <c r="L1529" s="113">
        <v>2</v>
      </c>
      <c r="M1529" s="124"/>
      <c r="N1529" s="125">
        <f>Tabela1798197[[#This Row],[Qtde.]]*Tabela1798197[[#This Row],[VALOR]]</f>
        <v>0</v>
      </c>
    </row>
    <row r="1530" spans="2:14" ht="47.25" x14ac:dyDescent="0.3">
      <c r="B1530" s="111" t="s">
        <v>166</v>
      </c>
      <c r="C1530" s="115">
        <v>1</v>
      </c>
      <c r="D15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7</v>
      </c>
      <c r="E1530" s="231" t="s">
        <v>257</v>
      </c>
      <c r="F1530" s="167" t="s">
        <v>889</v>
      </c>
      <c r="G1530" s="224"/>
      <c r="H1530" s="174"/>
      <c r="I1530" s="191"/>
      <c r="J1530" s="207">
        <v>7891345716533</v>
      </c>
      <c r="K1530" s="160">
        <v>3</v>
      </c>
      <c r="L1530" s="113">
        <v>10</v>
      </c>
      <c r="M1530" s="124"/>
      <c r="N1530" s="125">
        <f>Tabela1798197[[#This Row],[Qtde.]]*Tabela1798197[[#This Row],[VALOR]]</f>
        <v>0</v>
      </c>
    </row>
    <row r="1531" spans="2:14" ht="47.25" x14ac:dyDescent="0.3">
      <c r="B1531" s="111" t="s">
        <v>166</v>
      </c>
      <c r="C1531" s="115">
        <v>1</v>
      </c>
      <c r="D15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531" s="231" t="s">
        <v>257</v>
      </c>
      <c r="F1531" s="167" t="s">
        <v>890</v>
      </c>
      <c r="G1531" s="224"/>
      <c r="H1531" s="174"/>
      <c r="I1531" s="191"/>
      <c r="J1531" s="207">
        <v>7891345417881</v>
      </c>
      <c r="K1531" s="160">
        <v>2</v>
      </c>
      <c r="L1531" s="113">
        <v>5</v>
      </c>
      <c r="M1531" s="124"/>
      <c r="N1531" s="125">
        <f>Tabela1798197[[#This Row],[Qtde.]]*Tabela1798197[[#This Row],[VALOR]]</f>
        <v>0</v>
      </c>
    </row>
    <row r="1532" spans="2:14" ht="47.25" x14ac:dyDescent="0.3">
      <c r="B1532" s="111" t="s">
        <v>166</v>
      </c>
      <c r="C1532" s="115">
        <v>1</v>
      </c>
      <c r="D15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32" s="231" t="s">
        <v>257</v>
      </c>
      <c r="F1532" s="167" t="s">
        <v>891</v>
      </c>
      <c r="G1532" s="224"/>
      <c r="H1532" s="174"/>
      <c r="I1532" s="191"/>
      <c r="J1532" s="207">
        <v>7891345140864</v>
      </c>
      <c r="K1532" s="160">
        <v>11</v>
      </c>
      <c r="L1532" s="113">
        <v>1</v>
      </c>
      <c r="M1532" s="124"/>
      <c r="N1532" s="125">
        <f>Tabela1798197[[#This Row],[Qtde.]]*Tabela1798197[[#This Row],[VALOR]]</f>
        <v>0</v>
      </c>
    </row>
    <row r="1533" spans="2:14" ht="47.25" x14ac:dyDescent="0.3">
      <c r="B1533" s="111" t="s">
        <v>166</v>
      </c>
      <c r="C1533" s="115">
        <v>1</v>
      </c>
      <c r="D15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33" s="231" t="s">
        <v>257</v>
      </c>
      <c r="F1533" s="167" t="s">
        <v>892</v>
      </c>
      <c r="G1533" s="224"/>
      <c r="H1533" s="174"/>
      <c r="I1533" s="191"/>
      <c r="J1533" s="207">
        <v>7891345140871</v>
      </c>
      <c r="K1533" s="160">
        <v>2</v>
      </c>
      <c r="L1533" s="113">
        <v>2</v>
      </c>
      <c r="M1533" s="124"/>
      <c r="N1533" s="125">
        <f>Tabela1798197[[#This Row],[Qtde.]]*Tabela1798197[[#This Row],[VALOR]]</f>
        <v>0</v>
      </c>
    </row>
    <row r="1534" spans="2:14" ht="47.25" x14ac:dyDescent="0.3">
      <c r="B1534" s="111" t="s">
        <v>166</v>
      </c>
      <c r="C1534" s="115">
        <v>1</v>
      </c>
      <c r="D15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534" s="231" t="s">
        <v>257</v>
      </c>
      <c r="F1534" s="167" t="s">
        <v>893</v>
      </c>
      <c r="G1534" s="224"/>
      <c r="H1534" s="174"/>
      <c r="I1534" s="191"/>
      <c r="J1534" s="207">
        <v>7891792999381</v>
      </c>
      <c r="K1534" s="160">
        <v>0</v>
      </c>
      <c r="L1534" s="113">
        <v>5</v>
      </c>
      <c r="M1534" s="124"/>
      <c r="N1534" s="125">
        <f>Tabela1798197[[#This Row],[Qtde.]]*Tabela1798197[[#This Row],[VALOR]]</f>
        <v>0</v>
      </c>
    </row>
    <row r="1535" spans="2:14" ht="47.25" x14ac:dyDescent="0.3">
      <c r="B1535" s="111" t="s">
        <v>166</v>
      </c>
      <c r="C1535" s="115">
        <v>1</v>
      </c>
      <c r="D15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535" s="231"/>
      <c r="F1535" s="167" t="s">
        <v>1047</v>
      </c>
      <c r="G1535" s="224"/>
      <c r="H1535" s="174"/>
      <c r="I1535" s="191"/>
      <c r="J1535" s="207">
        <v>7891792999404</v>
      </c>
      <c r="K1535" s="160">
        <v>3</v>
      </c>
      <c r="L1535" s="113">
        <v>5</v>
      </c>
      <c r="M1535" s="124"/>
      <c r="N1535" s="125">
        <f>Tabela1798197[[#This Row],[Qtde.]]*Tabela1798197[[#This Row],[VALOR]]</f>
        <v>0</v>
      </c>
    </row>
    <row r="1536" spans="2:14" ht="47.25" x14ac:dyDescent="0.3">
      <c r="B1536" s="111" t="s">
        <v>166</v>
      </c>
      <c r="C1536" s="115">
        <v>1</v>
      </c>
      <c r="D15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536" s="231"/>
      <c r="F1536" s="167" t="s">
        <v>1048</v>
      </c>
      <c r="G1536" s="224"/>
      <c r="H1536" s="174"/>
      <c r="I1536" s="191"/>
      <c r="J1536" s="207">
        <v>7891792999398</v>
      </c>
      <c r="K1536" s="160">
        <v>0</v>
      </c>
      <c r="L1536" s="113">
        <v>5</v>
      </c>
      <c r="M1536" s="124"/>
      <c r="N1536" s="125">
        <f>Tabela1798197[[#This Row],[Qtde.]]*Tabela1798197[[#This Row],[VALOR]]</f>
        <v>0</v>
      </c>
    </row>
    <row r="1537" spans="2:14" x14ac:dyDescent="0.3">
      <c r="B1537" s="111" t="s">
        <v>166</v>
      </c>
      <c r="C1537" s="115">
        <v>1</v>
      </c>
      <c r="D15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37" s="231" t="s">
        <v>1347</v>
      </c>
      <c r="F1537" s="167" t="s">
        <v>1346</v>
      </c>
      <c r="G1537" s="224"/>
      <c r="H1537" s="174"/>
      <c r="I1537" s="191"/>
      <c r="J1537" s="207">
        <v>7898948265239</v>
      </c>
      <c r="K1537" s="160">
        <v>2</v>
      </c>
      <c r="L1537" s="113">
        <v>2</v>
      </c>
      <c r="M1537" s="124"/>
      <c r="N1537" s="125">
        <f>Tabela1798197[[#This Row],[Qtde.]]*Tabela1798197[[#This Row],[VALOR]]</f>
        <v>0</v>
      </c>
    </row>
    <row r="1538" spans="2:14" ht="31.5" x14ac:dyDescent="0.3">
      <c r="B1538" s="111" t="s">
        <v>166</v>
      </c>
      <c r="C1538" s="115">
        <v>1</v>
      </c>
      <c r="D15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538" s="231"/>
      <c r="F1538" s="167" t="s">
        <v>1044</v>
      </c>
      <c r="G1538" s="224"/>
      <c r="H1538" s="174"/>
      <c r="I1538" s="191"/>
      <c r="J1538" s="207" t="s">
        <v>1441</v>
      </c>
      <c r="K1538" s="160">
        <v>0</v>
      </c>
      <c r="L1538" s="113">
        <v>5</v>
      </c>
      <c r="M1538" s="124">
        <v>26.06</v>
      </c>
      <c r="N1538" s="125">
        <f>Tabela1798197[[#This Row],[Qtde.]]*Tabela1798197[[#This Row],[VALOR]]</f>
        <v>130.29999999999998</v>
      </c>
    </row>
    <row r="1539" spans="2:14" ht="31.5" x14ac:dyDescent="0.3">
      <c r="B1539" s="111" t="s">
        <v>166</v>
      </c>
      <c r="C1539" s="115">
        <v>1</v>
      </c>
      <c r="D15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539" s="231"/>
      <c r="F1539" s="167" t="s">
        <v>1045</v>
      </c>
      <c r="G1539" s="224"/>
      <c r="H1539" s="174"/>
      <c r="I1539" s="191"/>
      <c r="J1539" s="207" t="s">
        <v>1442</v>
      </c>
      <c r="K1539" s="160">
        <v>0</v>
      </c>
      <c r="L1539" s="113">
        <v>5</v>
      </c>
      <c r="M1539" s="124">
        <v>25.2</v>
      </c>
      <c r="N1539" s="125">
        <f>Tabela1798197[[#This Row],[Qtde.]]*Tabela1798197[[#This Row],[VALOR]]</f>
        <v>126</v>
      </c>
    </row>
    <row r="1540" spans="2:14" ht="31.5" x14ac:dyDescent="0.3">
      <c r="B1540" s="111" t="s">
        <v>166</v>
      </c>
      <c r="C1540" s="115">
        <v>1</v>
      </c>
      <c r="D15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5</v>
      </c>
      <c r="E1540" s="231"/>
      <c r="F1540" s="167" t="s">
        <v>1046</v>
      </c>
      <c r="G1540" s="224"/>
      <c r="H1540" s="174"/>
      <c r="I1540" s="191"/>
      <c r="J1540" s="207" t="s">
        <v>1443</v>
      </c>
      <c r="K1540" s="160">
        <v>0</v>
      </c>
      <c r="L1540" s="113">
        <v>5</v>
      </c>
      <c r="M1540" s="124">
        <v>18.940000000000001</v>
      </c>
      <c r="N1540" s="125">
        <f>Tabela1798197[[#This Row],[Qtde.]]*Tabela1798197[[#This Row],[VALOR]]</f>
        <v>94.7</v>
      </c>
    </row>
    <row r="1541" spans="2:14" ht="31.5" x14ac:dyDescent="0.3">
      <c r="B1541" s="111" t="s">
        <v>166</v>
      </c>
      <c r="C1541" s="115">
        <v>1</v>
      </c>
      <c r="D15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541" s="231" t="s">
        <v>905</v>
      </c>
      <c r="F1541" s="167" t="s">
        <v>894</v>
      </c>
      <c r="G1541" s="224"/>
      <c r="H1541" s="174"/>
      <c r="I1541" s="191"/>
      <c r="J1541" s="207">
        <v>7898950107046</v>
      </c>
      <c r="K1541" s="160">
        <v>0</v>
      </c>
      <c r="L1541" s="113">
        <v>2</v>
      </c>
      <c r="M1541" s="124"/>
      <c r="N1541" s="125">
        <f>Tabela1798197[[#This Row],[Qtde.]]*Tabela1798197[[#This Row],[VALOR]]</f>
        <v>0</v>
      </c>
    </row>
    <row r="1542" spans="2:14" ht="31.5" x14ac:dyDescent="0.3">
      <c r="B1542" s="111" t="s">
        <v>166</v>
      </c>
      <c r="C1542" s="115">
        <v>1</v>
      </c>
      <c r="D15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42" s="231" t="s">
        <v>905</v>
      </c>
      <c r="F1542" s="167" t="s">
        <v>895</v>
      </c>
      <c r="G1542" s="224"/>
      <c r="H1542" s="174"/>
      <c r="I1542" s="191"/>
      <c r="J1542" s="207">
        <v>7898950107152</v>
      </c>
      <c r="K1542" s="160">
        <v>2</v>
      </c>
      <c r="L1542" s="113">
        <v>2</v>
      </c>
      <c r="M1542" s="124"/>
      <c r="N1542" s="125">
        <f>Tabela1798197[[#This Row],[Qtde.]]*Tabela1798197[[#This Row],[VALOR]]</f>
        <v>0</v>
      </c>
    </row>
    <row r="1543" spans="2:14" ht="31.5" x14ac:dyDescent="0.3">
      <c r="B1543" s="111" t="s">
        <v>166</v>
      </c>
      <c r="C1543" s="115">
        <v>1</v>
      </c>
      <c r="D15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543" s="231" t="s">
        <v>902</v>
      </c>
      <c r="F1543" s="167" t="s">
        <v>896</v>
      </c>
      <c r="G1543" s="224"/>
      <c r="H1543" s="174"/>
      <c r="I1543" s="191"/>
      <c r="J1543" s="207" t="s">
        <v>1444</v>
      </c>
      <c r="K1543" s="160">
        <v>0</v>
      </c>
      <c r="L1543" s="113">
        <v>6</v>
      </c>
      <c r="M1543" s="124"/>
      <c r="N1543" s="125">
        <f>Tabela1798197[[#This Row],[Qtde.]]*Tabela1798197[[#This Row],[VALOR]]</f>
        <v>0</v>
      </c>
    </row>
    <row r="1544" spans="2:14" ht="31.5" x14ac:dyDescent="0.3">
      <c r="B1544" s="111" t="s">
        <v>166</v>
      </c>
      <c r="C1544" s="115">
        <v>1</v>
      </c>
      <c r="D15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544" s="231" t="s">
        <v>902</v>
      </c>
      <c r="F1544" s="167" t="s">
        <v>897</v>
      </c>
      <c r="G1544" s="224"/>
      <c r="H1544" s="174"/>
      <c r="I1544" s="191"/>
      <c r="J1544" s="207" t="s">
        <v>1445</v>
      </c>
      <c r="K1544" s="160">
        <v>2</v>
      </c>
      <c r="L1544" s="113">
        <v>6</v>
      </c>
      <c r="M1544" s="124"/>
      <c r="N1544" s="125">
        <f>Tabela1798197[[#This Row],[Qtde.]]*Tabela1798197[[#This Row],[VALOR]]</f>
        <v>0</v>
      </c>
    </row>
    <row r="1545" spans="2:14" ht="31.5" x14ac:dyDescent="0.3">
      <c r="B1545" s="111" t="s">
        <v>166</v>
      </c>
      <c r="C1545" s="115">
        <v>1</v>
      </c>
      <c r="D15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545" s="231" t="s">
        <v>903</v>
      </c>
      <c r="F1545" s="167" t="s">
        <v>898</v>
      </c>
      <c r="G1545" s="224"/>
      <c r="H1545" s="174"/>
      <c r="I1545" s="191"/>
      <c r="J1545" s="207">
        <v>7898961267043</v>
      </c>
      <c r="K1545" s="160">
        <v>2</v>
      </c>
      <c r="L1545" s="113">
        <v>6</v>
      </c>
      <c r="M1545" s="124"/>
      <c r="N1545" s="125">
        <f>Tabela1798197[[#This Row],[Qtde.]]*Tabela1798197[[#This Row],[VALOR]]</f>
        <v>0</v>
      </c>
    </row>
    <row r="1546" spans="2:14" ht="47.25" x14ac:dyDescent="0.3">
      <c r="B1546" s="111" t="s">
        <v>166</v>
      </c>
      <c r="C1546" s="115">
        <v>1</v>
      </c>
      <c r="D15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546" s="231" t="s">
        <v>906</v>
      </c>
      <c r="F1546" s="167" t="s">
        <v>901</v>
      </c>
      <c r="G1546" s="224"/>
      <c r="H1546" s="174"/>
      <c r="I1546" s="191"/>
      <c r="J1546" s="207">
        <v>7895315007003</v>
      </c>
      <c r="K1546" s="160">
        <v>2</v>
      </c>
      <c r="L1546" s="113">
        <v>3</v>
      </c>
      <c r="M1546" s="124"/>
      <c r="N1546" s="125">
        <f>Tabela1798197[[#This Row],[Qtde.]]*Tabela1798197[[#This Row],[VALOR]]</f>
        <v>0</v>
      </c>
    </row>
    <row r="1547" spans="2:14" ht="47.25" x14ac:dyDescent="0.3">
      <c r="B1547" s="111" t="s">
        <v>166</v>
      </c>
      <c r="C1547" s="115">
        <v>1</v>
      </c>
      <c r="D15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547" s="231" t="s">
        <v>906</v>
      </c>
      <c r="F1547" s="167" t="s">
        <v>1102</v>
      </c>
      <c r="G1547" s="224"/>
      <c r="H1547" s="174"/>
      <c r="I1547" s="191"/>
      <c r="J1547" s="207">
        <v>7895315008598</v>
      </c>
      <c r="K1547" s="160">
        <v>2</v>
      </c>
      <c r="L1547" s="113">
        <v>3</v>
      </c>
      <c r="M1547" s="124"/>
      <c r="N1547" s="125">
        <f>Tabela1798197[[#This Row],[Qtde.]]*Tabela1798197[[#This Row],[VALOR]]</f>
        <v>0</v>
      </c>
    </row>
    <row r="1548" spans="2:14" ht="47.25" x14ac:dyDescent="0.3">
      <c r="B1548" s="111" t="s">
        <v>166</v>
      </c>
      <c r="C1548" s="115">
        <v>1</v>
      </c>
      <c r="D15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48" s="231" t="s">
        <v>906</v>
      </c>
      <c r="F1548" s="167" t="s">
        <v>1101</v>
      </c>
      <c r="G1548" s="224"/>
      <c r="H1548" s="174"/>
      <c r="I1548" s="191"/>
      <c r="J1548" s="207">
        <v>7895315007027</v>
      </c>
      <c r="K1548" s="160">
        <v>4</v>
      </c>
      <c r="L1548" s="113">
        <v>4</v>
      </c>
      <c r="M1548" s="124"/>
      <c r="N1548" s="125">
        <f>Tabela1798197[[#This Row],[Qtde.]]*Tabela1798197[[#This Row],[VALOR]]</f>
        <v>0</v>
      </c>
    </row>
    <row r="1549" spans="2:14" ht="31.5" x14ac:dyDescent="0.3">
      <c r="B1549" s="111" t="s">
        <v>166</v>
      </c>
      <c r="C1549" s="115">
        <v>1</v>
      </c>
      <c r="D15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49" s="231"/>
      <c r="F1549" s="167" t="s">
        <v>907</v>
      </c>
      <c r="G1549" s="224"/>
      <c r="H1549" s="174"/>
      <c r="I1549" s="191"/>
      <c r="J1549" s="207">
        <v>7895315003555</v>
      </c>
      <c r="K1549" s="160">
        <v>5</v>
      </c>
      <c r="L1549" s="113">
        <v>3</v>
      </c>
      <c r="M1549" s="124"/>
      <c r="N1549" s="125">
        <f>Tabela1798197[[#This Row],[Qtde.]]*Tabela1798197[[#This Row],[VALOR]]</f>
        <v>0</v>
      </c>
    </row>
    <row r="1550" spans="2:14" ht="31.5" x14ac:dyDescent="0.3">
      <c r="B1550" s="111" t="s">
        <v>166</v>
      </c>
      <c r="C1550" s="115">
        <v>1</v>
      </c>
      <c r="D15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550" s="231"/>
      <c r="F1550" s="167" t="s">
        <v>908</v>
      </c>
      <c r="G1550" s="224"/>
      <c r="H1550" s="174"/>
      <c r="I1550" s="191"/>
      <c r="J1550" s="207">
        <v>7895315003562</v>
      </c>
      <c r="K1550" s="160">
        <v>2</v>
      </c>
      <c r="L1550" s="113">
        <v>3</v>
      </c>
      <c r="M1550" s="124"/>
      <c r="N1550" s="125">
        <f>Tabela1798197[[#This Row],[Qtde.]]*Tabela1798197[[#This Row],[VALOR]]</f>
        <v>0</v>
      </c>
    </row>
    <row r="1551" spans="2:14" ht="31.5" x14ac:dyDescent="0.3">
      <c r="B1551" s="111" t="s">
        <v>166</v>
      </c>
      <c r="C1551" s="115">
        <v>1</v>
      </c>
      <c r="D15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551" s="231"/>
      <c r="F1551" s="167" t="s">
        <v>909</v>
      </c>
      <c r="G1551" s="224"/>
      <c r="H1551" s="174"/>
      <c r="I1551" s="191"/>
      <c r="J1551" s="207">
        <v>7895315003579</v>
      </c>
      <c r="K1551" s="160">
        <v>2</v>
      </c>
      <c r="L1551" s="113">
        <v>3</v>
      </c>
      <c r="M1551" s="124"/>
      <c r="N1551" s="125">
        <f>Tabela1798197[[#This Row],[Qtde.]]*Tabela1798197[[#This Row],[VALOR]]</f>
        <v>0</v>
      </c>
    </row>
    <row r="1552" spans="2:14" ht="31.5" x14ac:dyDescent="0.3">
      <c r="B1552" s="111" t="s">
        <v>166</v>
      </c>
      <c r="C1552" s="115">
        <v>1</v>
      </c>
      <c r="D15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52" s="231"/>
      <c r="F1552" s="167" t="s">
        <v>910</v>
      </c>
      <c r="G1552" s="224"/>
      <c r="H1552" s="174"/>
      <c r="I1552" s="191"/>
      <c r="J1552" s="207">
        <v>7895315011161</v>
      </c>
      <c r="K1552" s="160">
        <v>3</v>
      </c>
      <c r="L1552" s="113">
        <v>3</v>
      </c>
      <c r="M1552" s="124"/>
      <c r="N1552" s="125">
        <f>Tabela1798197[[#This Row],[Qtde.]]*Tabela1798197[[#This Row],[VALOR]]</f>
        <v>0</v>
      </c>
    </row>
    <row r="1553" spans="2:14" ht="31.5" x14ac:dyDescent="0.3">
      <c r="B1553" s="111" t="s">
        <v>166</v>
      </c>
      <c r="C1553" s="115">
        <v>1</v>
      </c>
      <c r="D15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53" s="231"/>
      <c r="F1553" s="167" t="s">
        <v>911</v>
      </c>
      <c r="G1553" s="224"/>
      <c r="H1553" s="174"/>
      <c r="I1553" s="191"/>
      <c r="J1553" s="207">
        <v>7895315008994</v>
      </c>
      <c r="K1553" s="160">
        <v>7</v>
      </c>
      <c r="L1553" s="113">
        <v>2</v>
      </c>
      <c r="M1553" s="124"/>
      <c r="N1553" s="125">
        <f>Tabela1798197[[#This Row],[Qtde.]]*Tabela1798197[[#This Row],[VALOR]]</f>
        <v>0</v>
      </c>
    </row>
    <row r="1554" spans="2:14" ht="31.5" x14ac:dyDescent="0.3">
      <c r="B1554" s="111" t="s">
        <v>166</v>
      </c>
      <c r="C1554" s="115">
        <v>1</v>
      </c>
      <c r="D15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54" s="231"/>
      <c r="F1554" s="167" t="s">
        <v>912</v>
      </c>
      <c r="G1554" s="224"/>
      <c r="H1554" s="174"/>
      <c r="I1554" s="191"/>
      <c r="J1554" s="207">
        <v>7895315009007</v>
      </c>
      <c r="K1554" s="160">
        <v>4</v>
      </c>
      <c r="L1554" s="113">
        <v>3</v>
      </c>
      <c r="M1554" s="124"/>
      <c r="N1554" s="125">
        <f>Tabela1798197[[#This Row],[Qtde.]]*Tabela1798197[[#This Row],[VALOR]]</f>
        <v>0</v>
      </c>
    </row>
    <row r="1555" spans="2:14" ht="31.5" x14ac:dyDescent="0.3">
      <c r="B1555" s="111" t="s">
        <v>166</v>
      </c>
      <c r="C1555" s="115">
        <v>1</v>
      </c>
      <c r="D15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555" s="231"/>
      <c r="F1555" s="167" t="s">
        <v>913</v>
      </c>
      <c r="G1555" s="224"/>
      <c r="H1555" s="174"/>
      <c r="I1555" s="191"/>
      <c r="J1555" s="207">
        <v>7895315013547</v>
      </c>
      <c r="K1555" s="160">
        <v>1</v>
      </c>
      <c r="L1555" s="113">
        <v>3</v>
      </c>
      <c r="M1555" s="124"/>
      <c r="N1555" s="125">
        <f>Tabela1798197[[#This Row],[Qtde.]]*Tabela1798197[[#This Row],[VALOR]]</f>
        <v>0</v>
      </c>
    </row>
    <row r="1556" spans="2:14" ht="31.5" x14ac:dyDescent="0.3">
      <c r="B1556" s="111" t="s">
        <v>166</v>
      </c>
      <c r="C1556" s="115">
        <v>1</v>
      </c>
      <c r="D15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56" s="231"/>
      <c r="F1556" s="167" t="s">
        <v>914</v>
      </c>
      <c r="G1556" s="224"/>
      <c r="H1556" s="174"/>
      <c r="I1556" s="191"/>
      <c r="J1556" s="207">
        <v>7895315013554</v>
      </c>
      <c r="K1556" s="160">
        <v>3</v>
      </c>
      <c r="L1556" s="113">
        <v>3</v>
      </c>
      <c r="M1556" s="124"/>
      <c r="N1556" s="125">
        <f>Tabela1798197[[#This Row],[Qtde.]]*Tabela1798197[[#This Row],[VALOR]]</f>
        <v>0</v>
      </c>
    </row>
    <row r="1557" spans="2:14" ht="31.5" x14ac:dyDescent="0.3">
      <c r="B1557" s="111" t="s">
        <v>166</v>
      </c>
      <c r="C1557" s="115">
        <v>1</v>
      </c>
      <c r="D15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557" s="231"/>
      <c r="F1557" s="167" t="s">
        <v>915</v>
      </c>
      <c r="G1557" s="224"/>
      <c r="H1557" s="174"/>
      <c r="I1557" s="191"/>
      <c r="J1557" s="207">
        <v>7895315013592</v>
      </c>
      <c r="K1557" s="160">
        <v>0</v>
      </c>
      <c r="L1557" s="113">
        <v>2</v>
      </c>
      <c r="M1557" s="124"/>
      <c r="N1557" s="125">
        <f>Tabela1798197[[#This Row],[Qtde.]]*Tabela1798197[[#This Row],[VALOR]]</f>
        <v>0</v>
      </c>
    </row>
    <row r="1558" spans="2:14" x14ac:dyDescent="0.3">
      <c r="B1558" s="111" t="s">
        <v>166</v>
      </c>
      <c r="C1558" s="115">
        <v>1</v>
      </c>
      <c r="D15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58" s="231"/>
      <c r="F1558" s="167" t="s">
        <v>916</v>
      </c>
      <c r="G1558" s="224"/>
      <c r="H1558" s="174"/>
      <c r="I1558" s="191"/>
      <c r="J1558" s="207">
        <v>7898315310012</v>
      </c>
      <c r="K1558" s="160">
        <v>4</v>
      </c>
      <c r="L1558" s="113">
        <v>3</v>
      </c>
      <c r="M1558" s="124"/>
      <c r="N1558" s="125">
        <f>Tabela1798197[[#This Row],[Qtde.]]*Tabela1798197[[#This Row],[VALOR]]</f>
        <v>0</v>
      </c>
    </row>
    <row r="1559" spans="2:14" x14ac:dyDescent="0.3">
      <c r="B1559" s="111" t="s">
        <v>166</v>
      </c>
      <c r="C1559" s="115">
        <v>1</v>
      </c>
      <c r="D15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59" s="231"/>
      <c r="F1559" s="167" t="s">
        <v>917</v>
      </c>
      <c r="G1559" s="224"/>
      <c r="H1559" s="174"/>
      <c r="I1559" s="191"/>
      <c r="J1559" s="207">
        <v>7898315310029</v>
      </c>
      <c r="K1559" s="160">
        <v>4</v>
      </c>
      <c r="L1559" s="113">
        <v>2</v>
      </c>
      <c r="M1559" s="124"/>
      <c r="N1559" s="125">
        <f>Tabela1798197[[#This Row],[Qtde.]]*Tabela1798197[[#This Row],[VALOR]]</f>
        <v>0</v>
      </c>
    </row>
    <row r="1560" spans="2:14" ht="31.5" x14ac:dyDescent="0.3">
      <c r="B1560" s="111" t="s">
        <v>166</v>
      </c>
      <c r="C1560" s="115">
        <v>1</v>
      </c>
      <c r="D15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60" s="231"/>
      <c r="F1560" s="167" t="s">
        <v>918</v>
      </c>
      <c r="G1560" s="224"/>
      <c r="H1560" s="174"/>
      <c r="I1560" s="191"/>
      <c r="J1560" s="207">
        <v>7898315310173</v>
      </c>
      <c r="K1560" s="160">
        <v>5</v>
      </c>
      <c r="L1560" s="113">
        <v>2</v>
      </c>
      <c r="M1560" s="124"/>
      <c r="N1560" s="125">
        <f>Tabela1798197[[#This Row],[Qtde.]]*Tabela1798197[[#This Row],[VALOR]]</f>
        <v>0</v>
      </c>
    </row>
    <row r="1561" spans="2:14" ht="31.5" x14ac:dyDescent="0.3">
      <c r="B1561" s="111" t="s">
        <v>166</v>
      </c>
      <c r="C1561" s="115">
        <v>1</v>
      </c>
      <c r="D15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561" s="231"/>
      <c r="F1561" s="167" t="s">
        <v>919</v>
      </c>
      <c r="G1561" s="224"/>
      <c r="H1561" s="174"/>
      <c r="I1561" s="191"/>
      <c r="J1561" s="207">
        <v>7898276630075</v>
      </c>
      <c r="K1561" s="160">
        <v>2</v>
      </c>
      <c r="L1561" s="113">
        <v>3</v>
      </c>
      <c r="M1561" s="124"/>
      <c r="N1561" s="125">
        <f>Tabela1798197[[#This Row],[Qtde.]]*Tabela1798197[[#This Row],[VALOR]]</f>
        <v>0</v>
      </c>
    </row>
    <row r="1562" spans="2:14" ht="31.5" x14ac:dyDescent="0.3">
      <c r="B1562" s="111" t="s">
        <v>166</v>
      </c>
      <c r="C1562" s="115">
        <v>1</v>
      </c>
      <c r="D15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62" s="231"/>
      <c r="F1562" s="167" t="s">
        <v>920</v>
      </c>
      <c r="G1562" s="224"/>
      <c r="H1562" s="174"/>
      <c r="I1562" s="191"/>
      <c r="J1562" s="207">
        <v>7898276630242</v>
      </c>
      <c r="K1562" s="160">
        <v>3</v>
      </c>
      <c r="L1562" s="113">
        <v>2</v>
      </c>
      <c r="M1562" s="124"/>
      <c r="N1562" s="125">
        <f>Tabela1798197[[#This Row],[Qtde.]]*Tabela1798197[[#This Row],[VALOR]]</f>
        <v>0</v>
      </c>
    </row>
    <row r="1563" spans="2:14" ht="47.25" x14ac:dyDescent="0.3">
      <c r="B1563" s="111" t="s">
        <v>166</v>
      </c>
      <c r="C1563" s="115">
        <v>100</v>
      </c>
      <c r="D15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63" s="231"/>
      <c r="F1563" s="167" t="s">
        <v>921</v>
      </c>
      <c r="G1563" s="224"/>
      <c r="H1563" s="174"/>
      <c r="I1563" s="191"/>
      <c r="J1563" s="207">
        <v>7898552085407</v>
      </c>
      <c r="K1563" s="160">
        <v>60</v>
      </c>
      <c r="L1563" s="113">
        <v>50</v>
      </c>
      <c r="M1563" s="124"/>
      <c r="N1563" s="125">
        <f>Tabela1798197[[#This Row],[Qtde.]]*Tabela1798197[[#This Row],[VALOR]]</f>
        <v>0</v>
      </c>
    </row>
    <row r="1564" spans="2:14" ht="47.25" x14ac:dyDescent="0.3">
      <c r="B1564" s="111" t="s">
        <v>166</v>
      </c>
      <c r="C1564" s="115">
        <v>100</v>
      </c>
      <c r="D15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100</v>
      </c>
      <c r="E1564" s="231"/>
      <c r="F1564" s="167" t="s">
        <v>922</v>
      </c>
      <c r="G1564" s="224"/>
      <c r="H1564" s="174"/>
      <c r="I1564" s="191"/>
      <c r="J1564" s="207" t="s">
        <v>1490</v>
      </c>
      <c r="K1564" s="160">
        <v>39</v>
      </c>
      <c r="L1564" s="113">
        <v>50</v>
      </c>
      <c r="M1564" s="124"/>
      <c r="N1564" s="125">
        <f>Tabela1798197[[#This Row],[Qtde.]]*Tabela1798197[[#This Row],[VALOR]]</f>
        <v>0</v>
      </c>
    </row>
    <row r="1565" spans="2:14" ht="47.25" x14ac:dyDescent="0.3">
      <c r="B1565" s="111" t="s">
        <v>166</v>
      </c>
      <c r="C1565" s="115">
        <v>100</v>
      </c>
      <c r="D15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65" s="231"/>
      <c r="F1565" s="167" t="s">
        <v>923</v>
      </c>
      <c r="G1565" s="224"/>
      <c r="H1565" s="174"/>
      <c r="I1565" s="191"/>
      <c r="J1565" s="207" t="s">
        <v>1446</v>
      </c>
      <c r="K1565" s="160">
        <v>88</v>
      </c>
      <c r="L1565" s="113">
        <v>50</v>
      </c>
      <c r="M1565" s="124"/>
      <c r="N1565" s="125">
        <f>Tabela1798197[[#This Row],[Qtde.]]*Tabela1798197[[#This Row],[VALOR]]</f>
        <v>0</v>
      </c>
    </row>
    <row r="1566" spans="2:14" ht="47.25" x14ac:dyDescent="0.3">
      <c r="B1566" s="111" t="s">
        <v>166</v>
      </c>
      <c r="C1566" s="115">
        <v>100</v>
      </c>
      <c r="D15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66" s="231"/>
      <c r="F1566" s="167" t="s">
        <v>924</v>
      </c>
      <c r="G1566" s="224"/>
      <c r="H1566" s="174"/>
      <c r="I1566" s="191"/>
      <c r="J1566" s="207" t="s">
        <v>1447</v>
      </c>
      <c r="K1566" s="160">
        <v>100</v>
      </c>
      <c r="L1566" s="113">
        <v>50</v>
      </c>
      <c r="M1566" s="124"/>
      <c r="N1566" s="125">
        <f>Tabela1798197[[#This Row],[Qtde.]]*Tabela1798197[[#This Row],[VALOR]]</f>
        <v>0</v>
      </c>
    </row>
    <row r="1567" spans="2:14" ht="47.25" x14ac:dyDescent="0.3">
      <c r="B1567" s="111" t="s">
        <v>166</v>
      </c>
      <c r="C1567" s="115">
        <v>100</v>
      </c>
      <c r="D15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67" s="231"/>
      <c r="F1567" s="167" t="s">
        <v>925</v>
      </c>
      <c r="G1567" s="224"/>
      <c r="H1567" s="174"/>
      <c r="I1567" s="191"/>
      <c r="J1567" s="207" t="s">
        <v>1448</v>
      </c>
      <c r="K1567" s="160">
        <v>91</v>
      </c>
      <c r="L1567" s="113">
        <v>50</v>
      </c>
      <c r="M1567" s="124"/>
      <c r="N1567" s="125">
        <f>Tabela1798197[[#This Row],[Qtde.]]*Tabela1798197[[#This Row],[VALOR]]</f>
        <v>0</v>
      </c>
    </row>
    <row r="1568" spans="2:14" ht="47.25" x14ac:dyDescent="0.3">
      <c r="B1568" s="111" t="s">
        <v>166</v>
      </c>
      <c r="C1568" s="115">
        <v>100</v>
      </c>
      <c r="D15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68" s="231"/>
      <c r="F1568" s="167" t="s">
        <v>926</v>
      </c>
      <c r="G1568" s="224"/>
      <c r="H1568" s="174"/>
      <c r="I1568" s="191"/>
      <c r="J1568" s="207" t="s">
        <v>1449</v>
      </c>
      <c r="K1568" s="160">
        <v>82</v>
      </c>
      <c r="L1568" s="113">
        <v>50</v>
      </c>
      <c r="M1568" s="124"/>
      <c r="N1568" s="125">
        <f>Tabela1798197[[#This Row],[Qtde.]]*Tabela1798197[[#This Row],[VALOR]]</f>
        <v>0</v>
      </c>
    </row>
    <row r="1569" spans="2:14" ht="47.25" x14ac:dyDescent="0.3">
      <c r="B1569" s="111" t="s">
        <v>166</v>
      </c>
      <c r="C1569" s="115">
        <v>50</v>
      </c>
      <c r="D15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69" s="231"/>
      <c r="F1569" s="167" t="s">
        <v>927</v>
      </c>
      <c r="G1569" s="224"/>
      <c r="H1569" s="174"/>
      <c r="I1569" s="191"/>
      <c r="J1569" s="207" t="s">
        <v>1450</v>
      </c>
      <c r="K1569" s="160">
        <v>46</v>
      </c>
      <c r="L1569" s="113">
        <v>25</v>
      </c>
      <c r="M1569" s="124"/>
      <c r="N1569" s="125">
        <f>Tabela1798197[[#This Row],[Qtde.]]*Tabela1798197[[#This Row],[VALOR]]</f>
        <v>0</v>
      </c>
    </row>
    <row r="1570" spans="2:14" ht="47.25" x14ac:dyDescent="0.3">
      <c r="B1570" s="111" t="s">
        <v>166</v>
      </c>
      <c r="C1570" s="115">
        <v>50</v>
      </c>
      <c r="D15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70" s="231"/>
      <c r="F1570" s="167" t="s">
        <v>928</v>
      </c>
      <c r="G1570" s="224"/>
      <c r="H1570" s="174"/>
      <c r="I1570" s="191"/>
      <c r="J1570" s="207" t="s">
        <v>1451</v>
      </c>
      <c r="K1570" s="160">
        <v>44</v>
      </c>
      <c r="L1570" s="113">
        <v>25</v>
      </c>
      <c r="M1570" s="124"/>
      <c r="N1570" s="125">
        <f>Tabela1798197[[#This Row],[Qtde.]]*Tabela1798197[[#This Row],[VALOR]]</f>
        <v>0</v>
      </c>
    </row>
    <row r="1571" spans="2:14" ht="31.5" x14ac:dyDescent="0.3">
      <c r="B1571" s="111" t="s">
        <v>166</v>
      </c>
      <c r="C1571" s="115">
        <v>50</v>
      </c>
      <c r="D15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71" s="231"/>
      <c r="F1571" s="167" t="s">
        <v>929</v>
      </c>
      <c r="G1571" s="224"/>
      <c r="H1571" s="174"/>
      <c r="I1571" s="191"/>
      <c r="J1571" s="207" t="s">
        <v>1452</v>
      </c>
      <c r="K1571" s="160">
        <v>39</v>
      </c>
      <c r="L1571" s="113">
        <v>25</v>
      </c>
      <c r="M1571" s="124"/>
      <c r="N1571" s="125">
        <f>Tabela1798197[[#This Row],[Qtde.]]*Tabela1798197[[#This Row],[VALOR]]</f>
        <v>0</v>
      </c>
    </row>
    <row r="1572" spans="2:14" ht="31.5" x14ac:dyDescent="0.3">
      <c r="B1572" s="111" t="s">
        <v>166</v>
      </c>
      <c r="C1572" s="115">
        <v>1</v>
      </c>
      <c r="D15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572" s="231"/>
      <c r="F1572" s="167" t="s">
        <v>930</v>
      </c>
      <c r="G1572" s="224"/>
      <c r="H1572" s="174"/>
      <c r="I1572" s="191"/>
      <c r="J1572" s="207">
        <v>7898645524028</v>
      </c>
      <c r="K1572" s="160">
        <v>1</v>
      </c>
      <c r="L1572" s="113">
        <v>3</v>
      </c>
      <c r="M1572" s="124"/>
      <c r="N1572" s="125">
        <f>Tabela1798197[[#This Row],[Qtde.]]*Tabela1798197[[#This Row],[VALOR]]</f>
        <v>0</v>
      </c>
    </row>
    <row r="1573" spans="2:14" ht="31.5" x14ac:dyDescent="0.3">
      <c r="B1573" s="111" t="s">
        <v>166</v>
      </c>
      <c r="C1573" s="115">
        <v>1</v>
      </c>
      <c r="D15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73" s="231"/>
      <c r="F1573" s="167" t="s">
        <v>931</v>
      </c>
      <c r="G1573" s="224"/>
      <c r="H1573" s="174"/>
      <c r="I1573" s="191"/>
      <c r="J1573" s="207">
        <v>7898645524035</v>
      </c>
      <c r="K1573" s="160">
        <v>3</v>
      </c>
      <c r="L1573" s="113">
        <v>3</v>
      </c>
      <c r="M1573" s="124"/>
      <c r="N1573" s="125">
        <f>Tabela1798197[[#This Row],[Qtde.]]*Tabela1798197[[#This Row],[VALOR]]</f>
        <v>0</v>
      </c>
    </row>
    <row r="1574" spans="2:14" ht="31.5" x14ac:dyDescent="0.3">
      <c r="B1574" s="111" t="s">
        <v>166</v>
      </c>
      <c r="C1574" s="115">
        <v>1</v>
      </c>
      <c r="D15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74" s="231"/>
      <c r="F1574" s="167" t="s">
        <v>932</v>
      </c>
      <c r="G1574" s="224"/>
      <c r="H1574" s="174"/>
      <c r="I1574" s="191"/>
      <c r="J1574" s="207">
        <v>7898936784131</v>
      </c>
      <c r="K1574" s="160">
        <v>5</v>
      </c>
      <c r="L1574" s="113">
        <v>4</v>
      </c>
      <c r="M1574" s="124"/>
      <c r="N1574" s="125">
        <f>Tabela1798197[[#This Row],[Qtde.]]*Tabela1798197[[#This Row],[VALOR]]</f>
        <v>0</v>
      </c>
    </row>
    <row r="1575" spans="2:14" ht="31.5" x14ac:dyDescent="0.3">
      <c r="B1575" s="111" t="s">
        <v>166</v>
      </c>
      <c r="C1575" s="115">
        <v>1</v>
      </c>
      <c r="D15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575" s="231"/>
      <c r="F1575" s="167" t="s">
        <v>933</v>
      </c>
      <c r="G1575" s="224"/>
      <c r="H1575" s="174"/>
      <c r="I1575" s="191"/>
      <c r="J1575" s="207">
        <v>7898936784018</v>
      </c>
      <c r="K1575" s="160">
        <v>2</v>
      </c>
      <c r="L1575" s="113">
        <v>4</v>
      </c>
      <c r="M1575" s="124"/>
      <c r="N1575" s="125">
        <f>Tabela1798197[[#This Row],[Qtde.]]*Tabela1798197[[#This Row],[VALOR]]</f>
        <v>0</v>
      </c>
    </row>
    <row r="1576" spans="2:14" ht="31.5" x14ac:dyDescent="0.3">
      <c r="B1576" s="111" t="s">
        <v>166</v>
      </c>
      <c r="C1576" s="115">
        <v>12</v>
      </c>
      <c r="D15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76" s="231"/>
      <c r="F1576" s="167" t="s">
        <v>934</v>
      </c>
      <c r="G1576" s="224"/>
      <c r="H1576" s="174"/>
      <c r="I1576" s="191"/>
      <c r="J1576" s="207">
        <v>7898087585564</v>
      </c>
      <c r="K1576" s="160">
        <v>12</v>
      </c>
      <c r="L1576" s="113">
        <v>6</v>
      </c>
      <c r="M1576" s="124"/>
      <c r="N1576" s="125">
        <f>Tabela1798197[[#This Row],[Qtde.]]*Tabela1798197[[#This Row],[VALOR]]</f>
        <v>0</v>
      </c>
    </row>
    <row r="1577" spans="2:14" ht="31.5" x14ac:dyDescent="0.3">
      <c r="B1577" s="111" t="s">
        <v>166</v>
      </c>
      <c r="C1577" s="115">
        <v>12</v>
      </c>
      <c r="D15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77" s="231"/>
      <c r="F1577" s="167" t="s">
        <v>935</v>
      </c>
      <c r="G1577" s="224"/>
      <c r="H1577" s="174"/>
      <c r="I1577" s="191"/>
      <c r="J1577" s="207">
        <v>7898087585755</v>
      </c>
      <c r="K1577" s="160">
        <v>12</v>
      </c>
      <c r="L1577" s="113">
        <v>6</v>
      </c>
      <c r="M1577" s="124"/>
      <c r="N1577" s="125">
        <f>Tabela1798197[[#This Row],[Qtde.]]*Tabela1798197[[#This Row],[VALOR]]</f>
        <v>0</v>
      </c>
    </row>
    <row r="1578" spans="2:14" ht="31.5" x14ac:dyDescent="0.3">
      <c r="B1578" s="111" t="s">
        <v>166</v>
      </c>
      <c r="C1578" s="115">
        <v>12</v>
      </c>
      <c r="D157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78" s="231"/>
      <c r="F1578" s="167" t="s">
        <v>936</v>
      </c>
      <c r="G1578" s="224"/>
      <c r="H1578" s="174"/>
      <c r="I1578" s="191"/>
      <c r="J1578" s="207">
        <v>7898087580811</v>
      </c>
      <c r="K1578" s="160">
        <v>7</v>
      </c>
      <c r="L1578" s="113">
        <v>6</v>
      </c>
      <c r="M1578" s="124"/>
      <c r="N1578" s="125">
        <f>Tabela1798197[[#This Row],[Qtde.]]*Tabela1798197[[#This Row],[VALOR]]</f>
        <v>0</v>
      </c>
    </row>
    <row r="1579" spans="2:14" ht="31.5" x14ac:dyDescent="0.3">
      <c r="B1579" s="111" t="s">
        <v>166</v>
      </c>
      <c r="C1579" s="115">
        <v>12</v>
      </c>
      <c r="D157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79" s="231"/>
      <c r="F1579" s="167" t="s">
        <v>937</v>
      </c>
      <c r="G1579" s="224"/>
      <c r="H1579" s="174"/>
      <c r="I1579" s="191"/>
      <c r="J1579" s="207">
        <v>7898087580835</v>
      </c>
      <c r="K1579" s="160">
        <v>10</v>
      </c>
      <c r="L1579" s="113">
        <v>6</v>
      </c>
      <c r="M1579" s="124"/>
      <c r="N1579" s="125">
        <f>Tabela1798197[[#This Row],[Qtde.]]*Tabela1798197[[#This Row],[VALOR]]</f>
        <v>0</v>
      </c>
    </row>
    <row r="1580" spans="2:14" ht="31.5" x14ac:dyDescent="0.3">
      <c r="B1580" s="111" t="s">
        <v>166</v>
      </c>
      <c r="C1580" s="115">
        <v>12</v>
      </c>
      <c r="D158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0" s="231"/>
      <c r="F1580" s="167" t="s">
        <v>938</v>
      </c>
      <c r="G1580" s="224"/>
      <c r="H1580" s="174"/>
      <c r="I1580" s="191"/>
      <c r="J1580" s="207">
        <v>7898087580859</v>
      </c>
      <c r="K1580" s="160">
        <v>12</v>
      </c>
      <c r="L1580" s="113">
        <v>6</v>
      </c>
      <c r="M1580" s="124"/>
      <c r="N1580" s="125">
        <f>Tabela1798197[[#This Row],[Qtde.]]*Tabela1798197[[#This Row],[VALOR]]</f>
        <v>0</v>
      </c>
    </row>
    <row r="1581" spans="2:14" ht="31.5" x14ac:dyDescent="0.3">
      <c r="B1581" s="111" t="s">
        <v>166</v>
      </c>
      <c r="C1581" s="115">
        <v>12</v>
      </c>
      <c r="D158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1" s="231"/>
      <c r="F1581" s="167" t="s">
        <v>939</v>
      </c>
      <c r="G1581" s="224"/>
      <c r="H1581" s="174"/>
      <c r="I1581" s="191"/>
      <c r="J1581" s="207">
        <v>7898087580873</v>
      </c>
      <c r="K1581" s="160">
        <v>12</v>
      </c>
      <c r="L1581" s="113">
        <v>6</v>
      </c>
      <c r="M1581" s="124"/>
      <c r="N1581" s="125">
        <f>Tabela1798197[[#This Row],[Qtde.]]*Tabela1798197[[#This Row],[VALOR]]</f>
        <v>0</v>
      </c>
    </row>
    <row r="1582" spans="2:14" ht="31.5" x14ac:dyDescent="0.3">
      <c r="B1582" s="111" t="s">
        <v>166</v>
      </c>
      <c r="C1582" s="115">
        <v>48</v>
      </c>
      <c r="D158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2" s="231"/>
      <c r="F1582" s="167" t="s">
        <v>940</v>
      </c>
      <c r="G1582" s="224"/>
      <c r="H1582" s="174"/>
      <c r="I1582" s="191"/>
      <c r="J1582" s="207">
        <v>7898087584772</v>
      </c>
      <c r="K1582" s="160">
        <v>48</v>
      </c>
      <c r="L1582" s="113">
        <v>25</v>
      </c>
      <c r="M1582" s="124"/>
      <c r="N1582" s="125">
        <f>Tabela1798197[[#This Row],[Qtde.]]*Tabela1798197[[#This Row],[VALOR]]</f>
        <v>0</v>
      </c>
    </row>
    <row r="1583" spans="2:14" ht="31.5" x14ac:dyDescent="0.3">
      <c r="B1583" s="111" t="s">
        <v>166</v>
      </c>
      <c r="C1583" s="115">
        <v>48</v>
      </c>
      <c r="D158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3" s="231"/>
      <c r="F1583" s="167" t="s">
        <v>941</v>
      </c>
      <c r="G1583" s="224"/>
      <c r="H1583" s="174"/>
      <c r="I1583" s="191"/>
      <c r="J1583" s="207">
        <v>7898087584789</v>
      </c>
      <c r="K1583" s="160">
        <v>46</v>
      </c>
      <c r="L1583" s="113">
        <v>25</v>
      </c>
      <c r="M1583" s="124"/>
      <c r="N1583" s="125">
        <f>Tabela1798197[[#This Row],[Qtde.]]*Tabela1798197[[#This Row],[VALOR]]</f>
        <v>0</v>
      </c>
    </row>
    <row r="1584" spans="2:14" ht="31.5" x14ac:dyDescent="0.3">
      <c r="B1584" s="111" t="s">
        <v>166</v>
      </c>
      <c r="C1584" s="115">
        <v>48</v>
      </c>
      <c r="D158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4" s="231"/>
      <c r="F1584" s="167" t="s">
        <v>942</v>
      </c>
      <c r="G1584" s="224"/>
      <c r="H1584" s="174"/>
      <c r="I1584" s="191"/>
      <c r="J1584" s="207">
        <v>7898087584796</v>
      </c>
      <c r="K1584" s="160">
        <v>44</v>
      </c>
      <c r="L1584" s="113">
        <v>25</v>
      </c>
      <c r="M1584" s="124"/>
      <c r="N1584" s="125">
        <f>Tabela1798197[[#This Row],[Qtde.]]*Tabela1798197[[#This Row],[VALOR]]</f>
        <v>0</v>
      </c>
    </row>
    <row r="1585" spans="2:14" ht="31.5" x14ac:dyDescent="0.3">
      <c r="B1585" s="111" t="s">
        <v>166</v>
      </c>
      <c r="C1585" s="115">
        <v>48</v>
      </c>
      <c r="D158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5" s="231"/>
      <c r="F1585" s="167" t="s">
        <v>943</v>
      </c>
      <c r="G1585" s="224"/>
      <c r="H1585" s="174"/>
      <c r="I1585" s="191"/>
      <c r="J1585" s="207">
        <v>7898087584802</v>
      </c>
      <c r="K1585" s="160">
        <v>45</v>
      </c>
      <c r="L1585" s="113">
        <v>25</v>
      </c>
      <c r="M1585" s="124"/>
      <c r="N1585" s="125">
        <f>Tabela1798197[[#This Row],[Qtde.]]*Tabela1798197[[#This Row],[VALOR]]</f>
        <v>0</v>
      </c>
    </row>
    <row r="1586" spans="2:14" x14ac:dyDescent="0.3">
      <c r="B1586" s="111" t="s">
        <v>166</v>
      </c>
      <c r="C1586" s="115">
        <v>12</v>
      </c>
      <c r="D15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12</v>
      </c>
      <c r="E1586" s="231" t="s">
        <v>1345</v>
      </c>
      <c r="F1586" s="167" t="s">
        <v>1344</v>
      </c>
      <c r="G1586" s="224"/>
      <c r="H1586" s="174"/>
      <c r="I1586" s="191"/>
      <c r="J1586" s="207">
        <v>2294</v>
      </c>
      <c r="K1586" s="160">
        <v>3</v>
      </c>
      <c r="L1586" s="113">
        <v>6</v>
      </c>
      <c r="M1586" s="124"/>
      <c r="N1586" s="125">
        <f>Tabela1798197[[#This Row],[Qtde.]]*Tabela1798197[[#This Row],[VALOR]]</f>
        <v>0</v>
      </c>
    </row>
    <row r="1587" spans="2:14" ht="31.5" x14ac:dyDescent="0.3">
      <c r="B1587" s="111" t="s">
        <v>166</v>
      </c>
      <c r="C1587" s="115">
        <v>1</v>
      </c>
      <c r="D15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7" s="231"/>
      <c r="F1587" s="167" t="s">
        <v>944</v>
      </c>
      <c r="G1587" s="224"/>
      <c r="H1587" s="174"/>
      <c r="I1587" s="191"/>
      <c r="J1587" s="207">
        <v>7897323800744</v>
      </c>
      <c r="K1587" s="160">
        <v>9</v>
      </c>
      <c r="L1587" s="113">
        <v>4</v>
      </c>
      <c r="M1587" s="124"/>
      <c r="N1587" s="125">
        <f>Tabela1798197[[#This Row],[Qtde.]]*Tabela1798197[[#This Row],[VALOR]]</f>
        <v>0</v>
      </c>
    </row>
    <row r="1588" spans="2:14" ht="31.5" x14ac:dyDescent="0.3">
      <c r="B1588" s="111" t="s">
        <v>166</v>
      </c>
      <c r="C1588" s="115">
        <v>1</v>
      </c>
      <c r="D15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8" s="231"/>
      <c r="F1588" s="167" t="s">
        <v>945</v>
      </c>
      <c r="G1588" s="224"/>
      <c r="H1588" s="174"/>
      <c r="I1588" s="191"/>
      <c r="J1588" s="207">
        <v>7897323800751</v>
      </c>
      <c r="K1588" s="160">
        <v>5</v>
      </c>
      <c r="L1588" s="113">
        <v>4</v>
      </c>
      <c r="M1588" s="124"/>
      <c r="N1588" s="125">
        <f>Tabela1798197[[#This Row],[Qtde.]]*Tabela1798197[[#This Row],[VALOR]]</f>
        <v>0</v>
      </c>
    </row>
    <row r="1589" spans="2:14" ht="31.5" x14ac:dyDescent="0.3">
      <c r="B1589" s="111" t="s">
        <v>166</v>
      </c>
      <c r="C1589" s="115">
        <v>1</v>
      </c>
      <c r="D15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89" s="231"/>
      <c r="F1589" s="167" t="s">
        <v>946</v>
      </c>
      <c r="G1589" s="224"/>
      <c r="H1589" s="174"/>
      <c r="I1589" s="191"/>
      <c r="J1589" s="207">
        <v>7897323800782</v>
      </c>
      <c r="K1589" s="160">
        <v>2</v>
      </c>
      <c r="L1589" s="113">
        <v>2</v>
      </c>
      <c r="M1589" s="124"/>
      <c r="N1589" s="125">
        <f>Tabela1798197[[#This Row],[Qtde.]]*Tabela1798197[[#This Row],[VALOR]]</f>
        <v>0</v>
      </c>
    </row>
    <row r="1590" spans="2:14" ht="31.5" x14ac:dyDescent="0.3">
      <c r="B1590" s="111" t="s">
        <v>166</v>
      </c>
      <c r="C1590" s="115">
        <v>1</v>
      </c>
      <c r="D15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590" s="231"/>
      <c r="F1590" s="167" t="s">
        <v>947</v>
      </c>
      <c r="G1590" s="224"/>
      <c r="H1590" s="174"/>
      <c r="I1590" s="191"/>
      <c r="J1590" s="207">
        <v>7897323800805</v>
      </c>
      <c r="K1590" s="160">
        <v>1</v>
      </c>
      <c r="L1590" s="113">
        <v>2</v>
      </c>
      <c r="M1590" s="124"/>
      <c r="N1590" s="125">
        <f>Tabela1798197[[#This Row],[Qtde.]]*Tabela1798197[[#This Row],[VALOR]]</f>
        <v>0</v>
      </c>
    </row>
    <row r="1591" spans="2:14" ht="47.25" x14ac:dyDescent="0.3">
      <c r="B1591" s="111" t="s">
        <v>166</v>
      </c>
      <c r="C1591" s="115">
        <v>1</v>
      </c>
      <c r="D15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591" s="231" t="s">
        <v>1016</v>
      </c>
      <c r="F1591" s="167" t="s">
        <v>1017</v>
      </c>
      <c r="G1591" s="224"/>
      <c r="H1591" s="174"/>
      <c r="I1591" s="191"/>
      <c r="J1591" s="207">
        <v>7891117051404</v>
      </c>
      <c r="K1591" s="160">
        <v>1</v>
      </c>
      <c r="L1591" s="113">
        <v>2</v>
      </c>
      <c r="M1591" s="124"/>
      <c r="N1591" s="125">
        <f>Tabela1798197[[#This Row],[Qtde.]]*Tabela1798197[[#This Row],[VALOR]]</f>
        <v>0</v>
      </c>
    </row>
    <row r="1592" spans="2:14" ht="31.5" x14ac:dyDescent="0.3">
      <c r="B1592" s="111" t="s">
        <v>166</v>
      </c>
      <c r="C1592" s="115">
        <v>1</v>
      </c>
      <c r="D15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92" s="231" t="s">
        <v>906</v>
      </c>
      <c r="F1592" s="167" t="s">
        <v>1018</v>
      </c>
      <c r="G1592" s="224"/>
      <c r="H1592" s="174"/>
      <c r="I1592" s="191"/>
      <c r="J1592" s="207">
        <v>7895315000974</v>
      </c>
      <c r="K1592" s="160">
        <v>2</v>
      </c>
      <c r="L1592" s="113">
        <v>2</v>
      </c>
      <c r="M1592" s="124"/>
      <c r="N1592" s="125">
        <f>Tabela1798197[[#This Row],[Qtde.]]*Tabela1798197[[#This Row],[VALOR]]</f>
        <v>0</v>
      </c>
    </row>
    <row r="1593" spans="2:14" ht="31.5" x14ac:dyDescent="0.3">
      <c r="B1593" s="111" t="s">
        <v>166</v>
      </c>
      <c r="C1593" s="115">
        <v>1</v>
      </c>
      <c r="D159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93" s="231"/>
      <c r="F1593" s="167" t="s">
        <v>948</v>
      </c>
      <c r="G1593" s="224"/>
      <c r="H1593" s="174"/>
      <c r="I1593" s="191"/>
      <c r="J1593" s="207">
        <v>7897323800409</v>
      </c>
      <c r="K1593" s="160">
        <v>11</v>
      </c>
      <c r="L1593" s="113">
        <v>4</v>
      </c>
      <c r="M1593" s="124"/>
      <c r="N1593" s="125">
        <f>Tabela1798197[[#This Row],[Qtde.]]*Tabela1798197[[#This Row],[VALOR]]</f>
        <v>0</v>
      </c>
    </row>
    <row r="1594" spans="2:14" ht="31.5" x14ac:dyDescent="0.3">
      <c r="B1594" s="111" t="s">
        <v>166</v>
      </c>
      <c r="C1594" s="115">
        <v>1</v>
      </c>
      <c r="D159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94" s="231"/>
      <c r="F1594" s="167" t="s">
        <v>949</v>
      </c>
      <c r="G1594" s="224"/>
      <c r="H1594" s="174"/>
      <c r="I1594" s="191"/>
      <c r="J1594" s="207">
        <v>7897323800638</v>
      </c>
      <c r="K1594" s="160">
        <v>6</v>
      </c>
      <c r="L1594" s="113">
        <v>4</v>
      </c>
      <c r="M1594" s="124"/>
      <c r="N1594" s="125">
        <f>Tabela1798197[[#This Row],[Qtde.]]*Tabela1798197[[#This Row],[VALOR]]</f>
        <v>0</v>
      </c>
    </row>
    <row r="1595" spans="2:14" ht="31.5" x14ac:dyDescent="0.3">
      <c r="B1595" s="111" t="s">
        <v>166</v>
      </c>
      <c r="C1595" s="115">
        <v>1</v>
      </c>
      <c r="D159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95" s="231"/>
      <c r="F1595" s="167" t="s">
        <v>950</v>
      </c>
      <c r="G1595" s="224"/>
      <c r="H1595" s="174"/>
      <c r="I1595" s="191"/>
      <c r="J1595" s="207">
        <v>7897323800645</v>
      </c>
      <c r="K1595" s="160">
        <v>5</v>
      </c>
      <c r="L1595" s="113">
        <v>4</v>
      </c>
      <c r="M1595" s="124"/>
      <c r="N1595" s="125">
        <f>Tabela1798197[[#This Row],[Qtde.]]*Tabela1798197[[#This Row],[VALOR]]</f>
        <v>0</v>
      </c>
    </row>
    <row r="1596" spans="2:14" ht="47.25" x14ac:dyDescent="0.3">
      <c r="B1596" s="111" t="s">
        <v>166</v>
      </c>
      <c r="C1596" s="115">
        <v>1</v>
      </c>
      <c r="D159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96" s="231"/>
      <c r="F1596" s="167" t="s">
        <v>951</v>
      </c>
      <c r="G1596" s="224"/>
      <c r="H1596" s="174"/>
      <c r="I1596" s="191"/>
      <c r="J1596" s="207">
        <v>7893394009208</v>
      </c>
      <c r="K1596" s="160">
        <v>7</v>
      </c>
      <c r="L1596" s="113">
        <v>6</v>
      </c>
      <c r="M1596" s="124"/>
      <c r="N1596" s="125">
        <f>Tabela1798197[[#This Row],[Qtde.]]*Tabela1798197[[#This Row],[VALOR]]</f>
        <v>0</v>
      </c>
    </row>
    <row r="1597" spans="2:14" ht="47.25" x14ac:dyDescent="0.3">
      <c r="B1597" s="111" t="s">
        <v>166</v>
      </c>
      <c r="C1597" s="115">
        <v>20</v>
      </c>
      <c r="D159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97" s="231"/>
      <c r="F1597" s="167" t="s">
        <v>952</v>
      </c>
      <c r="G1597" s="224"/>
      <c r="H1597" s="174"/>
      <c r="I1597" s="191"/>
      <c r="J1597" s="207">
        <v>2207</v>
      </c>
      <c r="K1597" s="160">
        <v>27</v>
      </c>
      <c r="L1597" s="113">
        <v>15</v>
      </c>
      <c r="M1597" s="124"/>
      <c r="N1597" s="125">
        <f>Tabela1798197[[#This Row],[Qtde.]]*Tabela1798197[[#This Row],[VALOR]]</f>
        <v>0</v>
      </c>
    </row>
    <row r="1598" spans="2:14" ht="31.5" x14ac:dyDescent="0.3">
      <c r="B1598" s="111" t="s">
        <v>166</v>
      </c>
      <c r="C1598" s="115">
        <v>1</v>
      </c>
      <c r="D159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598" s="231" t="s">
        <v>1053</v>
      </c>
      <c r="F1598" s="167" t="s">
        <v>1054</v>
      </c>
      <c r="G1598" s="224"/>
      <c r="H1598" s="174"/>
      <c r="I1598" s="191"/>
      <c r="J1598" s="207">
        <v>7898663641691</v>
      </c>
      <c r="K1598" s="160">
        <v>41</v>
      </c>
      <c r="L1598" s="113">
        <v>20</v>
      </c>
      <c r="M1598" s="124"/>
      <c r="N1598" s="125">
        <f>Tabela1798197[[#This Row],[Qtde.]]*Tabela1798197[[#This Row],[VALOR]]</f>
        <v>0</v>
      </c>
    </row>
    <row r="1599" spans="2:14" ht="31.5" x14ac:dyDescent="0.3">
      <c r="B1599" s="111" t="s">
        <v>166</v>
      </c>
      <c r="C1599" s="115">
        <v>1</v>
      </c>
      <c r="D159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599" s="231"/>
      <c r="F1599" s="167" t="s">
        <v>953</v>
      </c>
      <c r="G1599" s="224"/>
      <c r="H1599" s="174"/>
      <c r="I1599" s="191"/>
      <c r="J1599" s="207">
        <v>7898281341089</v>
      </c>
      <c r="K1599" s="160">
        <v>3</v>
      </c>
      <c r="L1599" s="113">
        <v>4</v>
      </c>
      <c r="M1599" s="124"/>
      <c r="N1599" s="125">
        <f>Tabela1798197[[#This Row],[Qtde.]]*Tabela1798197[[#This Row],[VALOR]]</f>
        <v>0</v>
      </c>
    </row>
    <row r="1600" spans="2:14" ht="31.5" x14ac:dyDescent="0.3">
      <c r="B1600" s="111" t="s">
        <v>166</v>
      </c>
      <c r="C1600" s="115">
        <v>1</v>
      </c>
      <c r="D160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0" s="231"/>
      <c r="F1600" s="167" t="s">
        <v>954</v>
      </c>
      <c r="G1600" s="224"/>
      <c r="H1600" s="174"/>
      <c r="I1600" s="191"/>
      <c r="J1600" s="207">
        <v>7898281341096</v>
      </c>
      <c r="K1600" s="160">
        <v>4</v>
      </c>
      <c r="L1600" s="113">
        <v>4</v>
      </c>
      <c r="M1600" s="124"/>
      <c r="N1600" s="125">
        <f>Tabela1798197[[#This Row],[Qtde.]]*Tabela1798197[[#This Row],[VALOR]]</f>
        <v>0</v>
      </c>
    </row>
    <row r="1601" spans="2:14" ht="31.5" x14ac:dyDescent="0.3">
      <c r="B1601" s="111" t="s">
        <v>166</v>
      </c>
      <c r="C1601" s="115">
        <v>1</v>
      </c>
      <c r="D160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1" s="231"/>
      <c r="F1601" s="167" t="s">
        <v>955</v>
      </c>
      <c r="G1601" s="224"/>
      <c r="H1601" s="174"/>
      <c r="I1601" s="191"/>
      <c r="J1601" s="207">
        <v>7898281341102</v>
      </c>
      <c r="K1601" s="160">
        <v>4</v>
      </c>
      <c r="L1601" s="113">
        <v>4</v>
      </c>
      <c r="M1601" s="124"/>
      <c r="N1601" s="125">
        <f>Tabela1798197[[#This Row],[Qtde.]]*Tabela1798197[[#This Row],[VALOR]]</f>
        <v>0</v>
      </c>
    </row>
    <row r="1602" spans="2:14" x14ac:dyDescent="0.3">
      <c r="B1602" s="111" t="s">
        <v>166</v>
      </c>
      <c r="C1602" s="115">
        <v>6</v>
      </c>
      <c r="D160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2" s="231"/>
      <c r="F1602" s="167" t="s">
        <v>1549</v>
      </c>
      <c r="G1602" s="224" t="s">
        <v>46</v>
      </c>
      <c r="H1602" s="174" t="s">
        <v>1470</v>
      </c>
      <c r="I1602" s="191" t="s">
        <v>24</v>
      </c>
      <c r="J1602" s="207">
        <v>2367</v>
      </c>
      <c r="K1602" s="160">
        <v>0</v>
      </c>
      <c r="L1602" s="113"/>
      <c r="M1602" s="124"/>
      <c r="N1602" s="125">
        <f>Tabela1798197[[#This Row],[Qtde.]]*Tabela1798197[[#This Row],[VALOR]]</f>
        <v>0</v>
      </c>
    </row>
    <row r="1603" spans="2:14" x14ac:dyDescent="0.3">
      <c r="B1603" s="111" t="s">
        <v>166</v>
      </c>
      <c r="C1603" s="115">
        <v>6</v>
      </c>
      <c r="D160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3" s="231"/>
      <c r="F1603" s="167" t="s">
        <v>1468</v>
      </c>
      <c r="G1603" s="224" t="s">
        <v>42</v>
      </c>
      <c r="H1603" s="174" t="s">
        <v>1470</v>
      </c>
      <c r="I1603" s="191" t="s">
        <v>1471</v>
      </c>
      <c r="J1603" s="207">
        <v>7898693155175</v>
      </c>
      <c r="K1603" s="160">
        <v>13</v>
      </c>
      <c r="L1603" s="113"/>
      <c r="M1603" s="124"/>
      <c r="N1603" s="125">
        <f>Tabela1798197[[#This Row],[Qtde.]]*Tabela1798197[[#This Row],[VALOR]]</f>
        <v>0</v>
      </c>
    </row>
    <row r="1604" spans="2:14" x14ac:dyDescent="0.3">
      <c r="B1604" s="111" t="s">
        <v>166</v>
      </c>
      <c r="C1604" s="115">
        <v>6</v>
      </c>
      <c r="D160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4" s="231"/>
      <c r="F1604" s="167" t="s">
        <v>1468</v>
      </c>
      <c r="G1604" s="224" t="s">
        <v>42</v>
      </c>
      <c r="H1604" s="174" t="s">
        <v>1470</v>
      </c>
      <c r="I1604" s="191" t="s">
        <v>24</v>
      </c>
      <c r="J1604" s="207">
        <v>7898693155243</v>
      </c>
      <c r="K1604" s="160">
        <v>10</v>
      </c>
      <c r="L1604" s="113"/>
      <c r="M1604" s="124"/>
      <c r="N1604" s="125">
        <f>Tabela1798197[[#This Row],[Qtde.]]*Tabela1798197[[#This Row],[VALOR]]</f>
        <v>0</v>
      </c>
    </row>
    <row r="1605" spans="2:14" x14ac:dyDescent="0.3">
      <c r="B1605" s="111" t="s">
        <v>166</v>
      </c>
      <c r="C1605" s="115">
        <v>6</v>
      </c>
      <c r="D160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5" s="231"/>
      <c r="F1605" s="167" t="s">
        <v>1468</v>
      </c>
      <c r="G1605" s="224" t="s">
        <v>46</v>
      </c>
      <c r="H1605" s="174" t="s">
        <v>1470</v>
      </c>
      <c r="I1605" s="191" t="s">
        <v>1471</v>
      </c>
      <c r="J1605" s="207">
        <v>7898693155182</v>
      </c>
      <c r="K1605" s="160">
        <v>0</v>
      </c>
      <c r="L1605" s="113"/>
      <c r="M1605" s="124"/>
      <c r="N1605" s="125">
        <f>Tabela1798197[[#This Row],[Qtde.]]*Tabela1798197[[#This Row],[VALOR]]</f>
        <v>0</v>
      </c>
    </row>
    <row r="1606" spans="2:14" x14ac:dyDescent="0.3">
      <c r="B1606" s="111" t="s">
        <v>166</v>
      </c>
      <c r="C1606" s="115">
        <v>6</v>
      </c>
      <c r="D160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6" s="231"/>
      <c r="F1606" s="167" t="s">
        <v>1468</v>
      </c>
      <c r="G1606" s="224" t="s">
        <v>46</v>
      </c>
      <c r="H1606" s="174" t="s">
        <v>1470</v>
      </c>
      <c r="I1606" s="191" t="s">
        <v>24</v>
      </c>
      <c r="J1606" s="207">
        <v>7898693155250</v>
      </c>
      <c r="K1606" s="160">
        <v>2</v>
      </c>
      <c r="L1606" s="113"/>
      <c r="M1606" s="124"/>
      <c r="N1606" s="125">
        <f>Tabela1798197[[#This Row],[Qtde.]]*Tabela1798197[[#This Row],[VALOR]]</f>
        <v>0</v>
      </c>
    </row>
    <row r="1607" spans="2:14" x14ac:dyDescent="0.3">
      <c r="B1607" s="111" t="s">
        <v>166</v>
      </c>
      <c r="C1607" s="115">
        <v>6</v>
      </c>
      <c r="D160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7" s="231"/>
      <c r="F1607" s="167" t="s">
        <v>1468</v>
      </c>
      <c r="G1607" s="224" t="s">
        <v>42</v>
      </c>
      <c r="H1607" s="174" t="s">
        <v>1470</v>
      </c>
      <c r="I1607" s="191" t="s">
        <v>1550</v>
      </c>
      <c r="J1607" s="207">
        <v>2369</v>
      </c>
      <c r="K1607" s="160">
        <v>6</v>
      </c>
      <c r="L1607" s="113"/>
      <c r="M1607" s="124"/>
      <c r="N1607" s="125">
        <f>Tabela1798197[[#This Row],[Qtde.]]*Tabela1798197[[#This Row],[VALOR]]</f>
        <v>0</v>
      </c>
    </row>
    <row r="1608" spans="2:14" x14ac:dyDescent="0.3">
      <c r="B1608" s="111" t="s">
        <v>166</v>
      </c>
      <c r="C1608" s="115">
        <v>6</v>
      </c>
      <c r="D160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8" s="231"/>
      <c r="F1608" s="167" t="s">
        <v>1468</v>
      </c>
      <c r="G1608" s="224" t="s">
        <v>42</v>
      </c>
      <c r="H1608" s="174" t="s">
        <v>1470</v>
      </c>
      <c r="I1608" s="191" t="s">
        <v>1469</v>
      </c>
      <c r="J1608" s="207">
        <v>7898693155168</v>
      </c>
      <c r="K1608" s="160">
        <v>10</v>
      </c>
      <c r="L1608" s="113"/>
      <c r="M1608" s="124"/>
      <c r="N1608" s="125">
        <f>Tabela1798197[[#This Row],[Qtde.]]*Tabela1798197[[#This Row],[VALOR]]</f>
        <v>0</v>
      </c>
    </row>
    <row r="1609" spans="2:14" x14ac:dyDescent="0.3">
      <c r="B1609" s="111" t="s">
        <v>166</v>
      </c>
      <c r="C1609" s="115">
        <v>6</v>
      </c>
      <c r="D160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09" s="231"/>
      <c r="F1609" s="167" t="s">
        <v>1468</v>
      </c>
      <c r="G1609" s="224" t="s">
        <v>42</v>
      </c>
      <c r="H1609" s="174" t="s">
        <v>1470</v>
      </c>
      <c r="I1609" s="191" t="s">
        <v>26</v>
      </c>
      <c r="J1609" s="207">
        <v>7898693155304</v>
      </c>
      <c r="K1609" s="160">
        <v>7</v>
      </c>
      <c r="L1609" s="113"/>
      <c r="M1609" s="124"/>
      <c r="N1609" s="125">
        <f>Tabela1798197[[#This Row],[Qtde.]]*Tabela1798197[[#This Row],[VALOR]]</f>
        <v>0</v>
      </c>
    </row>
    <row r="1610" spans="2:14" x14ac:dyDescent="0.3">
      <c r="B1610" s="111" t="s">
        <v>166</v>
      </c>
      <c r="C1610" s="115">
        <v>6</v>
      </c>
      <c r="D161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10" s="231"/>
      <c r="F1610" s="167" t="s">
        <v>1468</v>
      </c>
      <c r="G1610" s="224" t="s">
        <v>15</v>
      </c>
      <c r="H1610" s="174" t="s">
        <v>1470</v>
      </c>
      <c r="I1610" s="191" t="s">
        <v>110</v>
      </c>
      <c r="J1610" s="207">
        <v>7898693155328</v>
      </c>
      <c r="K1610" s="160">
        <v>0</v>
      </c>
      <c r="L1610" s="113"/>
      <c r="M1610" s="124"/>
      <c r="N1610" s="125">
        <f>Tabela1798197[[#This Row],[Qtde.]]*Tabela1798197[[#This Row],[VALOR]]</f>
        <v>0</v>
      </c>
    </row>
    <row r="1611" spans="2:14" x14ac:dyDescent="0.3">
      <c r="B1611" s="111" t="s">
        <v>166</v>
      </c>
      <c r="C1611" s="115">
        <v>6</v>
      </c>
      <c r="D161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11" s="231"/>
      <c r="F1611" s="167" t="s">
        <v>1551</v>
      </c>
      <c r="G1611" s="224" t="s">
        <v>42</v>
      </c>
      <c r="H1611" s="174" t="s">
        <v>1470</v>
      </c>
      <c r="I1611" s="191" t="s">
        <v>111</v>
      </c>
      <c r="J1611" s="207">
        <v>2368</v>
      </c>
      <c r="K1611" s="160">
        <v>2</v>
      </c>
      <c r="L1611" s="113"/>
      <c r="M1611" s="124"/>
      <c r="N1611" s="125">
        <f>Tabela1798197[[#This Row],[Qtde.]]*Tabela1798197[[#This Row],[VALOR]]</f>
        <v>0</v>
      </c>
    </row>
    <row r="1612" spans="2:14" x14ac:dyDescent="0.3">
      <c r="B1612" s="111" t="s">
        <v>166</v>
      </c>
      <c r="C1612" s="115">
        <v>1</v>
      </c>
      <c r="D161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612" s="231" t="s">
        <v>1348</v>
      </c>
      <c r="F1612" s="167" t="s">
        <v>1478</v>
      </c>
      <c r="G1612" s="224"/>
      <c r="H1612" s="174" t="s">
        <v>1361</v>
      </c>
      <c r="I1612" s="191" t="s">
        <v>7</v>
      </c>
      <c r="J1612" s="207">
        <v>2322</v>
      </c>
      <c r="K1612" s="160">
        <v>0</v>
      </c>
      <c r="L1612" s="113">
        <v>2</v>
      </c>
      <c r="M1612" s="124"/>
      <c r="N1612" s="125">
        <f>Tabela1798197[[#This Row],[Qtde.]]*Tabela1798197[[#This Row],[VALOR]]</f>
        <v>0</v>
      </c>
    </row>
    <row r="1613" spans="2:14" x14ac:dyDescent="0.3">
      <c r="B1613" s="111" t="s">
        <v>166</v>
      </c>
      <c r="C1613" s="115">
        <v>1</v>
      </c>
      <c r="D161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613" s="231" t="s">
        <v>1348</v>
      </c>
      <c r="F1613" s="167" t="s">
        <v>1478</v>
      </c>
      <c r="G1613" s="224"/>
      <c r="H1613" s="174" t="s">
        <v>1361</v>
      </c>
      <c r="I1613" s="191" t="s">
        <v>75</v>
      </c>
      <c r="J1613" s="207">
        <v>2323</v>
      </c>
      <c r="K1613" s="160">
        <v>1</v>
      </c>
      <c r="L1613" s="113">
        <v>2</v>
      </c>
      <c r="M1613" s="124"/>
      <c r="N1613" s="125">
        <f>Tabela1798197[[#This Row],[Qtde.]]*Tabela1798197[[#This Row],[VALOR]]</f>
        <v>0</v>
      </c>
    </row>
    <row r="1614" spans="2:14" x14ac:dyDescent="0.3">
      <c r="B1614" s="111" t="s">
        <v>166</v>
      </c>
      <c r="C1614" s="115">
        <v>1</v>
      </c>
      <c r="D161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614" s="231" t="s">
        <v>1348</v>
      </c>
      <c r="F1614" s="167" t="s">
        <v>1478</v>
      </c>
      <c r="G1614" s="224"/>
      <c r="H1614" s="174" t="s">
        <v>1361</v>
      </c>
      <c r="I1614" s="191" t="s">
        <v>67</v>
      </c>
      <c r="J1614" s="207">
        <v>2324</v>
      </c>
      <c r="K1614" s="160">
        <v>0</v>
      </c>
      <c r="L1614" s="113">
        <v>2</v>
      </c>
      <c r="M1614" s="124"/>
      <c r="N1614" s="125">
        <f>Tabela1798197[[#This Row],[Qtde.]]*Tabela1798197[[#This Row],[VALOR]]</f>
        <v>0</v>
      </c>
    </row>
    <row r="1615" spans="2:14" x14ac:dyDescent="0.3">
      <c r="B1615" s="111" t="s">
        <v>166</v>
      </c>
      <c r="C1615" s="115">
        <v>1</v>
      </c>
      <c r="D161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615" s="231" t="s">
        <v>1348</v>
      </c>
      <c r="F1615" s="167" t="s">
        <v>1478</v>
      </c>
      <c r="G1615" s="224"/>
      <c r="H1615" s="174" t="s">
        <v>1361</v>
      </c>
      <c r="I1615" s="191" t="s">
        <v>5</v>
      </c>
      <c r="J1615" s="207">
        <v>2358</v>
      </c>
      <c r="K1615" s="160">
        <v>0</v>
      </c>
      <c r="L1615" s="113">
        <v>10</v>
      </c>
      <c r="M1615" s="124"/>
      <c r="N1615" s="125">
        <f>Tabela1798197[[#This Row],[Qtde.]]*Tabela1798197[[#This Row],[VALOR]]</f>
        <v>0</v>
      </c>
    </row>
    <row r="1616" spans="2:14" x14ac:dyDescent="0.3">
      <c r="B1616" s="111" t="s">
        <v>166</v>
      </c>
      <c r="C1616" s="115">
        <v>1</v>
      </c>
      <c r="D161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10</v>
      </c>
      <c r="E1616" s="231" t="s">
        <v>1348</v>
      </c>
      <c r="F1616" s="167" t="s">
        <v>1478</v>
      </c>
      <c r="G1616" s="224"/>
      <c r="H1616" s="174" t="s">
        <v>1406</v>
      </c>
      <c r="I1616" s="191" t="s">
        <v>5</v>
      </c>
      <c r="J1616" s="207">
        <v>7891260543337</v>
      </c>
      <c r="K1616" s="160">
        <v>0</v>
      </c>
      <c r="L1616" s="113">
        <v>10</v>
      </c>
      <c r="M1616" s="124"/>
      <c r="N1616" s="125">
        <f>Tabela1798197[[#This Row],[Qtde.]]*Tabela1798197[[#This Row],[VALOR]]</f>
        <v>0</v>
      </c>
    </row>
    <row r="1617" spans="2:14" x14ac:dyDescent="0.3">
      <c r="B1617" s="111" t="s">
        <v>166</v>
      </c>
      <c r="C1617" s="115">
        <v>1</v>
      </c>
      <c r="D161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617" s="231" t="s">
        <v>1348</v>
      </c>
      <c r="F1617" s="167" t="s">
        <v>1478</v>
      </c>
      <c r="G1617" s="224"/>
      <c r="H1617" s="174" t="s">
        <v>1362</v>
      </c>
      <c r="I1617" s="191" t="s">
        <v>5</v>
      </c>
      <c r="J1617" s="207">
        <v>2319</v>
      </c>
      <c r="K1617" s="160">
        <v>0</v>
      </c>
      <c r="L1617" s="113">
        <v>4</v>
      </c>
      <c r="M1617" s="124"/>
      <c r="N1617" s="125">
        <f>Tabela1798197[[#This Row],[Qtde.]]*Tabela1798197[[#This Row],[VALOR]]</f>
        <v>0</v>
      </c>
    </row>
    <row r="1618" spans="2:14" x14ac:dyDescent="0.3">
      <c r="B1618" s="111" t="s">
        <v>166</v>
      </c>
      <c r="C1618" s="115">
        <v>1</v>
      </c>
      <c r="D161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618" s="231" t="s">
        <v>1348</v>
      </c>
      <c r="F1618" s="167" t="s">
        <v>1478</v>
      </c>
      <c r="G1618" s="224"/>
      <c r="H1618" s="174" t="s">
        <v>1362</v>
      </c>
      <c r="I1618" s="191" t="s">
        <v>75</v>
      </c>
      <c r="J1618" s="207">
        <v>2325</v>
      </c>
      <c r="K1618" s="160">
        <v>0</v>
      </c>
      <c r="L1618" s="113">
        <v>4</v>
      </c>
      <c r="M1618" s="124"/>
      <c r="N1618" s="125">
        <f>Tabela1798197[[#This Row],[Qtde.]]*Tabela1798197[[#This Row],[VALOR]]</f>
        <v>0</v>
      </c>
    </row>
    <row r="1619" spans="2:14" x14ac:dyDescent="0.3">
      <c r="B1619" s="111" t="s">
        <v>166</v>
      </c>
      <c r="C1619" s="115">
        <v>1</v>
      </c>
      <c r="D161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619" s="231" t="s">
        <v>1348</v>
      </c>
      <c r="F1619" s="167" t="s">
        <v>1478</v>
      </c>
      <c r="G1619" s="224"/>
      <c r="H1619" s="174" t="s">
        <v>1362</v>
      </c>
      <c r="I1619" s="191" t="s">
        <v>67</v>
      </c>
      <c r="J1619" s="207">
        <v>2326</v>
      </c>
      <c r="K1619" s="160">
        <v>1</v>
      </c>
      <c r="L1619" s="113">
        <v>4</v>
      </c>
      <c r="M1619" s="124"/>
      <c r="N1619" s="125">
        <f>Tabela1798197[[#This Row],[Qtde.]]*Tabela1798197[[#This Row],[VALOR]]</f>
        <v>0</v>
      </c>
    </row>
    <row r="1620" spans="2:14" x14ac:dyDescent="0.3">
      <c r="B1620" s="111" t="s">
        <v>166</v>
      </c>
      <c r="C1620" s="115">
        <v>1</v>
      </c>
      <c r="D162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620" s="231" t="s">
        <v>1348</v>
      </c>
      <c r="F1620" s="167" t="s">
        <v>1496</v>
      </c>
      <c r="G1620" s="224"/>
      <c r="H1620" s="174" t="s">
        <v>1361</v>
      </c>
      <c r="I1620" s="191" t="s">
        <v>1497</v>
      </c>
      <c r="J1620" s="207">
        <v>2327</v>
      </c>
      <c r="K1620" s="160">
        <v>0</v>
      </c>
      <c r="L1620" s="113">
        <v>2</v>
      </c>
      <c r="M1620" s="124"/>
      <c r="N1620" s="125">
        <f>Tabela1798197[[#This Row],[Qtde.]]*Tabela1798197[[#This Row],[VALOR]]</f>
        <v>0</v>
      </c>
    </row>
    <row r="1621" spans="2:14" x14ac:dyDescent="0.3">
      <c r="B1621" s="111" t="s">
        <v>166</v>
      </c>
      <c r="C1621" s="115">
        <v>1</v>
      </c>
      <c r="D162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621" s="231" t="s">
        <v>1348</v>
      </c>
      <c r="F1621" s="167" t="s">
        <v>1496</v>
      </c>
      <c r="G1621" s="224"/>
      <c r="H1621" s="174" t="s">
        <v>1361</v>
      </c>
      <c r="I1621" s="191" t="s">
        <v>1498</v>
      </c>
      <c r="J1621" s="207">
        <v>2328</v>
      </c>
      <c r="K1621" s="160">
        <v>1</v>
      </c>
      <c r="L1621" s="113">
        <v>2</v>
      </c>
      <c r="M1621" s="124"/>
      <c r="N1621" s="125">
        <f>Tabela1798197[[#This Row],[Qtde.]]*Tabela1798197[[#This Row],[VALOR]]</f>
        <v>0</v>
      </c>
    </row>
    <row r="1622" spans="2:14" x14ac:dyDescent="0.3">
      <c r="B1622" s="111" t="s">
        <v>166</v>
      </c>
      <c r="C1622" s="115">
        <v>1</v>
      </c>
      <c r="D162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622" s="231" t="s">
        <v>1348</v>
      </c>
      <c r="F1622" s="167" t="s">
        <v>1496</v>
      </c>
      <c r="G1622" s="224"/>
      <c r="H1622" s="174" t="s">
        <v>1362</v>
      </c>
      <c r="I1622" s="191" t="s">
        <v>1497</v>
      </c>
      <c r="J1622" s="207">
        <v>2329</v>
      </c>
      <c r="K1622" s="160">
        <v>0</v>
      </c>
      <c r="L1622" s="113">
        <v>4</v>
      </c>
      <c r="M1622" s="124"/>
      <c r="N1622" s="125">
        <f>Tabela1798197[[#This Row],[Qtde.]]*Tabela1798197[[#This Row],[VALOR]]</f>
        <v>0</v>
      </c>
    </row>
    <row r="1623" spans="2:14" x14ac:dyDescent="0.3">
      <c r="B1623" s="111" t="s">
        <v>166</v>
      </c>
      <c r="C1623" s="115">
        <v>1</v>
      </c>
      <c r="D162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3</v>
      </c>
      <c r="E1623" s="231" t="s">
        <v>1348</v>
      </c>
      <c r="F1623" s="167" t="s">
        <v>1496</v>
      </c>
      <c r="G1623" s="224"/>
      <c r="H1623" s="174" t="s">
        <v>1362</v>
      </c>
      <c r="I1623" s="191" t="s">
        <v>67</v>
      </c>
      <c r="J1623" s="207">
        <v>2330</v>
      </c>
      <c r="K1623" s="160">
        <v>1</v>
      </c>
      <c r="L1623" s="113">
        <v>4</v>
      </c>
      <c r="M1623" s="124"/>
      <c r="N1623" s="125">
        <f>Tabela1798197[[#This Row],[Qtde.]]*Tabela1798197[[#This Row],[VALOR]]</f>
        <v>0</v>
      </c>
    </row>
    <row r="1624" spans="2:14" x14ac:dyDescent="0.3">
      <c r="B1624" s="111" t="s">
        <v>166</v>
      </c>
      <c r="C1624" s="115">
        <v>1</v>
      </c>
      <c r="D162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624" s="231" t="s">
        <v>1348</v>
      </c>
      <c r="F1624" s="167" t="s">
        <v>1496</v>
      </c>
      <c r="G1624" s="224"/>
      <c r="H1624" s="174" t="s">
        <v>1362</v>
      </c>
      <c r="I1624" s="191" t="s">
        <v>117</v>
      </c>
      <c r="J1624" s="207">
        <v>2331</v>
      </c>
      <c r="K1624" s="160">
        <v>3</v>
      </c>
      <c r="L1624" s="113">
        <v>4</v>
      </c>
      <c r="M1624" s="124"/>
      <c r="N1624" s="125">
        <f>Tabela1798197[[#This Row],[Qtde.]]*Tabela1798197[[#This Row],[VALOR]]</f>
        <v>0</v>
      </c>
    </row>
    <row r="1625" spans="2:14" ht="31.5" x14ac:dyDescent="0.3">
      <c r="B1625" s="111" t="s">
        <v>166</v>
      </c>
      <c r="C1625" s="115">
        <v>1</v>
      </c>
      <c r="D162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25" s="231" t="s">
        <v>167</v>
      </c>
      <c r="F1625" s="167" t="s">
        <v>1479</v>
      </c>
      <c r="G1625" s="224"/>
      <c r="H1625" s="174" t="s">
        <v>1481</v>
      </c>
      <c r="I1625" s="191" t="s">
        <v>1480</v>
      </c>
      <c r="J1625" s="207">
        <v>7891260505168</v>
      </c>
      <c r="K1625" s="160">
        <v>0</v>
      </c>
      <c r="L1625" s="113"/>
      <c r="M1625" s="124"/>
      <c r="N1625" s="125">
        <f>Tabela1798197[[#This Row],[Qtde.]]*Tabela1798197[[#This Row],[VALOR]]</f>
        <v>0</v>
      </c>
    </row>
    <row r="1626" spans="2:14" x14ac:dyDescent="0.3">
      <c r="B1626" s="111" t="s">
        <v>166</v>
      </c>
      <c r="C1626" s="115">
        <v>1</v>
      </c>
      <c r="D162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26" s="231" t="s">
        <v>167</v>
      </c>
      <c r="F1626" s="167" t="s">
        <v>9</v>
      </c>
      <c r="G1626" s="224"/>
      <c r="H1626" s="174" t="s">
        <v>1482</v>
      </c>
      <c r="I1626" s="191"/>
      <c r="J1626" s="207">
        <v>7891260028728</v>
      </c>
      <c r="K1626" s="160">
        <v>0</v>
      </c>
      <c r="L1626" s="113"/>
      <c r="M1626" s="124"/>
      <c r="N1626" s="125">
        <f>Tabela1798197[[#This Row],[Qtde.]]*Tabela1798197[[#This Row],[VALOR]]</f>
        <v>0</v>
      </c>
    </row>
    <row r="1627" spans="2:14" ht="31.5" x14ac:dyDescent="0.3">
      <c r="B1627" s="111" t="s">
        <v>166</v>
      </c>
      <c r="C1627" s="115">
        <v>1</v>
      </c>
      <c r="D162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27" s="231" t="s">
        <v>1499</v>
      </c>
      <c r="F1627" s="167" t="s">
        <v>1500</v>
      </c>
      <c r="G1627" s="224"/>
      <c r="H1627" s="174" t="s">
        <v>1501</v>
      </c>
      <c r="I1627" s="191"/>
      <c r="J1627" s="207">
        <v>7891222043745</v>
      </c>
      <c r="K1627" s="160">
        <v>2</v>
      </c>
      <c r="L1627" s="113">
        <v>2</v>
      </c>
      <c r="M1627" s="124"/>
      <c r="N1627" s="125">
        <f>Tabela1798197[[#This Row],[Qtde.]]*Tabela1798197[[#This Row],[VALOR]]</f>
        <v>0</v>
      </c>
    </row>
    <row r="1628" spans="2:14" ht="31.5" x14ac:dyDescent="0.3">
      <c r="B1628" s="111" t="s">
        <v>166</v>
      </c>
      <c r="C1628" s="115">
        <v>1</v>
      </c>
      <c r="D162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28" s="231" t="s">
        <v>1499</v>
      </c>
      <c r="F1628" s="167" t="s">
        <v>1502</v>
      </c>
      <c r="G1628" s="224"/>
      <c r="H1628" s="174"/>
      <c r="I1628" s="191"/>
      <c r="J1628" s="207">
        <v>7891222051214</v>
      </c>
      <c r="K1628" s="160">
        <v>2</v>
      </c>
      <c r="L1628" s="113">
        <v>2</v>
      </c>
      <c r="M1628" s="124"/>
      <c r="N1628" s="125">
        <f>Tabela1798197[[#This Row],[Qtde.]]*Tabela1798197[[#This Row],[VALOR]]</f>
        <v>0</v>
      </c>
    </row>
    <row r="1629" spans="2:14" x14ac:dyDescent="0.3">
      <c r="B1629" s="111" t="s">
        <v>166</v>
      </c>
      <c r="C1629" s="115">
        <v>1</v>
      </c>
      <c r="D162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29" s="231" t="s">
        <v>1499</v>
      </c>
      <c r="F1629" s="167" t="s">
        <v>1503</v>
      </c>
      <c r="G1629" s="224"/>
      <c r="H1629" s="174"/>
      <c r="I1629" s="191" t="s">
        <v>1504</v>
      </c>
      <c r="J1629" s="207">
        <v>7891222157800</v>
      </c>
      <c r="K1629" s="160">
        <v>2</v>
      </c>
      <c r="L1629" s="113">
        <v>2</v>
      </c>
      <c r="M1629" s="124"/>
      <c r="N1629" s="125">
        <f>Tabela1798197[[#This Row],[Qtde.]]*Tabela1798197[[#This Row],[VALOR]]</f>
        <v>0</v>
      </c>
    </row>
    <row r="1630" spans="2:14" x14ac:dyDescent="0.3">
      <c r="B1630" s="111" t="s">
        <v>166</v>
      </c>
      <c r="C1630" s="115">
        <v>1</v>
      </c>
      <c r="D163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30" s="231" t="s">
        <v>1499</v>
      </c>
      <c r="F1630" s="167" t="s">
        <v>1503</v>
      </c>
      <c r="G1630" s="224"/>
      <c r="H1630" s="174"/>
      <c r="I1630" s="191" t="s">
        <v>5</v>
      </c>
      <c r="J1630" s="207">
        <v>7891222077375</v>
      </c>
      <c r="K1630" s="160">
        <v>2</v>
      </c>
      <c r="L1630" s="113">
        <v>2</v>
      </c>
      <c r="M1630" s="124"/>
      <c r="N1630" s="125">
        <f>Tabela1798197[[#This Row],[Qtde.]]*Tabela1798197[[#This Row],[VALOR]]</f>
        <v>0</v>
      </c>
    </row>
    <row r="1631" spans="2:14" ht="31.5" x14ac:dyDescent="0.3">
      <c r="B1631" s="111" t="s">
        <v>166</v>
      </c>
      <c r="C1631" s="115">
        <v>10</v>
      </c>
      <c r="D163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31" s="231"/>
      <c r="F1631" s="167" t="s">
        <v>1526</v>
      </c>
      <c r="G1631" s="224"/>
      <c r="H1631" s="174"/>
      <c r="I1631" s="191"/>
      <c r="J1631" s="207">
        <v>742832756976</v>
      </c>
      <c r="K1631" s="160">
        <v>30</v>
      </c>
      <c r="L1631" s="113">
        <v>10</v>
      </c>
      <c r="M1631" s="124"/>
      <c r="N1631" s="125">
        <f>Tabela1798197[[#This Row],[Qtde.]]*Tabela1798197[[#This Row],[VALOR]]</f>
        <v>0</v>
      </c>
    </row>
    <row r="1632" spans="2:14" ht="31.5" x14ac:dyDescent="0.3">
      <c r="B1632" s="111" t="s">
        <v>166</v>
      </c>
      <c r="C1632" s="115">
        <v>1</v>
      </c>
      <c r="D163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32" s="231" t="s">
        <v>1527</v>
      </c>
      <c r="F1632" s="167" t="s">
        <v>1528</v>
      </c>
      <c r="G1632" s="224"/>
      <c r="H1632" s="174"/>
      <c r="I1632" s="191"/>
      <c r="J1632" s="207">
        <v>7898950726506</v>
      </c>
      <c r="K1632" s="160">
        <v>17</v>
      </c>
      <c r="L1632" s="113">
        <v>10</v>
      </c>
      <c r="M1632" s="124"/>
      <c r="N1632" s="125">
        <f>Tabela1798197[[#This Row],[Qtde.]]*Tabela1798197[[#This Row],[VALOR]]</f>
        <v>0</v>
      </c>
    </row>
    <row r="1633" spans="2:14" ht="31.5" x14ac:dyDescent="0.3">
      <c r="B1633" s="111" t="s">
        <v>166</v>
      </c>
      <c r="C1633" s="115">
        <v>1</v>
      </c>
      <c r="D163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33" s="231" t="s">
        <v>1527</v>
      </c>
      <c r="F1633" s="167" t="s">
        <v>1529</v>
      </c>
      <c r="G1633" s="224"/>
      <c r="H1633" s="174"/>
      <c r="I1633" s="191"/>
      <c r="J1633" s="207">
        <v>7898950726476</v>
      </c>
      <c r="K1633" s="160">
        <v>16</v>
      </c>
      <c r="L1633" s="113">
        <v>10</v>
      </c>
      <c r="M1633" s="124"/>
      <c r="N1633" s="125">
        <f>Tabela1798197[[#This Row],[Qtde.]]*Tabela1798197[[#This Row],[VALOR]]</f>
        <v>0</v>
      </c>
    </row>
    <row r="1634" spans="2:14" ht="31.5" x14ac:dyDescent="0.3">
      <c r="B1634" s="111" t="s">
        <v>166</v>
      </c>
      <c r="C1634" s="115">
        <v>1</v>
      </c>
      <c r="D163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634" s="231" t="s">
        <v>1089</v>
      </c>
      <c r="F1634" s="167" t="s">
        <v>1505</v>
      </c>
      <c r="G1634" s="224"/>
      <c r="H1634" s="174"/>
      <c r="I1634" s="191"/>
      <c r="J1634" s="207">
        <v>2332</v>
      </c>
      <c r="K1634" s="160">
        <v>1</v>
      </c>
      <c r="L1634" s="113">
        <v>2</v>
      </c>
      <c r="M1634" s="124"/>
      <c r="N1634" s="125">
        <f>Tabela1798197[[#This Row],[Qtde.]]*Tabela1798197[[#This Row],[VALOR]]</f>
        <v>0</v>
      </c>
    </row>
    <row r="1635" spans="2:14" x14ac:dyDescent="0.3">
      <c r="B1635" s="111" t="s">
        <v>166</v>
      </c>
      <c r="C1635" s="115">
        <v>1</v>
      </c>
      <c r="D163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35" s="231" t="s">
        <v>992</v>
      </c>
      <c r="F1635" s="167" t="s">
        <v>1506</v>
      </c>
      <c r="G1635" s="224"/>
      <c r="H1635" s="174" t="s">
        <v>1507</v>
      </c>
      <c r="I1635" s="191"/>
      <c r="J1635" s="207">
        <v>2337</v>
      </c>
      <c r="K1635" s="160">
        <v>9</v>
      </c>
      <c r="L1635" s="113"/>
      <c r="M1635" s="124"/>
      <c r="N1635" s="125">
        <f>Tabela1798197[[#This Row],[Qtde.]]*Tabela1798197[[#This Row],[VALOR]]</f>
        <v>0</v>
      </c>
    </row>
    <row r="1636" spans="2:14" x14ac:dyDescent="0.3">
      <c r="B1636" s="111" t="s">
        <v>166</v>
      </c>
      <c r="C1636" s="115">
        <v>1</v>
      </c>
      <c r="D163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36" s="231" t="s">
        <v>992</v>
      </c>
      <c r="F1636" s="167" t="s">
        <v>1506</v>
      </c>
      <c r="G1636" s="224"/>
      <c r="H1636" s="174" t="s">
        <v>1508</v>
      </c>
      <c r="I1636" s="191"/>
      <c r="J1636" s="207">
        <v>2336</v>
      </c>
      <c r="K1636" s="160">
        <v>0</v>
      </c>
      <c r="L1636" s="113"/>
      <c r="M1636" s="124"/>
      <c r="N1636" s="125">
        <f>Tabela1798197[[#This Row],[Qtde.]]*Tabela1798197[[#This Row],[VALOR]]</f>
        <v>0</v>
      </c>
    </row>
    <row r="1637" spans="2:14" x14ac:dyDescent="0.3">
      <c r="B1637" s="111" t="s">
        <v>166</v>
      </c>
      <c r="C1637" s="115">
        <v>20</v>
      </c>
      <c r="D163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1637" s="231" t="s">
        <v>1537</v>
      </c>
      <c r="F1637" s="167" t="s">
        <v>1538</v>
      </c>
      <c r="G1637" s="224"/>
      <c r="H1637" s="174" t="s">
        <v>1539</v>
      </c>
      <c r="I1637" s="191"/>
      <c r="J1637" s="207">
        <v>7898946673197</v>
      </c>
      <c r="K1637" s="160">
        <v>3</v>
      </c>
      <c r="L1637" s="113">
        <v>10</v>
      </c>
      <c r="M1637" s="124"/>
      <c r="N1637" s="125">
        <f>Tabela1798197[[#This Row],[Qtde.]]*Tabela1798197[[#This Row],[VALOR]]</f>
        <v>0</v>
      </c>
    </row>
    <row r="1638" spans="2:14" ht="28.5" x14ac:dyDescent="0.3">
      <c r="B1638" s="111" t="s">
        <v>173</v>
      </c>
      <c r="C1638" s="115">
        <v>1</v>
      </c>
      <c r="D163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38" s="231" t="s">
        <v>173</v>
      </c>
      <c r="F1638" s="166" t="s">
        <v>175</v>
      </c>
      <c r="G1638" s="224"/>
      <c r="H1638" s="174" t="s">
        <v>1361</v>
      </c>
      <c r="I1638" s="191" t="s">
        <v>77</v>
      </c>
      <c r="J1638" s="207">
        <v>2098</v>
      </c>
      <c r="K1638" s="202">
        <v>1</v>
      </c>
      <c r="L1638" s="113"/>
      <c r="M1638" s="126"/>
      <c r="N1638" s="127">
        <f>Tabela1798197[[#This Row],[Qtde.]]*Tabela1798197[[#This Row],[VALOR]]</f>
        <v>0</v>
      </c>
    </row>
    <row r="1639" spans="2:14" x14ac:dyDescent="0.3">
      <c r="B1639" s="111" t="s">
        <v>173</v>
      </c>
      <c r="C1639" s="115">
        <v>1</v>
      </c>
      <c r="D163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39" s="231" t="s">
        <v>173</v>
      </c>
      <c r="F1639" s="166" t="s">
        <v>152</v>
      </c>
      <c r="G1639" s="224"/>
      <c r="H1639" s="174" t="s">
        <v>1361</v>
      </c>
      <c r="I1639" s="191" t="s">
        <v>5</v>
      </c>
      <c r="J1639" s="207"/>
      <c r="K1639" s="202">
        <v>0</v>
      </c>
      <c r="L1639" s="113"/>
      <c r="M1639" s="126"/>
      <c r="N1639" s="127">
        <f>Tabela1798197[[#This Row],[Qtde.]]*Tabela1798197[[#This Row],[VALOR]]</f>
        <v>0</v>
      </c>
    </row>
    <row r="1640" spans="2:14" x14ac:dyDescent="0.3">
      <c r="B1640" s="111" t="s">
        <v>173</v>
      </c>
      <c r="C1640" s="115">
        <v>1</v>
      </c>
      <c r="D164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0" s="231" t="s">
        <v>173</v>
      </c>
      <c r="F1640" s="166" t="s">
        <v>152</v>
      </c>
      <c r="G1640" s="224"/>
      <c r="H1640" s="174" t="s">
        <v>1361</v>
      </c>
      <c r="I1640" s="191" t="s">
        <v>24</v>
      </c>
      <c r="J1640" s="207"/>
      <c r="K1640" s="202">
        <v>0</v>
      </c>
      <c r="L1640" s="113"/>
      <c r="M1640" s="126"/>
      <c r="N1640" s="127">
        <f>Tabela1798197[[#This Row],[Qtde.]]*Tabela1798197[[#This Row],[VALOR]]</f>
        <v>0</v>
      </c>
    </row>
    <row r="1641" spans="2:14" x14ac:dyDescent="0.3">
      <c r="B1641" s="111" t="s">
        <v>173</v>
      </c>
      <c r="C1641" s="115">
        <v>1</v>
      </c>
      <c r="D164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1" s="231" t="s">
        <v>173</v>
      </c>
      <c r="F1641" s="166" t="s">
        <v>152</v>
      </c>
      <c r="G1641" s="224"/>
      <c r="H1641" s="174" t="s">
        <v>1361</v>
      </c>
      <c r="I1641" s="191" t="s">
        <v>1078</v>
      </c>
      <c r="J1641" s="207"/>
      <c r="K1641" s="202">
        <v>0</v>
      </c>
      <c r="L1641" s="113"/>
      <c r="M1641" s="126"/>
      <c r="N1641" s="127">
        <f>Tabela1798197[[#This Row],[Qtde.]]*Tabela1798197[[#This Row],[VALOR]]</f>
        <v>0</v>
      </c>
    </row>
    <row r="1642" spans="2:14" ht="28.5" x14ac:dyDescent="0.3">
      <c r="B1642" s="111" t="s">
        <v>173</v>
      </c>
      <c r="C1642" s="115">
        <v>1</v>
      </c>
      <c r="D164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2" s="231" t="s">
        <v>173</v>
      </c>
      <c r="F1642" s="166" t="s">
        <v>152</v>
      </c>
      <c r="G1642" s="224"/>
      <c r="H1642" s="174" t="s">
        <v>1361</v>
      </c>
      <c r="I1642" s="191" t="s">
        <v>83</v>
      </c>
      <c r="J1642" s="207"/>
      <c r="K1642" s="202">
        <v>0</v>
      </c>
      <c r="L1642" s="113"/>
      <c r="M1642" s="126"/>
      <c r="N1642" s="127">
        <f>Tabela1798197[[#This Row],[Qtde.]]*Tabela1798197[[#This Row],[VALOR]]</f>
        <v>0</v>
      </c>
    </row>
    <row r="1643" spans="2:14" x14ac:dyDescent="0.3">
      <c r="B1643" s="111" t="s">
        <v>173</v>
      </c>
      <c r="C1643" s="115">
        <v>1</v>
      </c>
      <c r="D164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3" s="231" t="s">
        <v>173</v>
      </c>
      <c r="F1643" s="166" t="s">
        <v>152</v>
      </c>
      <c r="G1643" s="224"/>
      <c r="H1643" s="174" t="s">
        <v>1361</v>
      </c>
      <c r="I1643" s="191" t="s">
        <v>25</v>
      </c>
      <c r="J1643" s="207"/>
      <c r="K1643" s="202">
        <v>0</v>
      </c>
      <c r="L1643" s="113"/>
      <c r="M1643" s="126"/>
      <c r="N1643" s="127">
        <f>Tabela1798197[[#This Row],[Qtde.]]*Tabela1798197[[#This Row],[VALOR]]</f>
        <v>0</v>
      </c>
    </row>
    <row r="1644" spans="2:14" ht="28.5" x14ac:dyDescent="0.3">
      <c r="B1644" s="111" t="s">
        <v>173</v>
      </c>
      <c r="C1644" s="115">
        <v>1</v>
      </c>
      <c r="D164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4" s="231" t="s">
        <v>173</v>
      </c>
      <c r="F1644" s="166" t="s">
        <v>152</v>
      </c>
      <c r="G1644" s="224"/>
      <c r="H1644" s="174" t="s">
        <v>1361</v>
      </c>
      <c r="I1644" s="191" t="s">
        <v>154</v>
      </c>
      <c r="J1644" s="207">
        <v>2014</v>
      </c>
      <c r="K1644" s="202">
        <v>0</v>
      </c>
      <c r="L1644" s="113"/>
      <c r="M1644" s="126"/>
      <c r="N1644" s="127">
        <f>Tabela1798197[[#This Row],[Qtde.]]*Tabela1798197[[#This Row],[VALOR]]</f>
        <v>0</v>
      </c>
    </row>
    <row r="1645" spans="2:14" x14ac:dyDescent="0.3">
      <c r="B1645" s="111" t="s">
        <v>173</v>
      </c>
      <c r="C1645" s="115">
        <v>4</v>
      </c>
      <c r="D164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5" s="231" t="s">
        <v>173</v>
      </c>
      <c r="F1645" s="166" t="s">
        <v>152</v>
      </c>
      <c r="G1645" s="224"/>
      <c r="H1645" s="174" t="s">
        <v>1362</v>
      </c>
      <c r="I1645" s="191" t="s">
        <v>5</v>
      </c>
      <c r="J1645" s="207"/>
      <c r="K1645" s="202">
        <v>0</v>
      </c>
      <c r="L1645" s="113"/>
      <c r="M1645" s="126"/>
      <c r="N1645" s="127">
        <f>Tabela1798197[[#This Row],[Qtde.]]*Tabela1798197[[#This Row],[VALOR]]</f>
        <v>0</v>
      </c>
    </row>
    <row r="1646" spans="2:14" x14ac:dyDescent="0.3">
      <c r="B1646" s="111" t="s">
        <v>173</v>
      </c>
      <c r="C1646" s="115">
        <v>4</v>
      </c>
      <c r="D164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6" s="231" t="s">
        <v>173</v>
      </c>
      <c r="F1646" s="166" t="s">
        <v>152</v>
      </c>
      <c r="G1646" s="224"/>
      <c r="H1646" s="174" t="s">
        <v>1362</v>
      </c>
      <c r="I1646" s="191" t="s">
        <v>24</v>
      </c>
      <c r="J1646" s="207"/>
      <c r="K1646" s="202">
        <v>0</v>
      </c>
      <c r="L1646" s="113"/>
      <c r="M1646" s="126"/>
      <c r="N1646" s="127">
        <f>Tabela1798197[[#This Row],[Qtde.]]*Tabela1798197[[#This Row],[VALOR]]</f>
        <v>0</v>
      </c>
    </row>
    <row r="1647" spans="2:14" x14ac:dyDescent="0.3">
      <c r="B1647" s="111" t="s">
        <v>173</v>
      </c>
      <c r="C1647" s="115">
        <v>4</v>
      </c>
      <c r="D164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7" s="231" t="s">
        <v>173</v>
      </c>
      <c r="F1647" s="166" t="s">
        <v>152</v>
      </c>
      <c r="G1647" s="224"/>
      <c r="H1647" s="174" t="s">
        <v>1362</v>
      </c>
      <c r="I1647" s="191" t="s">
        <v>20</v>
      </c>
      <c r="J1647" s="207">
        <v>1986</v>
      </c>
      <c r="K1647" s="202">
        <v>2</v>
      </c>
      <c r="L1647" s="113"/>
      <c r="M1647" s="126"/>
      <c r="N1647" s="127">
        <f>Tabela1798197[[#This Row],[Qtde.]]*Tabela1798197[[#This Row],[VALOR]]</f>
        <v>0</v>
      </c>
    </row>
    <row r="1648" spans="2:14" x14ac:dyDescent="0.3">
      <c r="B1648" s="111" t="s">
        <v>173</v>
      </c>
      <c r="C1648" s="115">
        <v>4</v>
      </c>
      <c r="D164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8" s="231" t="s">
        <v>173</v>
      </c>
      <c r="F1648" s="166" t="s">
        <v>152</v>
      </c>
      <c r="G1648" s="224"/>
      <c r="H1648" s="174" t="s">
        <v>1362</v>
      </c>
      <c r="I1648" s="191" t="s">
        <v>1078</v>
      </c>
      <c r="J1648" s="207"/>
      <c r="K1648" s="202">
        <v>0</v>
      </c>
      <c r="L1648" s="113"/>
      <c r="M1648" s="126"/>
      <c r="N1648" s="127">
        <f>Tabela1798197[[#This Row],[Qtde.]]*Tabela1798197[[#This Row],[VALOR]]</f>
        <v>0</v>
      </c>
    </row>
    <row r="1649" spans="2:14" ht="28.5" x14ac:dyDescent="0.3">
      <c r="B1649" s="111" t="s">
        <v>173</v>
      </c>
      <c r="C1649" s="115">
        <v>4</v>
      </c>
      <c r="D164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49" s="231" t="s">
        <v>173</v>
      </c>
      <c r="F1649" s="166" t="s">
        <v>152</v>
      </c>
      <c r="G1649" s="224"/>
      <c r="H1649" s="174" t="s">
        <v>1362</v>
      </c>
      <c r="I1649" s="191" t="s">
        <v>83</v>
      </c>
      <c r="J1649" s="207"/>
      <c r="K1649" s="202">
        <v>0</v>
      </c>
      <c r="L1649" s="113"/>
      <c r="M1649" s="126"/>
      <c r="N1649" s="127">
        <f>Tabela1798197[[#This Row],[Qtde.]]*Tabela1798197[[#This Row],[VALOR]]</f>
        <v>0</v>
      </c>
    </row>
    <row r="1650" spans="2:14" x14ac:dyDescent="0.3">
      <c r="B1650" s="111" t="s">
        <v>173</v>
      </c>
      <c r="C1650" s="115"/>
      <c r="D165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0" s="231" t="s">
        <v>173</v>
      </c>
      <c r="F1650" s="166" t="s">
        <v>1486</v>
      </c>
      <c r="G1650" s="224"/>
      <c r="H1650" s="174" t="s">
        <v>1361</v>
      </c>
      <c r="I1650" s="191" t="s">
        <v>5</v>
      </c>
      <c r="J1650" s="207"/>
      <c r="K1650" s="202"/>
      <c r="L1650" s="113"/>
      <c r="M1650" s="126"/>
      <c r="N1650" s="127">
        <f>Tabela1798197[[#This Row],[Qtde.]]*Tabela1798197[[#This Row],[VALOR]]</f>
        <v>0</v>
      </c>
    </row>
    <row r="1651" spans="2:14" ht="28.5" x14ac:dyDescent="0.3">
      <c r="B1651" s="111" t="s">
        <v>173</v>
      </c>
      <c r="C1651" s="115"/>
      <c r="D165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1" s="231" t="s">
        <v>173</v>
      </c>
      <c r="F1651" s="166" t="s">
        <v>1486</v>
      </c>
      <c r="G1651" s="224"/>
      <c r="H1651" s="174" t="s">
        <v>1361</v>
      </c>
      <c r="I1651" s="191" t="s">
        <v>58</v>
      </c>
      <c r="J1651" s="207"/>
      <c r="K1651" s="202"/>
      <c r="L1651" s="113"/>
      <c r="M1651" s="126"/>
      <c r="N1651" s="127">
        <f>Tabela1798197[[#This Row],[Qtde.]]*Tabela1798197[[#This Row],[VALOR]]</f>
        <v>0</v>
      </c>
    </row>
    <row r="1652" spans="2:14" x14ac:dyDescent="0.3">
      <c r="B1652" s="111" t="s">
        <v>173</v>
      </c>
      <c r="C1652" s="115"/>
      <c r="D165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2" s="231" t="s">
        <v>173</v>
      </c>
      <c r="F1652" s="166" t="s">
        <v>1486</v>
      </c>
      <c r="G1652" s="224"/>
      <c r="H1652" s="174" t="s">
        <v>1361</v>
      </c>
      <c r="I1652" s="191" t="s">
        <v>75</v>
      </c>
      <c r="J1652" s="207"/>
      <c r="K1652" s="202"/>
      <c r="L1652" s="113"/>
      <c r="M1652" s="126"/>
      <c r="N1652" s="127">
        <f>Tabela1798197[[#This Row],[Qtde.]]*Tabela1798197[[#This Row],[VALOR]]</f>
        <v>0</v>
      </c>
    </row>
    <row r="1653" spans="2:14" x14ac:dyDescent="0.3">
      <c r="B1653" s="111" t="s">
        <v>173</v>
      </c>
      <c r="C1653" s="115"/>
      <c r="D165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3" s="231" t="s">
        <v>173</v>
      </c>
      <c r="F1653" s="166" t="s">
        <v>1486</v>
      </c>
      <c r="G1653" s="224"/>
      <c r="H1653" s="174" t="s">
        <v>1361</v>
      </c>
      <c r="I1653" s="191" t="s">
        <v>67</v>
      </c>
      <c r="J1653" s="207"/>
      <c r="K1653" s="202"/>
      <c r="L1653" s="113"/>
      <c r="M1653" s="126"/>
      <c r="N1653" s="127">
        <f>Tabela1798197[[#This Row],[Qtde.]]*Tabela1798197[[#This Row],[VALOR]]</f>
        <v>0</v>
      </c>
    </row>
    <row r="1654" spans="2:14" x14ac:dyDescent="0.3">
      <c r="B1654" s="111" t="s">
        <v>173</v>
      </c>
      <c r="C1654" s="115"/>
      <c r="D165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4" s="231" t="s">
        <v>173</v>
      </c>
      <c r="F1654" s="166" t="s">
        <v>1486</v>
      </c>
      <c r="G1654" s="224"/>
      <c r="H1654" s="174" t="s">
        <v>1361</v>
      </c>
      <c r="I1654" s="191" t="s">
        <v>1487</v>
      </c>
      <c r="J1654" s="207"/>
      <c r="K1654" s="202"/>
      <c r="L1654" s="113"/>
      <c r="M1654" s="126"/>
      <c r="N1654" s="127">
        <f>Tabela1798197[[#This Row],[Qtde.]]*Tabela1798197[[#This Row],[VALOR]]</f>
        <v>0</v>
      </c>
    </row>
    <row r="1655" spans="2:14" x14ac:dyDescent="0.3">
      <c r="B1655" s="111" t="s">
        <v>173</v>
      </c>
      <c r="C1655" s="115"/>
      <c r="D165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5" s="231" t="s">
        <v>173</v>
      </c>
      <c r="F1655" s="166" t="s">
        <v>1486</v>
      </c>
      <c r="G1655" s="224"/>
      <c r="H1655" s="174" t="s">
        <v>1361</v>
      </c>
      <c r="I1655" s="191" t="s">
        <v>1484</v>
      </c>
      <c r="J1655" s="207"/>
      <c r="K1655" s="202"/>
      <c r="L1655" s="113"/>
      <c r="M1655" s="126"/>
      <c r="N1655" s="127">
        <f>Tabela1798197[[#This Row],[Qtde.]]*Tabela1798197[[#This Row],[VALOR]]</f>
        <v>0</v>
      </c>
    </row>
    <row r="1656" spans="2:14" x14ac:dyDescent="0.3">
      <c r="B1656" s="111" t="s">
        <v>173</v>
      </c>
      <c r="C1656" s="115"/>
      <c r="D165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6" s="231" t="s">
        <v>173</v>
      </c>
      <c r="F1656" s="166" t="s">
        <v>1486</v>
      </c>
      <c r="G1656" s="224"/>
      <c r="H1656" s="174" t="s">
        <v>1362</v>
      </c>
      <c r="I1656" s="191" t="s">
        <v>5</v>
      </c>
      <c r="J1656" s="207"/>
      <c r="K1656" s="202"/>
      <c r="L1656" s="113"/>
      <c r="M1656" s="126"/>
      <c r="N1656" s="127">
        <f>Tabela1798197[[#This Row],[Qtde.]]*Tabela1798197[[#This Row],[VALOR]]</f>
        <v>0</v>
      </c>
    </row>
    <row r="1657" spans="2:14" ht="28.5" x14ac:dyDescent="0.3">
      <c r="B1657" s="111" t="s">
        <v>173</v>
      </c>
      <c r="C1657" s="115"/>
      <c r="D165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7" s="231" t="s">
        <v>173</v>
      </c>
      <c r="F1657" s="166" t="s">
        <v>1486</v>
      </c>
      <c r="G1657" s="224"/>
      <c r="H1657" s="174" t="s">
        <v>1362</v>
      </c>
      <c r="I1657" s="191" t="s">
        <v>58</v>
      </c>
      <c r="J1657" s="207"/>
      <c r="K1657" s="202"/>
      <c r="L1657" s="113"/>
      <c r="M1657" s="126"/>
      <c r="N1657" s="127">
        <f>Tabela1798197[[#This Row],[Qtde.]]*Tabela1798197[[#This Row],[VALOR]]</f>
        <v>0</v>
      </c>
    </row>
    <row r="1658" spans="2:14" x14ac:dyDescent="0.3">
      <c r="B1658" s="111" t="s">
        <v>173</v>
      </c>
      <c r="C1658" s="115"/>
      <c r="D165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8" s="231" t="s">
        <v>173</v>
      </c>
      <c r="F1658" s="166" t="s">
        <v>1486</v>
      </c>
      <c r="G1658" s="224"/>
      <c r="H1658" s="174" t="s">
        <v>1362</v>
      </c>
      <c r="I1658" s="191" t="s">
        <v>67</v>
      </c>
      <c r="J1658" s="207"/>
      <c r="K1658" s="202"/>
      <c r="L1658" s="113"/>
      <c r="M1658" s="126"/>
      <c r="N1658" s="127">
        <f>Tabela1798197[[#This Row],[Qtde.]]*Tabela1798197[[#This Row],[VALOR]]</f>
        <v>0</v>
      </c>
    </row>
    <row r="1659" spans="2:14" x14ac:dyDescent="0.3">
      <c r="B1659" s="111" t="s">
        <v>173</v>
      </c>
      <c r="C1659" s="115"/>
      <c r="D165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59" s="231" t="s">
        <v>173</v>
      </c>
      <c r="F1659" s="166" t="s">
        <v>1486</v>
      </c>
      <c r="G1659" s="224"/>
      <c r="H1659" s="174" t="s">
        <v>1362</v>
      </c>
      <c r="I1659" s="191" t="s">
        <v>75</v>
      </c>
      <c r="J1659" s="207"/>
      <c r="K1659" s="202"/>
      <c r="L1659" s="113"/>
      <c r="M1659" s="126"/>
      <c r="N1659" s="127">
        <f>Tabela1798197[[#This Row],[Qtde.]]*Tabela1798197[[#This Row],[VALOR]]</f>
        <v>0</v>
      </c>
    </row>
    <row r="1660" spans="2:14" x14ac:dyDescent="0.3">
      <c r="B1660" s="111" t="s">
        <v>173</v>
      </c>
      <c r="C1660" s="115"/>
      <c r="D166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0" s="231" t="s">
        <v>173</v>
      </c>
      <c r="F1660" s="166" t="s">
        <v>1486</v>
      </c>
      <c r="G1660" s="224"/>
      <c r="H1660" s="174" t="s">
        <v>1362</v>
      </c>
      <c r="I1660" s="191" t="s">
        <v>1487</v>
      </c>
      <c r="J1660" s="207"/>
      <c r="K1660" s="202"/>
      <c r="L1660" s="113"/>
      <c r="M1660" s="126"/>
      <c r="N1660" s="127">
        <f>Tabela1798197[[#This Row],[Qtde.]]*Tabela1798197[[#This Row],[VALOR]]</f>
        <v>0</v>
      </c>
    </row>
    <row r="1661" spans="2:14" x14ac:dyDescent="0.3">
      <c r="B1661" s="111" t="s">
        <v>173</v>
      </c>
      <c r="C1661" s="115"/>
      <c r="D166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1" s="231" t="s">
        <v>173</v>
      </c>
      <c r="F1661" s="166" t="s">
        <v>1486</v>
      </c>
      <c r="G1661" s="224"/>
      <c r="H1661" s="174" t="s">
        <v>1362</v>
      </c>
      <c r="I1661" s="191" t="s">
        <v>1484</v>
      </c>
      <c r="J1661" s="207"/>
      <c r="K1661" s="202"/>
      <c r="L1661" s="113"/>
      <c r="M1661" s="126"/>
      <c r="N1661" s="127">
        <f>Tabela1798197[[#This Row],[Qtde.]]*Tabela1798197[[#This Row],[VALOR]]</f>
        <v>0</v>
      </c>
    </row>
    <row r="1662" spans="2:14" x14ac:dyDescent="0.3">
      <c r="B1662" s="111" t="s">
        <v>173</v>
      </c>
      <c r="C1662" s="115"/>
      <c r="D166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2" s="231" t="s">
        <v>173</v>
      </c>
      <c r="F1662" s="166" t="s">
        <v>1488</v>
      </c>
      <c r="G1662" s="224"/>
      <c r="H1662" s="174" t="s">
        <v>1361</v>
      </c>
      <c r="I1662" s="191" t="s">
        <v>5</v>
      </c>
      <c r="J1662" s="207"/>
      <c r="K1662" s="202"/>
      <c r="L1662" s="113"/>
      <c r="M1662" s="126"/>
      <c r="N1662" s="127">
        <f>Tabela1798197[[#This Row],[Qtde.]]*Tabela1798197[[#This Row],[VALOR]]</f>
        <v>0</v>
      </c>
    </row>
    <row r="1663" spans="2:14" ht="28.5" x14ac:dyDescent="0.3">
      <c r="B1663" s="111" t="s">
        <v>173</v>
      </c>
      <c r="C1663" s="115"/>
      <c r="D166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3" s="231" t="s">
        <v>173</v>
      </c>
      <c r="F1663" s="166" t="s">
        <v>1488</v>
      </c>
      <c r="G1663" s="224"/>
      <c r="H1663" s="174" t="s">
        <v>1361</v>
      </c>
      <c r="I1663" s="191" t="s">
        <v>58</v>
      </c>
      <c r="J1663" s="207"/>
      <c r="K1663" s="202"/>
      <c r="L1663" s="113"/>
      <c r="M1663" s="126"/>
      <c r="N1663" s="127">
        <f>Tabela1798197[[#This Row],[Qtde.]]*Tabela1798197[[#This Row],[VALOR]]</f>
        <v>0</v>
      </c>
    </row>
    <row r="1664" spans="2:14" x14ac:dyDescent="0.3">
      <c r="B1664" s="111" t="s">
        <v>173</v>
      </c>
      <c r="C1664" s="115"/>
      <c r="D166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4" s="231" t="s">
        <v>173</v>
      </c>
      <c r="F1664" s="166" t="s">
        <v>1488</v>
      </c>
      <c r="G1664" s="224"/>
      <c r="H1664" s="174" t="s">
        <v>1361</v>
      </c>
      <c r="I1664" s="191" t="s">
        <v>75</v>
      </c>
      <c r="J1664" s="207"/>
      <c r="K1664" s="202"/>
      <c r="L1664" s="113"/>
      <c r="M1664" s="126"/>
      <c r="N1664" s="127">
        <f>Tabela1798197[[#This Row],[Qtde.]]*Tabela1798197[[#This Row],[VALOR]]</f>
        <v>0</v>
      </c>
    </row>
    <row r="1665" spans="2:14" x14ac:dyDescent="0.3">
      <c r="B1665" s="111" t="s">
        <v>173</v>
      </c>
      <c r="C1665" s="115"/>
      <c r="D166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5" s="231" t="s">
        <v>173</v>
      </c>
      <c r="F1665" s="166" t="s">
        <v>1488</v>
      </c>
      <c r="G1665" s="224"/>
      <c r="H1665" s="174" t="s">
        <v>1361</v>
      </c>
      <c r="I1665" s="191" t="s">
        <v>67</v>
      </c>
      <c r="J1665" s="207"/>
      <c r="K1665" s="202"/>
      <c r="L1665" s="113"/>
      <c r="M1665" s="126"/>
      <c r="N1665" s="127">
        <f>Tabela1798197[[#This Row],[Qtde.]]*Tabela1798197[[#This Row],[VALOR]]</f>
        <v>0</v>
      </c>
    </row>
    <row r="1666" spans="2:14" x14ac:dyDescent="0.3">
      <c r="B1666" s="111" t="s">
        <v>173</v>
      </c>
      <c r="C1666" s="115"/>
      <c r="D166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6" s="231" t="s">
        <v>173</v>
      </c>
      <c r="F1666" s="166" t="s">
        <v>1488</v>
      </c>
      <c r="G1666" s="224"/>
      <c r="H1666" s="174" t="s">
        <v>1361</v>
      </c>
      <c r="I1666" s="191" t="s">
        <v>1487</v>
      </c>
      <c r="J1666" s="207"/>
      <c r="K1666" s="202"/>
      <c r="L1666" s="113"/>
      <c r="M1666" s="126"/>
      <c r="N1666" s="127">
        <f>Tabela1798197[[#This Row],[Qtde.]]*Tabela1798197[[#This Row],[VALOR]]</f>
        <v>0</v>
      </c>
    </row>
    <row r="1667" spans="2:14" x14ac:dyDescent="0.3">
      <c r="B1667" s="111" t="s">
        <v>173</v>
      </c>
      <c r="C1667" s="115"/>
      <c r="D166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7" s="231" t="s">
        <v>173</v>
      </c>
      <c r="F1667" s="166" t="s">
        <v>1488</v>
      </c>
      <c r="G1667" s="224"/>
      <c r="H1667" s="174" t="s">
        <v>1361</v>
      </c>
      <c r="I1667" s="191" t="s">
        <v>1489</v>
      </c>
      <c r="J1667" s="207"/>
      <c r="K1667" s="202"/>
      <c r="L1667" s="113"/>
      <c r="M1667" s="126"/>
      <c r="N1667" s="127">
        <f>Tabela1798197[[#This Row],[Qtde.]]*Tabela1798197[[#This Row],[VALOR]]</f>
        <v>0</v>
      </c>
    </row>
    <row r="1668" spans="2:14" x14ac:dyDescent="0.3">
      <c r="B1668" s="111" t="s">
        <v>173</v>
      </c>
      <c r="C1668" s="115"/>
      <c r="D166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8" s="231" t="s">
        <v>173</v>
      </c>
      <c r="F1668" s="166" t="s">
        <v>1488</v>
      </c>
      <c r="G1668" s="224"/>
      <c r="H1668" s="174" t="s">
        <v>1362</v>
      </c>
      <c r="I1668" s="191" t="s">
        <v>5</v>
      </c>
      <c r="J1668" s="207"/>
      <c r="K1668" s="202"/>
      <c r="L1668" s="113"/>
      <c r="M1668" s="126"/>
      <c r="N1668" s="127">
        <f>Tabela1798197[[#This Row],[Qtde.]]*Tabela1798197[[#This Row],[VALOR]]</f>
        <v>0</v>
      </c>
    </row>
    <row r="1669" spans="2:14" ht="28.5" x14ac:dyDescent="0.3">
      <c r="B1669" s="111" t="s">
        <v>173</v>
      </c>
      <c r="C1669" s="115"/>
      <c r="D166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69" s="231" t="s">
        <v>173</v>
      </c>
      <c r="F1669" s="166" t="s">
        <v>1488</v>
      </c>
      <c r="G1669" s="224"/>
      <c r="H1669" s="174" t="s">
        <v>1362</v>
      </c>
      <c r="I1669" s="191" t="s">
        <v>58</v>
      </c>
      <c r="J1669" s="207"/>
      <c r="K1669" s="202"/>
      <c r="L1669" s="113"/>
      <c r="M1669" s="126"/>
      <c r="N1669" s="127">
        <f>Tabela1798197[[#This Row],[Qtde.]]*Tabela1798197[[#This Row],[VALOR]]</f>
        <v>0</v>
      </c>
    </row>
    <row r="1670" spans="2:14" x14ac:dyDescent="0.3">
      <c r="B1670" s="111" t="s">
        <v>173</v>
      </c>
      <c r="C1670" s="115"/>
      <c r="D167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70" s="231" t="s">
        <v>173</v>
      </c>
      <c r="F1670" s="166" t="s">
        <v>1488</v>
      </c>
      <c r="G1670" s="224"/>
      <c r="H1670" s="174" t="s">
        <v>1362</v>
      </c>
      <c r="I1670" s="191" t="s">
        <v>75</v>
      </c>
      <c r="J1670" s="207"/>
      <c r="K1670" s="202"/>
      <c r="L1670" s="113"/>
      <c r="M1670" s="126"/>
      <c r="N1670" s="127">
        <f>Tabela1798197[[#This Row],[Qtde.]]*Tabela1798197[[#This Row],[VALOR]]</f>
        <v>0</v>
      </c>
    </row>
    <row r="1671" spans="2:14" x14ac:dyDescent="0.3">
      <c r="B1671" s="111" t="s">
        <v>173</v>
      </c>
      <c r="C1671" s="115"/>
      <c r="D167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71" s="231" t="s">
        <v>173</v>
      </c>
      <c r="F1671" s="166" t="s">
        <v>1488</v>
      </c>
      <c r="G1671" s="224"/>
      <c r="H1671" s="174" t="s">
        <v>1362</v>
      </c>
      <c r="I1671" s="191" t="s">
        <v>67</v>
      </c>
      <c r="J1671" s="207"/>
      <c r="K1671" s="202"/>
      <c r="L1671" s="113"/>
      <c r="M1671" s="126"/>
      <c r="N1671" s="127">
        <f>Tabela1798197[[#This Row],[Qtde.]]*Tabela1798197[[#This Row],[VALOR]]</f>
        <v>0</v>
      </c>
    </row>
    <row r="1672" spans="2:14" x14ac:dyDescent="0.3">
      <c r="B1672" s="111" t="s">
        <v>173</v>
      </c>
      <c r="C1672" s="115"/>
      <c r="D167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72" s="231" t="s">
        <v>173</v>
      </c>
      <c r="F1672" s="166" t="s">
        <v>1488</v>
      </c>
      <c r="G1672" s="224"/>
      <c r="H1672" s="174" t="s">
        <v>1362</v>
      </c>
      <c r="I1672" s="191" t="s">
        <v>1487</v>
      </c>
      <c r="J1672" s="207"/>
      <c r="K1672" s="202"/>
      <c r="L1672" s="113"/>
      <c r="M1672" s="126"/>
      <c r="N1672" s="127">
        <f>Tabela1798197[[#This Row],[Qtde.]]*Tabela1798197[[#This Row],[VALOR]]</f>
        <v>0</v>
      </c>
    </row>
    <row r="1673" spans="2:14" x14ac:dyDescent="0.3">
      <c r="B1673" s="111" t="s">
        <v>173</v>
      </c>
      <c r="C1673" s="115"/>
      <c r="D1673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73" s="231" t="s">
        <v>173</v>
      </c>
      <c r="F1673" s="166" t="s">
        <v>1488</v>
      </c>
      <c r="G1673" s="224"/>
      <c r="H1673" s="174" t="s">
        <v>1362</v>
      </c>
      <c r="I1673" s="191" t="s">
        <v>1489</v>
      </c>
      <c r="J1673" s="207"/>
      <c r="K1673" s="202"/>
      <c r="L1673" s="113"/>
      <c r="M1673" s="126"/>
      <c r="N1673" s="127">
        <f>Tabela1798197[[#This Row],[Qtde.]]*Tabela1798197[[#This Row],[VALOR]]</f>
        <v>0</v>
      </c>
    </row>
    <row r="1674" spans="2:14" ht="28.5" x14ac:dyDescent="0.3">
      <c r="B1674" s="111" t="s">
        <v>173</v>
      </c>
      <c r="C1674" s="115"/>
      <c r="D1674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74" s="231" t="s">
        <v>173</v>
      </c>
      <c r="F1674" s="166" t="s">
        <v>318</v>
      </c>
      <c r="G1674" s="224"/>
      <c r="H1674" s="174" t="s">
        <v>1361</v>
      </c>
      <c r="I1674" s="191" t="s">
        <v>15</v>
      </c>
      <c r="J1674" s="207"/>
      <c r="K1674" s="202"/>
      <c r="L1674" s="113"/>
      <c r="M1674" s="126"/>
      <c r="N1674" s="127">
        <f>Tabela1798197[[#This Row],[Qtde.]]*Tabela1798197[[#This Row],[VALOR]]</f>
        <v>0</v>
      </c>
    </row>
    <row r="1675" spans="2:14" ht="28.5" x14ac:dyDescent="0.3">
      <c r="B1675" s="111" t="s">
        <v>173</v>
      </c>
      <c r="C1675" s="115"/>
      <c r="D1675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-11</v>
      </c>
      <c r="E1675" s="231" t="s">
        <v>173</v>
      </c>
      <c r="F1675" s="166" t="s">
        <v>319</v>
      </c>
      <c r="G1675" s="224"/>
      <c r="H1675" s="174" t="s">
        <v>1402</v>
      </c>
      <c r="I1675" s="191" t="s">
        <v>15</v>
      </c>
      <c r="J1675" s="207"/>
      <c r="K1675" s="202"/>
      <c r="L1675" s="113"/>
      <c r="M1675" s="126"/>
      <c r="N1675" s="127">
        <f>Tabela1798197[[#This Row],[Qtde.]]*Tabela1798197[[#This Row],[VALOR]]</f>
        <v>0</v>
      </c>
    </row>
    <row r="1676" spans="2:14" x14ac:dyDescent="0.3">
      <c r="B1676" s="110" t="s">
        <v>217</v>
      </c>
      <c r="C1676" s="115">
        <v>6</v>
      </c>
      <c r="D167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676" s="231" t="s">
        <v>217</v>
      </c>
      <c r="F1676" s="166" t="s">
        <v>224</v>
      </c>
      <c r="G1676" s="224"/>
      <c r="H1676" s="174" t="s">
        <v>1356</v>
      </c>
      <c r="I1676" s="191"/>
      <c r="J1676" s="207">
        <v>958</v>
      </c>
      <c r="K1676" s="160">
        <v>1</v>
      </c>
      <c r="L1676" s="113">
        <v>3</v>
      </c>
      <c r="M1676" s="126"/>
      <c r="N1676" s="127">
        <f>Tabela1798197[[#This Row],[Qtde.]]*Tabela1798197[[#This Row],[VALOR]]</f>
        <v>0</v>
      </c>
    </row>
    <row r="1677" spans="2:14" x14ac:dyDescent="0.3">
      <c r="B1677" s="110" t="s">
        <v>217</v>
      </c>
      <c r="C1677" s="115">
        <v>6</v>
      </c>
      <c r="D167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677" s="231" t="s">
        <v>217</v>
      </c>
      <c r="F1677" s="166" t="s">
        <v>224</v>
      </c>
      <c r="G1677" s="224"/>
      <c r="H1677" s="174" t="s">
        <v>1362</v>
      </c>
      <c r="I1677" s="191"/>
      <c r="J1677" s="207">
        <v>893</v>
      </c>
      <c r="K1677" s="160">
        <v>1</v>
      </c>
      <c r="L1677" s="113">
        <v>3</v>
      </c>
      <c r="M1677" s="126"/>
      <c r="N1677" s="127">
        <f>Tabela1798197[[#This Row],[Qtde.]]*Tabela1798197[[#This Row],[VALOR]]</f>
        <v>0</v>
      </c>
    </row>
    <row r="1678" spans="2:14" x14ac:dyDescent="0.3">
      <c r="B1678" s="132" t="s">
        <v>217</v>
      </c>
      <c r="C1678" s="119">
        <v>6</v>
      </c>
      <c r="D1678" s="120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678" s="234" t="s">
        <v>217</v>
      </c>
      <c r="F1678" s="170" t="s">
        <v>246</v>
      </c>
      <c r="G1678" s="227"/>
      <c r="H1678" s="184" t="s">
        <v>1307</v>
      </c>
      <c r="I1678" s="194" t="s">
        <v>5</v>
      </c>
      <c r="J1678" s="208">
        <v>796</v>
      </c>
      <c r="K1678" s="197">
        <v>3</v>
      </c>
      <c r="L1678" s="121">
        <v>6</v>
      </c>
      <c r="M1678" s="130"/>
      <c r="N1678" s="131">
        <f>Tabela1798197[[#This Row],[Qtde.]]*Tabela1798197[[#This Row],[VALOR]]</f>
        <v>0</v>
      </c>
    </row>
    <row r="1679" spans="2:14" x14ac:dyDescent="0.3">
      <c r="B1679" s="135" t="s">
        <v>217</v>
      </c>
      <c r="C1679" s="138">
        <v>6</v>
      </c>
      <c r="D1679" s="139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679" s="235" t="s">
        <v>217</v>
      </c>
      <c r="F1679" s="165" t="s">
        <v>246</v>
      </c>
      <c r="G1679" s="222"/>
      <c r="H1679" s="184" t="s">
        <v>1307</v>
      </c>
      <c r="I1679" s="189" t="s">
        <v>12</v>
      </c>
      <c r="J1679" s="207">
        <v>7898055524830</v>
      </c>
      <c r="K1679" s="160">
        <v>2</v>
      </c>
      <c r="L1679" s="113">
        <v>4</v>
      </c>
      <c r="M1679" s="136"/>
      <c r="N1679" s="137">
        <f>Tabela1798197[[#This Row],[Qtde.]]*Tabela1798197[[#This Row],[VALOR]]</f>
        <v>0</v>
      </c>
    </row>
    <row r="1680" spans="2:14" x14ac:dyDescent="0.3">
      <c r="B1680" s="135" t="s">
        <v>217</v>
      </c>
      <c r="C1680" s="115">
        <v>6</v>
      </c>
      <c r="D1680" s="139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680" s="235" t="s">
        <v>217</v>
      </c>
      <c r="F1680" s="165" t="s">
        <v>246</v>
      </c>
      <c r="G1680" s="222"/>
      <c r="H1680" s="184" t="s">
        <v>1307</v>
      </c>
      <c r="I1680" s="189" t="s">
        <v>11</v>
      </c>
      <c r="J1680" s="207">
        <v>7898055524854</v>
      </c>
      <c r="K1680" s="160">
        <v>1</v>
      </c>
      <c r="L1680" s="113">
        <v>6</v>
      </c>
      <c r="M1680" s="136"/>
      <c r="N1680" s="137">
        <f>Tabela1798197[[#This Row],[Qtde.]]*Tabela1798197[[#This Row],[VALOR]]</f>
        <v>0</v>
      </c>
    </row>
    <row r="1681" spans="2:14" x14ac:dyDescent="0.3">
      <c r="B1681" s="135" t="s">
        <v>217</v>
      </c>
      <c r="C1681" s="115">
        <v>1</v>
      </c>
      <c r="D1681" s="139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681" s="235" t="s">
        <v>217</v>
      </c>
      <c r="F1681" s="165" t="s">
        <v>335</v>
      </c>
      <c r="G1681" s="222"/>
      <c r="H1681" s="172" t="s">
        <v>1405</v>
      </c>
      <c r="I1681" s="189" t="s">
        <v>5</v>
      </c>
      <c r="J1681" s="207">
        <v>2000000016856</v>
      </c>
      <c r="K1681" s="160">
        <v>0</v>
      </c>
      <c r="L1681" s="113">
        <v>4</v>
      </c>
      <c r="M1681" s="136"/>
      <c r="N1681" s="137">
        <f>Tabela1798197[[#This Row],[Qtde.]]*Tabela1798197[[#This Row],[VALOR]]</f>
        <v>0</v>
      </c>
    </row>
    <row r="1682" spans="2:14" x14ac:dyDescent="0.3">
      <c r="B1682" s="135" t="s">
        <v>217</v>
      </c>
      <c r="C1682" s="115">
        <v>4</v>
      </c>
      <c r="D1682" s="139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682" s="235" t="s">
        <v>217</v>
      </c>
      <c r="F1682" s="165" t="s">
        <v>335</v>
      </c>
      <c r="G1682" s="222"/>
      <c r="H1682" s="172" t="s">
        <v>1401</v>
      </c>
      <c r="I1682" s="189" t="s">
        <v>5</v>
      </c>
      <c r="J1682" s="207">
        <v>2000000016887</v>
      </c>
      <c r="K1682" s="160">
        <v>1</v>
      </c>
      <c r="L1682" s="113">
        <v>3</v>
      </c>
      <c r="M1682" s="136"/>
      <c r="N1682" s="137">
        <f>Tabela1798197[[#This Row],[Qtde.]]*Tabela1798197[[#This Row],[VALOR]]</f>
        <v>0</v>
      </c>
    </row>
    <row r="1683" spans="2:14" x14ac:dyDescent="0.3">
      <c r="B1683" s="135" t="s">
        <v>217</v>
      </c>
      <c r="C1683" s="115">
        <v>1</v>
      </c>
      <c r="D1683" s="139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1</v>
      </c>
      <c r="E1683" s="235" t="s">
        <v>217</v>
      </c>
      <c r="F1683" s="165" t="s">
        <v>339</v>
      </c>
      <c r="G1683" s="222"/>
      <c r="H1683" s="174" t="s">
        <v>1361</v>
      </c>
      <c r="I1683" s="189"/>
      <c r="J1683" s="207">
        <v>2000000016948</v>
      </c>
      <c r="K1683" s="160">
        <v>2</v>
      </c>
      <c r="L1683" s="113">
        <v>3</v>
      </c>
      <c r="M1683" s="136"/>
      <c r="N1683" s="137">
        <f>Tabela1798197[[#This Row],[Qtde.]]*Tabela1798197[[#This Row],[VALOR]]</f>
        <v>0</v>
      </c>
    </row>
    <row r="1684" spans="2:14" x14ac:dyDescent="0.3">
      <c r="B1684" s="135" t="s">
        <v>217</v>
      </c>
      <c r="C1684" s="115">
        <v>4</v>
      </c>
      <c r="D1684" s="139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684" s="235" t="s">
        <v>217</v>
      </c>
      <c r="F1684" s="165" t="s">
        <v>339</v>
      </c>
      <c r="G1684" s="222"/>
      <c r="H1684" s="174" t="s">
        <v>1362</v>
      </c>
      <c r="I1684" s="189"/>
      <c r="J1684" s="207">
        <v>2000000016955</v>
      </c>
      <c r="K1684" s="160">
        <v>0</v>
      </c>
      <c r="L1684" s="113">
        <v>2</v>
      </c>
      <c r="M1684" s="136"/>
      <c r="N1684" s="137">
        <f>Tabela1798197[[#This Row],[Qtde.]]*Tabela1798197[[#This Row],[VALOR]]</f>
        <v>0</v>
      </c>
    </row>
    <row r="1685" spans="2:14" x14ac:dyDescent="0.3">
      <c r="B1685" s="135" t="s">
        <v>217</v>
      </c>
      <c r="C1685" s="115">
        <v>6</v>
      </c>
      <c r="D1685" s="139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6</v>
      </c>
      <c r="E1685" s="235" t="s">
        <v>217</v>
      </c>
      <c r="F1685" s="165" t="s">
        <v>1463</v>
      </c>
      <c r="G1685" s="222"/>
      <c r="H1685" s="174" t="s">
        <v>1301</v>
      </c>
      <c r="I1685" s="189"/>
      <c r="J1685" s="207">
        <v>7898055528760</v>
      </c>
      <c r="K1685" s="160">
        <v>0</v>
      </c>
      <c r="L1685" s="113">
        <v>2</v>
      </c>
      <c r="M1685" s="136"/>
      <c r="N1685" s="137">
        <f>Tabela1798197[[#This Row],[Qtde.]]*Tabela1798197[[#This Row],[VALOR]]</f>
        <v>0</v>
      </c>
    </row>
    <row r="1686" spans="2:14" x14ac:dyDescent="0.3">
      <c r="B1686" s="110" t="s">
        <v>217</v>
      </c>
      <c r="C1686" s="115">
        <v>1</v>
      </c>
      <c r="D1686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</v>
      </c>
      <c r="E1686" s="236" t="s">
        <v>217</v>
      </c>
      <c r="F1686" s="166" t="s">
        <v>340</v>
      </c>
      <c r="G1686" s="224"/>
      <c r="H1686" s="174" t="s">
        <v>1361</v>
      </c>
      <c r="I1686" s="189"/>
      <c r="J1686" s="207">
        <v>514</v>
      </c>
      <c r="K1686" s="203">
        <v>0</v>
      </c>
      <c r="L1686" s="162">
        <v>2</v>
      </c>
      <c r="M1686" s="136"/>
      <c r="N1686" s="127">
        <f>Tabela1798197[[#This Row],[Qtde.]]*Tabela1798197[[#This Row],[VALOR]]</f>
        <v>0</v>
      </c>
    </row>
    <row r="1687" spans="2:14" x14ac:dyDescent="0.3">
      <c r="B1687" s="110" t="s">
        <v>217</v>
      </c>
      <c r="C1687" s="115">
        <v>4</v>
      </c>
      <c r="D1687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687" s="236" t="s">
        <v>217</v>
      </c>
      <c r="F1687" s="166" t="s">
        <v>340</v>
      </c>
      <c r="G1687" s="224"/>
      <c r="H1687" s="174" t="s">
        <v>1362</v>
      </c>
      <c r="I1687" s="191"/>
      <c r="J1687" s="207">
        <v>2000000016900</v>
      </c>
      <c r="K1687" s="204">
        <v>0</v>
      </c>
      <c r="L1687" s="158">
        <v>2</v>
      </c>
      <c r="M1687" s="136"/>
      <c r="N1687" s="127">
        <f>Tabela1798197[[#This Row],[Qtde.]]*Tabela1798197[[#This Row],[VALOR]]</f>
        <v>0</v>
      </c>
    </row>
    <row r="1688" spans="2:14" x14ac:dyDescent="0.3">
      <c r="B1688" s="110" t="s">
        <v>217</v>
      </c>
      <c r="C1688" s="115">
        <v>6</v>
      </c>
      <c r="D1688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0</v>
      </c>
      <c r="E1688" s="236" t="s">
        <v>217</v>
      </c>
      <c r="F1688" s="166" t="s">
        <v>340</v>
      </c>
      <c r="G1688" s="224"/>
      <c r="H1688" s="174" t="s">
        <v>1275</v>
      </c>
      <c r="I1688" s="191"/>
      <c r="J1688" s="207">
        <v>2000000016917</v>
      </c>
      <c r="K1688" s="204">
        <v>6</v>
      </c>
      <c r="L1688" s="158">
        <v>3</v>
      </c>
      <c r="M1688" s="136"/>
      <c r="N1688" s="127">
        <f>Tabela1798197[[#This Row],[Qtde.]]*Tabela1798197[[#This Row],[VALOR]]</f>
        <v>0</v>
      </c>
    </row>
    <row r="1689" spans="2:14" x14ac:dyDescent="0.3">
      <c r="B1689" s="110" t="s">
        <v>217</v>
      </c>
      <c r="C1689" s="115">
        <v>8</v>
      </c>
      <c r="D1689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8</v>
      </c>
      <c r="E1689" s="236" t="s">
        <v>217</v>
      </c>
      <c r="F1689" s="166" t="s">
        <v>469</v>
      </c>
      <c r="G1689" s="224"/>
      <c r="H1689" s="174" t="s">
        <v>1148</v>
      </c>
      <c r="I1689" s="191"/>
      <c r="J1689" s="207">
        <v>2000000016924</v>
      </c>
      <c r="K1689" s="204">
        <v>0</v>
      </c>
      <c r="L1689" s="158">
        <v>6</v>
      </c>
      <c r="M1689" s="136"/>
      <c r="N1689" s="127">
        <f>Tabela1798197[[#This Row],[Qtde.]]*Tabela1798197[[#This Row],[VALOR]]</f>
        <v>0</v>
      </c>
    </row>
    <row r="1690" spans="2:14" x14ac:dyDescent="0.3">
      <c r="B1690" s="110" t="s">
        <v>217</v>
      </c>
      <c r="C1690" s="115">
        <v>4</v>
      </c>
      <c r="D1690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690" s="236" t="s">
        <v>217</v>
      </c>
      <c r="F1690" s="166" t="s">
        <v>469</v>
      </c>
      <c r="G1690" s="224"/>
      <c r="H1690" s="174" t="s">
        <v>1159</v>
      </c>
      <c r="I1690" s="191"/>
      <c r="J1690" s="207">
        <v>960</v>
      </c>
      <c r="K1690" s="204">
        <v>0</v>
      </c>
      <c r="L1690" s="158">
        <v>3</v>
      </c>
      <c r="M1690" s="136"/>
      <c r="N1690" s="127">
        <f>Tabela1798197[[#This Row],[Qtde.]]*Tabela1798197[[#This Row],[VALOR]]</f>
        <v>0</v>
      </c>
    </row>
    <row r="1691" spans="2:14" x14ac:dyDescent="0.3">
      <c r="B1691" s="110" t="s">
        <v>217</v>
      </c>
      <c r="C1691" s="115">
        <v>4</v>
      </c>
      <c r="D1691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4</v>
      </c>
      <c r="E1691" s="236" t="s">
        <v>217</v>
      </c>
      <c r="F1691" s="166" t="s">
        <v>469</v>
      </c>
      <c r="G1691" s="224"/>
      <c r="H1691" s="174" t="s">
        <v>1409</v>
      </c>
      <c r="I1691" s="191"/>
      <c r="J1691" s="207">
        <v>890</v>
      </c>
      <c r="K1691" s="204">
        <v>0</v>
      </c>
      <c r="L1691" s="158">
        <v>3</v>
      </c>
      <c r="M1691" s="136"/>
      <c r="N1691" s="127">
        <f>Tabela1798197[[#This Row],[Qtde.]]*Tabela1798197[[#This Row],[VALOR]]</f>
        <v>0</v>
      </c>
    </row>
    <row r="1692" spans="2:14" ht="17.25" thickBot="1" x14ac:dyDescent="0.35">
      <c r="B1692" s="110" t="s">
        <v>217</v>
      </c>
      <c r="C1692" s="115">
        <v>1</v>
      </c>
      <c r="D1692" s="108">
        <f>(IF(Tabela1798197[[#This Row],[Etoq.]]&lt;Tabela1798197[[#This Row],[Min.]],(Tabela1798197[[#This Row],[Un.cxa.]]),0))+(IF(Tabela1798197[[#This Row],[Etoq.]]&lt;Tabela1798197[[#This Row],[Min.]]-Tabela1798197[[#This Row],[Un.cxa.]],(Tabela1798197[[#This Row],[Un.cxa.]]),0))+(IF(Tabela1798197[[#This Row],[Etoq.]]&lt;Tabela1798197[[#This Row],[Min.]]-(2*Tabela1798197[[#This Row],[Un.cxa.]]),(Tabela1798197[[#This Row],[Un.cxa.]]),0))+(IF(Tabela1798197[[#This Row],[Etoq.]]&lt;Tabela1798197[[#This Row],[Min.]]-(3*Tabela1798197[[#This Row],[Un.cxa.]]),(Tabela1798197[[#This Row],[Un.cxa.]]),0))+(IF(Tabela1798197[[#This Row],[Etoq.]]&lt;Tabela1798197[[#This Row],[Min.]]-(4*Tabela1798197[[#This Row],[Un.cxa.]]),(Tabela1798197[[#This Row],[Un.cxa.]]),0))+(IF(Tabela1798197[[#This Row],[Etoq.]]&lt;Tabela1798197[[#This Row],[Min.]]-(5*Tabela1798197[[#This Row],[Un.cxa.]]),(Tabela1798197[[#This Row],[Un.cxa.]]),0))+(IF(Tabela1798197[[#This Row],[Etoq.]]&lt;Tabela1798197[[#This Row],[Min.]]-(6*Tabela1798197[[#This Row],[Un.cxa.]]),(Tabela1798197[[#This Row],[Un.cxa.]]),0))+(IF(Tabela1798197[[#This Row],[Etoq.]]&lt;Tabela1798197[[#This Row],[Min.]]-(7*Tabela1798197[[#This Row],[Un.cxa.]]),(Tabela1798197[[#This Row],[Un.cxa.]]),0))+(IF(Tabela1798197[[#This Row],[Etoq.]]&lt;Tabela1798197[[#This Row],[Min.]]-(8*Tabela1798197[[#This Row],[Un.cxa.]]),(Tabela1798197[[#This Row],[Un.cxa.]]),0))+(IF(Tabela1798197[[#This Row],[Etoq.]]&lt;Tabela1798197[[#This Row],[Min.]]-(9*Tabela1798197[[#This Row],[Un.cxa.]]),(Tabela1798197[[#This Row],[Un.cxa.]]),0))+(IF(Tabela1798197[[#This Row],[Etoq.]]&lt;Tabela1798197[[#This Row],[Min.]]-(10*Tabela1798197[[#This Row],[Un.cxa.]]),(Tabela1798197[[#This Row],[Un.cxa.]]),0))+(IF(Tabela1798197[[#This Row],[Etoq.]]&lt;=(Tabela1798197[[#This Row],[Min.]]-(11*Tabela1798197[[#This Row],[Un.cxa.]])),((Tabela1798197[[#This Row],[Min.]]-Tabela1798197[[#This Row],[Etoq.]])-11),0))</f>
        <v>20</v>
      </c>
      <c r="E1692" s="236" t="s">
        <v>217</v>
      </c>
      <c r="F1692" s="171" t="s">
        <v>958</v>
      </c>
      <c r="G1692" s="229"/>
      <c r="H1692" s="185" t="s">
        <v>1277</v>
      </c>
      <c r="I1692" s="196"/>
      <c r="J1692" s="211">
        <v>620</v>
      </c>
      <c r="K1692" s="205">
        <v>0</v>
      </c>
      <c r="L1692" s="163">
        <v>20</v>
      </c>
      <c r="M1692" s="136"/>
      <c r="N1692" s="127">
        <f>Tabela1798197[[#This Row],[Qtde.]]*Tabela1798197[[#This Row],[VALOR]]</f>
        <v>0</v>
      </c>
    </row>
    <row r="1693" spans="2:14" ht="17.25" thickBot="1" x14ac:dyDescent="0.35">
      <c r="M1693" s="154" t="s">
        <v>4</v>
      </c>
      <c r="N1693" s="155">
        <f ca="1">SUMIF(Tabela1798197[],C9,Tabela1798197[TOTAL])</f>
        <v>1269.3800000000001</v>
      </c>
    </row>
  </sheetData>
  <conditionalFormatting sqref="D974:D980 D12 D132:D168 D171:D212 D401:D402 D27:D29 D1013:D1191 D1193:D1231 D1487:D1537 D1687:D1692 D352:D356 D358:D399 D35:D38 D680:D690 D632:D657 D659:D677 D317:D333 D335:D336 D956:D972 D214:D281 D1233:D1319 D346:D350 D1649 D1656:D1657 D1659:D1663 D983:D1004 D874:D896 D1349:D1356 D1321:D1328 D1330:D1347 D285:D289 D31 D43 D33 D47:D93 D805:D828 D898:D954 D692:D803 D1006:D1007 D1009:D1011 D339 D341:D344 D1625:D1638 D1616 D430:D433 D293:D315 D1675:D1676 D1678:D1684 D1539:D1601 D1603:D1606 D1608:D1610 D1612:D1614 D833:D872 D435:D497 D500:D521 D524:D630 D1358:D1433 D1435:D1442 D1449 D1451:D1485 D406:D428 D14:D25 D95:D130">
    <cfRule type="cellIs" dxfId="349" priority="361" operator="lessThan">
      <formula>1</formula>
    </cfRule>
    <cfRule type="cellIs" dxfId="348" priority="362" operator="greaterThan">
      <formula>0</formula>
    </cfRule>
  </conditionalFormatting>
  <conditionalFormatting sqref="D1360">
    <cfRule type="cellIs" dxfId="347" priority="358" operator="lessThan">
      <formula>1</formula>
    </cfRule>
    <cfRule type="cellIs" dxfId="346" priority="359" operator="greaterThan">
      <formula>0</formula>
    </cfRule>
  </conditionalFormatting>
  <conditionalFormatting sqref="K1188:K1191 K12 K132:K169 K401:K402 K27:K29 K1193:K1231 K352:K356 K358:K399 K659:K677 K317:K333 K335:K336 K171:K281 K1233:K1319 K346:K350 K1649 K1656:K1657 K1659:K1663 K923:K1004 K874:K896 K1349:K1356 K1358:K1359 K1321:K1328 K1330:K1347 K285:K289 K31 K35:K43 K33 K47:K93 K805:K828 K898:K921 K680:K803 K1006:K1007 K1009:K1186 K339 K341:K344 K1621:K1638 K1616 K430:K433 K293:K315 K1675:K1676 K1678:K1684 K1603:K1606 K1608:K1610 K1612:K1614 K833:K872 K435:K497 K500:K521 K524:K657 K1361:K1433 K1435:K1449 K1451:K1601 K406:K428 K14:K25 K95:K130">
    <cfRule type="cellIs" dxfId="345" priority="352" operator="lessThan">
      <formula>1</formula>
    </cfRule>
  </conditionalFormatting>
  <conditionalFormatting sqref="K1360">
    <cfRule type="cellIs" dxfId="344" priority="351" operator="lessThan">
      <formula>1</formula>
    </cfRule>
  </conditionalFormatting>
  <conditionalFormatting sqref="K922">
    <cfRule type="cellIs" dxfId="343" priority="350" operator="lessThan">
      <formula>1</formula>
    </cfRule>
  </conditionalFormatting>
  <conditionalFormatting sqref="D131">
    <cfRule type="cellIs" dxfId="342" priority="335" operator="lessThan">
      <formula>1</formula>
    </cfRule>
    <cfRule type="cellIs" dxfId="341" priority="336" operator="greaterThan">
      <formula>0</formula>
    </cfRule>
  </conditionalFormatting>
  <conditionalFormatting sqref="K131">
    <cfRule type="cellIs" dxfId="340" priority="334" operator="lessThan">
      <formula>1</formula>
    </cfRule>
  </conditionalFormatting>
  <conditionalFormatting sqref="D631">
    <cfRule type="cellIs" dxfId="339" priority="329" operator="lessThan">
      <formula>1</formula>
    </cfRule>
    <cfRule type="cellIs" dxfId="338" priority="330" operator="greaterThan">
      <formula>0</formula>
    </cfRule>
  </conditionalFormatting>
  <conditionalFormatting sqref="D1486">
    <cfRule type="cellIs" dxfId="337" priority="324" operator="lessThan">
      <formula>1</formula>
    </cfRule>
    <cfRule type="cellIs" dxfId="336" priority="325" operator="greaterThan">
      <formula>0</formula>
    </cfRule>
  </conditionalFormatting>
  <conditionalFormatting sqref="D213">
    <cfRule type="cellIs" dxfId="335" priority="322" operator="lessThan">
      <formula>1</formula>
    </cfRule>
    <cfRule type="cellIs" dxfId="334" priority="323" operator="greaterThan">
      <formula>0</formula>
    </cfRule>
  </conditionalFormatting>
  <conditionalFormatting sqref="D691">
    <cfRule type="cellIs" dxfId="333" priority="320" operator="lessThan">
      <formula>1</formula>
    </cfRule>
    <cfRule type="cellIs" dxfId="332" priority="321" operator="greaterThan">
      <formula>0</formula>
    </cfRule>
  </conditionalFormatting>
  <conditionalFormatting sqref="D1187">
    <cfRule type="cellIs" dxfId="331" priority="318" operator="lessThan">
      <formula>1</formula>
    </cfRule>
    <cfRule type="cellIs" dxfId="330" priority="319" operator="greaterThan">
      <formula>0</formula>
    </cfRule>
  </conditionalFormatting>
  <conditionalFormatting sqref="K1187">
    <cfRule type="cellIs" dxfId="329" priority="317" operator="lessThan">
      <formula>1</formula>
    </cfRule>
  </conditionalFormatting>
  <conditionalFormatting sqref="K1686">
    <cfRule type="cellIs" dxfId="328" priority="311" operator="lessThan">
      <formula>1</formula>
    </cfRule>
  </conditionalFormatting>
  <conditionalFormatting sqref="K170">
    <cfRule type="cellIs" dxfId="327" priority="308" operator="lessThan">
      <formula>1</formula>
    </cfRule>
  </conditionalFormatting>
  <conditionalFormatting sqref="K1687:K1690">
    <cfRule type="cellIs" dxfId="326" priority="305" operator="lessThan">
      <formula>1</formula>
    </cfRule>
  </conditionalFormatting>
  <conditionalFormatting sqref="K1691">
    <cfRule type="cellIs" dxfId="325" priority="302" operator="lessThan">
      <formula>1</formula>
    </cfRule>
  </conditionalFormatting>
  <conditionalFormatting sqref="K1692">
    <cfRule type="cellIs" dxfId="324" priority="286" operator="lessThan">
      <formula>1</formula>
    </cfRule>
  </conditionalFormatting>
  <conditionalFormatting sqref="D169:D170">
    <cfRule type="cellIs" dxfId="323" priority="275" operator="lessThan">
      <formula>1</formula>
    </cfRule>
    <cfRule type="cellIs" dxfId="322" priority="276" operator="greaterThan">
      <formula>0</formula>
    </cfRule>
  </conditionalFormatting>
  <conditionalFormatting sqref="D1686">
    <cfRule type="cellIs" dxfId="321" priority="273" operator="lessThan">
      <formula>1</formula>
    </cfRule>
    <cfRule type="cellIs" dxfId="320" priority="274" operator="greaterThan">
      <formula>0</formula>
    </cfRule>
  </conditionalFormatting>
  <conditionalFormatting sqref="D1538">
    <cfRule type="cellIs" dxfId="319" priority="261" operator="lessThan">
      <formula>1</formula>
    </cfRule>
    <cfRule type="cellIs" dxfId="318" priority="262" operator="greaterThan">
      <formula>0</formula>
    </cfRule>
  </conditionalFormatting>
  <conditionalFormatting sqref="D973">
    <cfRule type="cellIs" dxfId="317" priority="259" operator="lessThan">
      <formula>1</formula>
    </cfRule>
    <cfRule type="cellIs" dxfId="316" priority="260" operator="greaterThan">
      <formula>0</formula>
    </cfRule>
  </conditionalFormatting>
  <conditionalFormatting sqref="D955">
    <cfRule type="cellIs" dxfId="315" priority="257" operator="lessThan">
      <formula>1</formula>
    </cfRule>
    <cfRule type="cellIs" dxfId="314" priority="258" operator="greaterThan">
      <formula>0</formula>
    </cfRule>
  </conditionalFormatting>
  <conditionalFormatting sqref="D981">
    <cfRule type="cellIs" dxfId="313" priority="255" operator="lessThan">
      <formula>1</formula>
    </cfRule>
    <cfRule type="cellIs" dxfId="312" priority="256" operator="greaterThan">
      <formula>0</formula>
    </cfRule>
  </conditionalFormatting>
  <conditionalFormatting sqref="D982">
    <cfRule type="cellIs" dxfId="311" priority="253" operator="lessThan">
      <formula>1</formula>
    </cfRule>
    <cfRule type="cellIs" dxfId="310" priority="254" operator="greaterThan">
      <formula>0</formula>
    </cfRule>
  </conditionalFormatting>
  <conditionalFormatting sqref="D1012">
    <cfRule type="cellIs" dxfId="309" priority="251" operator="lessThan">
      <formula>1</formula>
    </cfRule>
    <cfRule type="cellIs" dxfId="308" priority="252" operator="greaterThan">
      <formula>0</formula>
    </cfRule>
  </conditionalFormatting>
  <conditionalFormatting sqref="D39">
    <cfRule type="cellIs" dxfId="307" priority="247" operator="lessThan">
      <formula>1</formula>
    </cfRule>
    <cfRule type="cellIs" dxfId="306" priority="248" operator="greaterThan">
      <formula>0</formula>
    </cfRule>
  </conditionalFormatting>
  <conditionalFormatting sqref="D40">
    <cfRule type="cellIs" dxfId="305" priority="245" operator="lessThan">
      <formula>1</formula>
    </cfRule>
    <cfRule type="cellIs" dxfId="304" priority="246" operator="greaterThan">
      <formula>0</formula>
    </cfRule>
  </conditionalFormatting>
  <conditionalFormatting sqref="D41">
    <cfRule type="cellIs" dxfId="303" priority="243" operator="lessThan">
      <formula>1</formula>
    </cfRule>
    <cfRule type="cellIs" dxfId="302" priority="244" operator="greaterThan">
      <formula>0</formula>
    </cfRule>
  </conditionalFormatting>
  <conditionalFormatting sqref="D42">
    <cfRule type="cellIs" dxfId="301" priority="241" operator="lessThan">
      <formula>1</formula>
    </cfRule>
    <cfRule type="cellIs" dxfId="300" priority="242" operator="greaterThan">
      <formula>0</formula>
    </cfRule>
  </conditionalFormatting>
  <conditionalFormatting sqref="D1192">
    <cfRule type="cellIs" dxfId="299" priority="239" operator="lessThan">
      <formula>1</formula>
    </cfRule>
    <cfRule type="cellIs" dxfId="298" priority="240" operator="greaterThan">
      <formula>0</formula>
    </cfRule>
  </conditionalFormatting>
  <conditionalFormatting sqref="K1192">
    <cfRule type="cellIs" dxfId="297" priority="238" operator="lessThan">
      <formula>1</formula>
    </cfRule>
  </conditionalFormatting>
  <conditionalFormatting sqref="D13">
    <cfRule type="cellIs" dxfId="296" priority="236" operator="lessThan">
      <formula>1</formula>
    </cfRule>
    <cfRule type="cellIs" dxfId="295" priority="237" operator="greaterThan">
      <formula>0</formula>
    </cfRule>
  </conditionalFormatting>
  <conditionalFormatting sqref="K13">
    <cfRule type="cellIs" dxfId="294" priority="235" operator="lessThan">
      <formula>1</formula>
    </cfRule>
  </conditionalFormatting>
  <conditionalFormatting sqref="D400">
    <cfRule type="cellIs" dxfId="293" priority="233" operator="lessThan">
      <formula>1</formula>
    </cfRule>
    <cfRule type="cellIs" dxfId="292" priority="234" operator="greaterThan">
      <formula>0</formula>
    </cfRule>
  </conditionalFormatting>
  <conditionalFormatting sqref="K400">
    <cfRule type="cellIs" dxfId="291" priority="232" operator="lessThan">
      <formula>1</formula>
    </cfRule>
  </conditionalFormatting>
  <conditionalFormatting sqref="D403:D405">
    <cfRule type="cellIs" dxfId="290" priority="230" operator="lessThan">
      <formula>1</formula>
    </cfRule>
    <cfRule type="cellIs" dxfId="289" priority="231" operator="greaterThan">
      <formula>0</formula>
    </cfRule>
  </conditionalFormatting>
  <conditionalFormatting sqref="K403:K405">
    <cfRule type="cellIs" dxfId="288" priority="229" operator="lessThan">
      <formula>1</formula>
    </cfRule>
  </conditionalFormatting>
  <conditionalFormatting sqref="D429">
    <cfRule type="cellIs" dxfId="287" priority="227" operator="lessThan">
      <formula>1</formula>
    </cfRule>
    <cfRule type="cellIs" dxfId="286" priority="228" operator="greaterThan">
      <formula>0</formula>
    </cfRule>
  </conditionalFormatting>
  <conditionalFormatting sqref="K429">
    <cfRule type="cellIs" dxfId="285" priority="226" operator="lessThan">
      <formula>1</formula>
    </cfRule>
  </conditionalFormatting>
  <conditionalFormatting sqref="D30">
    <cfRule type="cellIs" dxfId="284" priority="224" operator="lessThan">
      <formula>1</formula>
    </cfRule>
    <cfRule type="cellIs" dxfId="283" priority="225" operator="greaterThan">
      <formula>0</formula>
    </cfRule>
  </conditionalFormatting>
  <conditionalFormatting sqref="K30">
    <cfRule type="cellIs" dxfId="282" priority="223" operator="lessThan">
      <formula>1</formula>
    </cfRule>
  </conditionalFormatting>
  <conditionalFormatting sqref="D26">
    <cfRule type="cellIs" dxfId="281" priority="221" operator="lessThan">
      <formula>1</formula>
    </cfRule>
    <cfRule type="cellIs" dxfId="280" priority="222" operator="greaterThan">
      <formula>0</formula>
    </cfRule>
  </conditionalFormatting>
  <conditionalFormatting sqref="K26">
    <cfRule type="cellIs" dxfId="279" priority="220" operator="lessThan">
      <formula>1</formula>
    </cfRule>
  </conditionalFormatting>
  <conditionalFormatting sqref="D282">
    <cfRule type="cellIs" dxfId="278" priority="215" operator="lessThan">
      <formula>1</formula>
    </cfRule>
    <cfRule type="cellIs" dxfId="277" priority="216" operator="greaterThan">
      <formula>0</formula>
    </cfRule>
  </conditionalFormatting>
  <conditionalFormatting sqref="K282">
    <cfRule type="cellIs" dxfId="276" priority="214" operator="lessThan">
      <formula>1</formula>
    </cfRule>
  </conditionalFormatting>
  <conditionalFormatting sqref="D283">
    <cfRule type="cellIs" dxfId="275" priority="212" operator="lessThan">
      <formula>1</formula>
    </cfRule>
    <cfRule type="cellIs" dxfId="274" priority="213" operator="greaterThan">
      <formula>0</formula>
    </cfRule>
  </conditionalFormatting>
  <conditionalFormatting sqref="K283">
    <cfRule type="cellIs" dxfId="273" priority="211" operator="lessThan">
      <formula>1</formula>
    </cfRule>
  </conditionalFormatting>
  <conditionalFormatting sqref="D1232">
    <cfRule type="cellIs" dxfId="272" priority="209" operator="lessThan">
      <formula>1</formula>
    </cfRule>
    <cfRule type="cellIs" dxfId="271" priority="210" operator="greaterThan">
      <formula>0</formula>
    </cfRule>
  </conditionalFormatting>
  <conditionalFormatting sqref="K1232">
    <cfRule type="cellIs" dxfId="270" priority="208" operator="lessThan">
      <formula>1</formula>
    </cfRule>
  </conditionalFormatting>
  <conditionalFormatting sqref="D351">
    <cfRule type="cellIs" dxfId="269" priority="206" operator="lessThan">
      <formula>1</formula>
    </cfRule>
    <cfRule type="cellIs" dxfId="268" priority="207" operator="greaterThan">
      <formula>0</formula>
    </cfRule>
  </conditionalFormatting>
  <conditionalFormatting sqref="K351">
    <cfRule type="cellIs" dxfId="267" priority="205" operator="lessThan">
      <formula>1</formula>
    </cfRule>
  </conditionalFormatting>
  <conditionalFormatting sqref="D357">
    <cfRule type="cellIs" dxfId="266" priority="203" operator="lessThan">
      <formula>1</formula>
    </cfRule>
    <cfRule type="cellIs" dxfId="265" priority="204" operator="greaterThan">
      <formula>0</formula>
    </cfRule>
  </conditionalFormatting>
  <conditionalFormatting sqref="K357">
    <cfRule type="cellIs" dxfId="264" priority="202" operator="lessThan">
      <formula>1</formula>
    </cfRule>
  </conditionalFormatting>
  <conditionalFormatting sqref="D34">
    <cfRule type="cellIs" dxfId="263" priority="200" operator="lessThan">
      <formula>1</formula>
    </cfRule>
    <cfRule type="cellIs" dxfId="262" priority="201" operator="greaterThan">
      <formula>0</formula>
    </cfRule>
  </conditionalFormatting>
  <conditionalFormatting sqref="K34">
    <cfRule type="cellIs" dxfId="261" priority="199" operator="lessThan">
      <formula>1</formula>
    </cfRule>
  </conditionalFormatting>
  <conditionalFormatting sqref="D337">
    <cfRule type="cellIs" dxfId="260" priority="197" operator="lessThan">
      <formula>1</formula>
    </cfRule>
    <cfRule type="cellIs" dxfId="259" priority="198" operator="greaterThan">
      <formula>0</formula>
    </cfRule>
  </conditionalFormatting>
  <conditionalFormatting sqref="K337">
    <cfRule type="cellIs" dxfId="258" priority="196" operator="lessThan">
      <formula>1</formula>
    </cfRule>
  </conditionalFormatting>
  <conditionalFormatting sqref="D338">
    <cfRule type="cellIs" dxfId="257" priority="194" operator="lessThan">
      <formula>1</formula>
    </cfRule>
    <cfRule type="cellIs" dxfId="256" priority="195" operator="greaterThan">
      <formula>0</formula>
    </cfRule>
  </conditionalFormatting>
  <conditionalFormatting sqref="K338">
    <cfRule type="cellIs" dxfId="255" priority="193" operator="lessThan">
      <formula>1</formula>
    </cfRule>
  </conditionalFormatting>
  <conditionalFormatting sqref="D316">
    <cfRule type="cellIs" dxfId="254" priority="191" operator="lessThan">
      <formula>1</formula>
    </cfRule>
    <cfRule type="cellIs" dxfId="253" priority="192" operator="greaterThan">
      <formula>0</formula>
    </cfRule>
  </conditionalFormatting>
  <conditionalFormatting sqref="K316">
    <cfRule type="cellIs" dxfId="252" priority="190" operator="lessThan">
      <formula>1</formula>
    </cfRule>
  </conditionalFormatting>
  <conditionalFormatting sqref="D284">
    <cfRule type="cellIs" dxfId="251" priority="188" operator="lessThan">
      <formula>1</formula>
    </cfRule>
    <cfRule type="cellIs" dxfId="250" priority="189" operator="greaterThan">
      <formula>0</formula>
    </cfRule>
  </conditionalFormatting>
  <conditionalFormatting sqref="K284">
    <cfRule type="cellIs" dxfId="249" priority="187" operator="lessThan">
      <formula>1</formula>
    </cfRule>
  </conditionalFormatting>
  <conditionalFormatting sqref="D1685">
    <cfRule type="cellIs" dxfId="248" priority="185" operator="lessThan">
      <formula>1</formula>
    </cfRule>
    <cfRule type="cellIs" dxfId="247" priority="186" operator="greaterThan">
      <formula>0</formula>
    </cfRule>
  </conditionalFormatting>
  <conditionalFormatting sqref="K1685">
    <cfRule type="cellIs" dxfId="246" priority="184" operator="lessThan">
      <formula>1</formula>
    </cfRule>
  </conditionalFormatting>
  <conditionalFormatting sqref="D678">
    <cfRule type="cellIs" dxfId="245" priority="182" operator="lessThan">
      <formula>1</formula>
    </cfRule>
    <cfRule type="cellIs" dxfId="244" priority="183" operator="greaterThan">
      <formula>0</formula>
    </cfRule>
  </conditionalFormatting>
  <conditionalFormatting sqref="K678">
    <cfRule type="cellIs" dxfId="243" priority="181" operator="lessThan">
      <formula>1</formula>
    </cfRule>
  </conditionalFormatting>
  <conditionalFormatting sqref="D679">
    <cfRule type="cellIs" dxfId="242" priority="179" operator="lessThan">
      <formula>1</formula>
    </cfRule>
    <cfRule type="cellIs" dxfId="241" priority="180" operator="greaterThan">
      <formula>0</formula>
    </cfRule>
  </conditionalFormatting>
  <conditionalFormatting sqref="K679">
    <cfRule type="cellIs" dxfId="240" priority="178" operator="lessThan">
      <formula>1</formula>
    </cfRule>
  </conditionalFormatting>
  <conditionalFormatting sqref="D658">
    <cfRule type="cellIs" dxfId="239" priority="176" operator="lessThan">
      <formula>1</formula>
    </cfRule>
    <cfRule type="cellIs" dxfId="238" priority="177" operator="greaterThan">
      <formula>0</formula>
    </cfRule>
  </conditionalFormatting>
  <conditionalFormatting sqref="K658">
    <cfRule type="cellIs" dxfId="237" priority="175" operator="lessThan">
      <formula>1</formula>
    </cfRule>
  </conditionalFormatting>
  <conditionalFormatting sqref="D334">
    <cfRule type="cellIs" dxfId="236" priority="173" operator="lessThan">
      <formula>1</formula>
    </cfRule>
    <cfRule type="cellIs" dxfId="235" priority="174" operator="greaterThan">
      <formula>0</formula>
    </cfRule>
  </conditionalFormatting>
  <conditionalFormatting sqref="K334">
    <cfRule type="cellIs" dxfId="234" priority="172" operator="lessThan">
      <formula>1</formula>
    </cfRule>
  </conditionalFormatting>
  <conditionalFormatting sqref="D1320">
    <cfRule type="cellIs" dxfId="233" priority="170" operator="lessThan">
      <formula>1</formula>
    </cfRule>
    <cfRule type="cellIs" dxfId="232" priority="171" operator="greaterThan">
      <formula>0</formula>
    </cfRule>
  </conditionalFormatting>
  <conditionalFormatting sqref="K1320">
    <cfRule type="cellIs" dxfId="231" priority="169" operator="lessThan">
      <formula>1</formula>
    </cfRule>
  </conditionalFormatting>
  <conditionalFormatting sqref="D345">
    <cfRule type="cellIs" dxfId="230" priority="167" operator="lessThan">
      <formula>1</formula>
    </cfRule>
    <cfRule type="cellIs" dxfId="229" priority="168" operator="greaterThan">
      <formula>0</formula>
    </cfRule>
  </conditionalFormatting>
  <conditionalFormatting sqref="K345">
    <cfRule type="cellIs" dxfId="228" priority="166" operator="lessThan">
      <formula>1</formula>
    </cfRule>
  </conditionalFormatting>
  <conditionalFormatting sqref="D1640:D1642">
    <cfRule type="cellIs" dxfId="227" priority="164" operator="lessThan">
      <formula>1</formula>
    </cfRule>
    <cfRule type="cellIs" dxfId="226" priority="165" operator="greaterThan">
      <formula>0</formula>
    </cfRule>
  </conditionalFormatting>
  <conditionalFormatting sqref="K1640:K1642">
    <cfRule type="cellIs" dxfId="225" priority="163" operator="lessThan">
      <formula>1</formula>
    </cfRule>
  </conditionalFormatting>
  <conditionalFormatting sqref="K1639">
    <cfRule type="cellIs" dxfId="224" priority="154" operator="lessThan">
      <formula>1</formula>
    </cfRule>
  </conditionalFormatting>
  <conditionalFormatting sqref="D1646">
    <cfRule type="cellIs" dxfId="223" priority="161" operator="lessThan">
      <formula>1</formula>
    </cfRule>
    <cfRule type="cellIs" dxfId="222" priority="162" operator="greaterThan">
      <formula>0</formula>
    </cfRule>
  </conditionalFormatting>
  <conditionalFormatting sqref="K1646">
    <cfRule type="cellIs" dxfId="221" priority="160" operator="lessThan">
      <formula>1</formula>
    </cfRule>
  </conditionalFormatting>
  <conditionalFormatting sqref="D1643">
    <cfRule type="cellIs" dxfId="220" priority="158" operator="lessThan">
      <formula>1</formula>
    </cfRule>
    <cfRule type="cellIs" dxfId="219" priority="159" operator="greaterThan">
      <formula>0</formula>
    </cfRule>
  </conditionalFormatting>
  <conditionalFormatting sqref="K1643">
    <cfRule type="cellIs" dxfId="218" priority="157" operator="lessThan">
      <formula>1</formula>
    </cfRule>
  </conditionalFormatting>
  <conditionalFormatting sqref="D1639">
    <cfRule type="cellIs" dxfId="217" priority="155" operator="lessThan">
      <formula>1</formula>
    </cfRule>
    <cfRule type="cellIs" dxfId="216" priority="156" operator="greaterThan">
      <formula>0</formula>
    </cfRule>
  </conditionalFormatting>
  <conditionalFormatting sqref="D1645">
    <cfRule type="cellIs" dxfId="215" priority="152" operator="lessThan">
      <formula>1</formula>
    </cfRule>
    <cfRule type="cellIs" dxfId="214" priority="153" operator="greaterThan">
      <formula>0</formula>
    </cfRule>
  </conditionalFormatting>
  <conditionalFormatting sqref="K1645">
    <cfRule type="cellIs" dxfId="213" priority="151" operator="lessThan">
      <formula>1</formula>
    </cfRule>
  </conditionalFormatting>
  <conditionalFormatting sqref="D1644">
    <cfRule type="cellIs" dxfId="212" priority="149" operator="lessThan">
      <formula>1</formula>
    </cfRule>
    <cfRule type="cellIs" dxfId="211" priority="150" operator="greaterThan">
      <formula>0</formula>
    </cfRule>
  </conditionalFormatting>
  <conditionalFormatting sqref="K1644">
    <cfRule type="cellIs" dxfId="210" priority="148" operator="lessThan">
      <formula>1</formula>
    </cfRule>
  </conditionalFormatting>
  <conditionalFormatting sqref="D1647">
    <cfRule type="cellIs" dxfId="209" priority="146" operator="lessThan">
      <formula>1</formula>
    </cfRule>
    <cfRule type="cellIs" dxfId="208" priority="147" operator="greaterThan">
      <formula>0</formula>
    </cfRule>
  </conditionalFormatting>
  <conditionalFormatting sqref="K1647">
    <cfRule type="cellIs" dxfId="207" priority="145" operator="lessThan">
      <formula>1</formula>
    </cfRule>
  </conditionalFormatting>
  <conditionalFormatting sqref="D1648">
    <cfRule type="cellIs" dxfId="206" priority="143" operator="lessThan">
      <formula>1</formula>
    </cfRule>
    <cfRule type="cellIs" dxfId="205" priority="144" operator="greaterThan">
      <formula>0</formula>
    </cfRule>
  </conditionalFormatting>
  <conditionalFormatting sqref="K1648">
    <cfRule type="cellIs" dxfId="204" priority="142" operator="lessThan">
      <formula>1</formula>
    </cfRule>
  </conditionalFormatting>
  <conditionalFormatting sqref="D1650:D1652">
    <cfRule type="cellIs" dxfId="203" priority="140" operator="lessThan">
      <formula>1</formula>
    </cfRule>
    <cfRule type="cellIs" dxfId="202" priority="141" operator="greaterThan">
      <formula>0</formula>
    </cfRule>
  </conditionalFormatting>
  <conditionalFormatting sqref="K1650:K1652">
    <cfRule type="cellIs" dxfId="201" priority="139" operator="lessThan">
      <formula>1</formula>
    </cfRule>
  </conditionalFormatting>
  <conditionalFormatting sqref="D1653:D1654">
    <cfRule type="cellIs" dxfId="200" priority="137" operator="lessThan">
      <formula>1</formula>
    </cfRule>
    <cfRule type="cellIs" dxfId="199" priority="138" operator="greaterThan">
      <formula>0</formula>
    </cfRule>
  </conditionalFormatting>
  <conditionalFormatting sqref="K1653:K1654">
    <cfRule type="cellIs" dxfId="198" priority="136" operator="lessThan">
      <formula>1</formula>
    </cfRule>
  </conditionalFormatting>
  <conditionalFormatting sqref="D1655">
    <cfRule type="cellIs" dxfId="197" priority="134" operator="lessThan">
      <formula>1</formula>
    </cfRule>
    <cfRule type="cellIs" dxfId="196" priority="135" operator="greaterThan">
      <formula>0</formula>
    </cfRule>
  </conditionalFormatting>
  <conditionalFormatting sqref="K1655">
    <cfRule type="cellIs" dxfId="195" priority="133" operator="lessThan">
      <formula>1</formula>
    </cfRule>
  </conditionalFormatting>
  <conditionalFormatting sqref="D1658">
    <cfRule type="cellIs" dxfId="194" priority="128" operator="lessThan">
      <formula>1</formula>
    </cfRule>
    <cfRule type="cellIs" dxfId="193" priority="129" operator="greaterThan">
      <formula>0</formula>
    </cfRule>
  </conditionalFormatting>
  <conditionalFormatting sqref="K1658">
    <cfRule type="cellIs" dxfId="192" priority="127" operator="lessThan">
      <formula>1</formula>
    </cfRule>
  </conditionalFormatting>
  <conditionalFormatting sqref="D1664:D1666">
    <cfRule type="cellIs" dxfId="191" priority="125" operator="lessThan">
      <formula>1</formula>
    </cfRule>
    <cfRule type="cellIs" dxfId="190" priority="126" operator="greaterThan">
      <formula>0</formula>
    </cfRule>
  </conditionalFormatting>
  <conditionalFormatting sqref="K1664:K1666">
    <cfRule type="cellIs" dxfId="189" priority="124" operator="lessThan">
      <formula>1</formula>
    </cfRule>
  </conditionalFormatting>
  <conditionalFormatting sqref="D1669">
    <cfRule type="cellIs" dxfId="188" priority="122" operator="lessThan">
      <formula>1</formula>
    </cfRule>
    <cfRule type="cellIs" dxfId="187" priority="123" operator="greaterThan">
      <formula>0</formula>
    </cfRule>
  </conditionalFormatting>
  <conditionalFormatting sqref="K1669">
    <cfRule type="cellIs" dxfId="186" priority="121" operator="lessThan">
      <formula>1</formula>
    </cfRule>
  </conditionalFormatting>
  <conditionalFormatting sqref="D1670:D1672">
    <cfRule type="cellIs" dxfId="185" priority="119" operator="lessThan">
      <formula>1</formula>
    </cfRule>
    <cfRule type="cellIs" dxfId="184" priority="120" operator="greaterThan">
      <formula>0</formula>
    </cfRule>
  </conditionalFormatting>
  <conditionalFormatting sqref="K1670:K1672">
    <cfRule type="cellIs" dxfId="183" priority="118" operator="lessThan">
      <formula>1</formula>
    </cfRule>
  </conditionalFormatting>
  <conditionalFormatting sqref="D1667:D1668">
    <cfRule type="cellIs" dxfId="182" priority="116" operator="lessThan">
      <formula>1</formula>
    </cfRule>
    <cfRule type="cellIs" dxfId="181" priority="117" operator="greaterThan">
      <formula>0</formula>
    </cfRule>
  </conditionalFormatting>
  <conditionalFormatting sqref="K1667:K1668">
    <cfRule type="cellIs" dxfId="180" priority="115" operator="lessThan">
      <formula>1</formula>
    </cfRule>
  </conditionalFormatting>
  <conditionalFormatting sqref="D1673:D1674">
    <cfRule type="cellIs" dxfId="179" priority="113" operator="lessThan">
      <formula>1</formula>
    </cfRule>
    <cfRule type="cellIs" dxfId="178" priority="114" operator="greaterThan">
      <formula>0</formula>
    </cfRule>
  </conditionalFormatting>
  <conditionalFormatting sqref="K1673:K1674">
    <cfRule type="cellIs" dxfId="177" priority="112" operator="lessThan">
      <formula>1</formula>
    </cfRule>
  </conditionalFormatting>
  <conditionalFormatting sqref="D829">
    <cfRule type="cellIs" dxfId="176" priority="110" operator="lessThan">
      <formula>1</formula>
    </cfRule>
    <cfRule type="cellIs" dxfId="175" priority="111" operator="greaterThan">
      <formula>0</formula>
    </cfRule>
  </conditionalFormatting>
  <conditionalFormatting sqref="K829">
    <cfRule type="cellIs" dxfId="174" priority="109" operator="lessThan">
      <formula>1</formula>
    </cfRule>
  </conditionalFormatting>
  <conditionalFormatting sqref="D830">
    <cfRule type="cellIs" dxfId="173" priority="107" operator="lessThan">
      <formula>1</formula>
    </cfRule>
    <cfRule type="cellIs" dxfId="172" priority="108" operator="greaterThan">
      <formula>0</formula>
    </cfRule>
  </conditionalFormatting>
  <conditionalFormatting sqref="K830">
    <cfRule type="cellIs" dxfId="171" priority="106" operator="lessThan">
      <formula>1</formula>
    </cfRule>
  </conditionalFormatting>
  <conditionalFormatting sqref="D1005">
    <cfRule type="cellIs" dxfId="170" priority="104" operator="lessThan">
      <formula>1</formula>
    </cfRule>
    <cfRule type="cellIs" dxfId="169" priority="105" operator="greaterThan">
      <formula>0</formula>
    </cfRule>
  </conditionalFormatting>
  <conditionalFormatting sqref="K1005">
    <cfRule type="cellIs" dxfId="168" priority="103" operator="lessThan">
      <formula>1</formula>
    </cfRule>
  </conditionalFormatting>
  <conditionalFormatting sqref="D897">
    <cfRule type="cellIs" dxfId="167" priority="101" operator="lessThan">
      <formula>1</formula>
    </cfRule>
    <cfRule type="cellIs" dxfId="166" priority="102" operator="greaterThan">
      <formula>0</formula>
    </cfRule>
  </conditionalFormatting>
  <conditionalFormatting sqref="K897">
    <cfRule type="cellIs" dxfId="165" priority="100" operator="lessThan">
      <formula>1</formula>
    </cfRule>
  </conditionalFormatting>
  <conditionalFormatting sqref="D873">
    <cfRule type="cellIs" dxfId="164" priority="98" operator="lessThan">
      <formula>1</formula>
    </cfRule>
    <cfRule type="cellIs" dxfId="163" priority="99" operator="greaterThan">
      <formula>0</formula>
    </cfRule>
  </conditionalFormatting>
  <conditionalFormatting sqref="K873">
    <cfRule type="cellIs" dxfId="162" priority="97" operator="lessThan">
      <formula>1</formula>
    </cfRule>
  </conditionalFormatting>
  <conditionalFormatting sqref="D1617:D1619">
    <cfRule type="cellIs" dxfId="161" priority="95" operator="lessThan">
      <formula>1</formula>
    </cfRule>
    <cfRule type="cellIs" dxfId="160" priority="96" operator="greaterThan">
      <formula>0</formula>
    </cfRule>
  </conditionalFormatting>
  <conditionalFormatting sqref="K1617:K1619">
    <cfRule type="cellIs" dxfId="159" priority="94" operator="lessThan">
      <formula>1</formula>
    </cfRule>
  </conditionalFormatting>
  <conditionalFormatting sqref="D1620">
    <cfRule type="cellIs" dxfId="158" priority="92" operator="lessThan">
      <formula>1</formula>
    </cfRule>
    <cfRule type="cellIs" dxfId="157" priority="93" operator="greaterThan">
      <formula>0</formula>
    </cfRule>
  </conditionalFormatting>
  <conditionalFormatting sqref="K1620">
    <cfRule type="cellIs" dxfId="156" priority="91" operator="lessThan">
      <formula>1</formula>
    </cfRule>
  </conditionalFormatting>
  <conditionalFormatting sqref="D1621:D1624">
    <cfRule type="cellIs" dxfId="155" priority="89" operator="lessThan">
      <formula>1</formula>
    </cfRule>
    <cfRule type="cellIs" dxfId="154" priority="90" operator="greaterThan">
      <formula>0</formula>
    </cfRule>
  </conditionalFormatting>
  <conditionalFormatting sqref="D1348">
    <cfRule type="cellIs" dxfId="153" priority="85" operator="lessThan">
      <formula>1</formula>
    </cfRule>
    <cfRule type="cellIs" dxfId="152" priority="86" operator="greaterThan">
      <formula>0</formula>
    </cfRule>
  </conditionalFormatting>
  <conditionalFormatting sqref="K1348">
    <cfRule type="cellIs" dxfId="151" priority="84" operator="lessThan">
      <formula>1</formula>
    </cfRule>
  </conditionalFormatting>
  <conditionalFormatting sqref="D1357">
    <cfRule type="cellIs" dxfId="150" priority="82" operator="lessThan">
      <formula>1</formula>
    </cfRule>
    <cfRule type="cellIs" dxfId="149" priority="83" operator="greaterThan">
      <formula>0</formula>
    </cfRule>
  </conditionalFormatting>
  <conditionalFormatting sqref="K1357">
    <cfRule type="cellIs" dxfId="148" priority="81" operator="lessThan">
      <formula>1</formula>
    </cfRule>
  </conditionalFormatting>
  <conditionalFormatting sqref="D1329">
    <cfRule type="cellIs" dxfId="147" priority="79" operator="lessThan">
      <formula>1</formula>
    </cfRule>
    <cfRule type="cellIs" dxfId="146" priority="80" operator="greaterThan">
      <formula>0</formula>
    </cfRule>
  </conditionalFormatting>
  <conditionalFormatting sqref="K1329">
    <cfRule type="cellIs" dxfId="145" priority="78" operator="lessThan">
      <formula>1</formula>
    </cfRule>
  </conditionalFormatting>
  <conditionalFormatting sqref="D290:D291">
    <cfRule type="cellIs" dxfId="144" priority="76" operator="lessThan">
      <formula>1</formula>
    </cfRule>
    <cfRule type="cellIs" dxfId="143" priority="77" operator="greaterThan">
      <formula>0</formula>
    </cfRule>
  </conditionalFormatting>
  <conditionalFormatting sqref="K290:K291">
    <cfRule type="cellIs" dxfId="142" priority="75" operator="lessThan">
      <formula>1</formula>
    </cfRule>
  </conditionalFormatting>
  <conditionalFormatting sqref="D32">
    <cfRule type="cellIs" dxfId="141" priority="73" operator="lessThan">
      <formula>1</formula>
    </cfRule>
    <cfRule type="cellIs" dxfId="140" priority="74" operator="greaterThan">
      <formula>0</formula>
    </cfRule>
  </conditionalFormatting>
  <conditionalFormatting sqref="K32">
    <cfRule type="cellIs" dxfId="139" priority="72" operator="lessThan">
      <formula>1</formula>
    </cfRule>
  </conditionalFormatting>
  <conditionalFormatting sqref="D44:D46">
    <cfRule type="cellIs" dxfId="138" priority="70" operator="lessThan">
      <formula>1</formula>
    </cfRule>
    <cfRule type="cellIs" dxfId="137" priority="71" operator="greaterThan">
      <formula>0</formula>
    </cfRule>
  </conditionalFormatting>
  <conditionalFormatting sqref="K44:K46">
    <cfRule type="cellIs" dxfId="136" priority="69" operator="lessThan">
      <formula>1</formula>
    </cfRule>
  </conditionalFormatting>
  <conditionalFormatting sqref="D94">
    <cfRule type="cellIs" dxfId="135" priority="67" operator="lessThan">
      <formula>1</formula>
    </cfRule>
    <cfRule type="cellIs" dxfId="134" priority="68" operator="greaterThan">
      <formula>0</formula>
    </cfRule>
  </conditionalFormatting>
  <conditionalFormatting sqref="K94">
    <cfRule type="cellIs" dxfId="133" priority="66" operator="lessThan">
      <formula>1</formula>
    </cfRule>
  </conditionalFormatting>
  <conditionalFormatting sqref="D804">
    <cfRule type="cellIs" dxfId="132" priority="61" operator="lessThan">
      <formula>1</formula>
    </cfRule>
    <cfRule type="cellIs" dxfId="131" priority="62" operator="greaterThan">
      <formula>0</formula>
    </cfRule>
  </conditionalFormatting>
  <conditionalFormatting sqref="K804">
    <cfRule type="cellIs" dxfId="130" priority="60" operator="lessThan">
      <formula>1</formula>
    </cfRule>
  </conditionalFormatting>
  <conditionalFormatting sqref="D1008">
    <cfRule type="cellIs" dxfId="129" priority="58" operator="lessThan">
      <formula>1</formula>
    </cfRule>
    <cfRule type="cellIs" dxfId="128" priority="59" operator="greaterThan">
      <formula>0</formula>
    </cfRule>
  </conditionalFormatting>
  <conditionalFormatting sqref="K1008">
    <cfRule type="cellIs" dxfId="127" priority="57" operator="lessThan">
      <formula>1</formula>
    </cfRule>
  </conditionalFormatting>
  <conditionalFormatting sqref="D340">
    <cfRule type="cellIs" dxfId="126" priority="55" operator="lessThan">
      <formula>1</formula>
    </cfRule>
    <cfRule type="cellIs" dxfId="125" priority="56" operator="greaterThan">
      <formula>0</formula>
    </cfRule>
  </conditionalFormatting>
  <conditionalFormatting sqref="K340">
    <cfRule type="cellIs" dxfId="124" priority="54" operator="lessThan">
      <formula>1</formula>
    </cfRule>
  </conditionalFormatting>
  <conditionalFormatting sqref="D1615">
    <cfRule type="cellIs" dxfId="123" priority="49" operator="lessThan">
      <formula>1</formula>
    </cfRule>
    <cfRule type="cellIs" dxfId="122" priority="50" operator="greaterThan">
      <formula>0</formula>
    </cfRule>
  </conditionalFormatting>
  <conditionalFormatting sqref="K1615">
    <cfRule type="cellIs" dxfId="121" priority="48" operator="lessThan">
      <formula>1</formula>
    </cfRule>
  </conditionalFormatting>
  <conditionalFormatting sqref="D434">
    <cfRule type="cellIs" dxfId="120" priority="46" operator="lessThan">
      <formula>1</formula>
    </cfRule>
    <cfRule type="cellIs" dxfId="119" priority="47" operator="greaterThan">
      <formula>0</formula>
    </cfRule>
  </conditionalFormatting>
  <conditionalFormatting sqref="K434">
    <cfRule type="cellIs" dxfId="118" priority="45" operator="lessThan">
      <formula>1</formula>
    </cfRule>
  </conditionalFormatting>
  <conditionalFormatting sqref="D292">
    <cfRule type="cellIs" dxfId="117" priority="43" operator="lessThan">
      <formula>1</formula>
    </cfRule>
    <cfRule type="cellIs" dxfId="116" priority="44" operator="greaterThan">
      <formula>0</formula>
    </cfRule>
  </conditionalFormatting>
  <conditionalFormatting sqref="K292">
    <cfRule type="cellIs" dxfId="115" priority="42" operator="lessThan">
      <formula>1</formula>
    </cfRule>
  </conditionalFormatting>
  <conditionalFormatting sqref="D1434">
    <cfRule type="cellIs" dxfId="114" priority="40" operator="lessThan">
      <formula>1</formula>
    </cfRule>
    <cfRule type="cellIs" dxfId="113" priority="41" operator="greaterThan">
      <formula>0</formula>
    </cfRule>
  </conditionalFormatting>
  <conditionalFormatting sqref="K1434">
    <cfRule type="cellIs" dxfId="112" priority="39" operator="lessThan">
      <formula>1</formula>
    </cfRule>
  </conditionalFormatting>
  <conditionalFormatting sqref="D1677">
    <cfRule type="cellIs" dxfId="111" priority="37" operator="lessThan">
      <formula>1</formula>
    </cfRule>
    <cfRule type="cellIs" dxfId="110" priority="38" operator="greaterThan">
      <formula>0</formula>
    </cfRule>
  </conditionalFormatting>
  <conditionalFormatting sqref="K1677">
    <cfRule type="cellIs" dxfId="109" priority="36" operator="lessThan">
      <formula>1</formula>
    </cfRule>
  </conditionalFormatting>
  <conditionalFormatting sqref="D1602">
    <cfRule type="cellIs" dxfId="108" priority="34" operator="lessThan">
      <formula>1</formula>
    </cfRule>
    <cfRule type="cellIs" dxfId="107" priority="35" operator="greaterThan">
      <formula>0</formula>
    </cfRule>
  </conditionalFormatting>
  <conditionalFormatting sqref="K1602">
    <cfRule type="cellIs" dxfId="106" priority="33" operator="lessThan">
      <formula>1</formula>
    </cfRule>
  </conditionalFormatting>
  <conditionalFormatting sqref="D1607">
    <cfRule type="cellIs" dxfId="105" priority="31" operator="lessThan">
      <formula>1</formula>
    </cfRule>
    <cfRule type="cellIs" dxfId="104" priority="32" operator="greaterThan">
      <formula>0</formula>
    </cfRule>
  </conditionalFormatting>
  <conditionalFormatting sqref="K1607">
    <cfRule type="cellIs" dxfId="103" priority="30" operator="lessThan">
      <formula>1</formula>
    </cfRule>
  </conditionalFormatting>
  <conditionalFormatting sqref="D1611">
    <cfRule type="cellIs" dxfId="102" priority="28" operator="lessThan">
      <formula>1</formula>
    </cfRule>
    <cfRule type="cellIs" dxfId="101" priority="29" operator="greaterThan">
      <formula>0</formula>
    </cfRule>
  </conditionalFormatting>
  <conditionalFormatting sqref="K1611">
    <cfRule type="cellIs" dxfId="100" priority="27" operator="lessThan">
      <formula>1</formula>
    </cfRule>
  </conditionalFormatting>
  <conditionalFormatting sqref="D831">
    <cfRule type="cellIs" dxfId="99" priority="22" operator="lessThan">
      <formula>1</formula>
    </cfRule>
    <cfRule type="cellIs" dxfId="98" priority="23" operator="greaterThan">
      <formula>0</formula>
    </cfRule>
  </conditionalFormatting>
  <conditionalFormatting sqref="K831">
    <cfRule type="cellIs" dxfId="97" priority="21" operator="lessThan">
      <formula>1</formula>
    </cfRule>
  </conditionalFormatting>
  <conditionalFormatting sqref="D832">
    <cfRule type="cellIs" dxfId="96" priority="16" operator="lessThan">
      <formula>1</formula>
    </cfRule>
    <cfRule type="cellIs" dxfId="95" priority="17" operator="greaterThan">
      <formula>0</formula>
    </cfRule>
  </conditionalFormatting>
  <conditionalFormatting sqref="K832">
    <cfRule type="cellIs" dxfId="94" priority="15" operator="lessThan">
      <formula>1</formula>
    </cfRule>
  </conditionalFormatting>
  <conditionalFormatting sqref="D498">
    <cfRule type="cellIs" dxfId="93" priority="13" operator="lessThan">
      <formula>1</formula>
    </cfRule>
    <cfRule type="cellIs" dxfId="92" priority="14" operator="greaterThan">
      <formula>0</formula>
    </cfRule>
  </conditionalFormatting>
  <conditionalFormatting sqref="K498">
    <cfRule type="cellIs" dxfId="91" priority="12" operator="lessThan">
      <formula>1</formula>
    </cfRule>
  </conditionalFormatting>
  <conditionalFormatting sqref="D499">
    <cfRule type="cellIs" dxfId="90" priority="10" operator="lessThan">
      <formula>1</formula>
    </cfRule>
    <cfRule type="cellIs" dxfId="89" priority="11" operator="greaterThan">
      <formula>0</formula>
    </cfRule>
  </conditionalFormatting>
  <conditionalFormatting sqref="K499">
    <cfRule type="cellIs" dxfId="88" priority="9" operator="lessThan">
      <formula>1</formula>
    </cfRule>
  </conditionalFormatting>
  <conditionalFormatting sqref="D522:D523">
    <cfRule type="cellIs" dxfId="87" priority="7" operator="lessThan">
      <formula>1</formula>
    </cfRule>
    <cfRule type="cellIs" dxfId="86" priority="8" operator="greaterThan">
      <formula>0</formula>
    </cfRule>
  </conditionalFormatting>
  <conditionalFormatting sqref="K522:K523">
    <cfRule type="cellIs" dxfId="85" priority="6" operator="lessThan">
      <formula>1</formula>
    </cfRule>
  </conditionalFormatting>
  <conditionalFormatting sqref="D1443:D1448">
    <cfRule type="cellIs" dxfId="84" priority="4" operator="lessThan">
      <formula>1</formula>
    </cfRule>
    <cfRule type="cellIs" dxfId="83" priority="5" operator="greaterThan">
      <formula>0</formula>
    </cfRule>
  </conditionalFormatting>
  <conditionalFormatting sqref="D1450">
    <cfRule type="cellIs" dxfId="82" priority="2" operator="lessThan">
      <formula>1</formula>
    </cfRule>
    <cfRule type="cellIs" dxfId="81" priority="3" operator="greaterThan">
      <formula>0</formula>
    </cfRule>
  </conditionalFormatting>
  <conditionalFormatting sqref="K1450">
    <cfRule type="cellIs" dxfId="80" priority="1" operator="lessThan">
      <formula>1</formula>
    </cfRule>
  </conditionalFormatting>
  <dataValidations disablePrompts="1" count="1">
    <dataValidation type="list" allowBlank="1" showInputMessage="1" showErrorMessage="1" sqref="C9">
      <formula1>$S$8:$S$28</formula1>
    </dataValidation>
  </dataValidations>
  <pageMargins left="0.511811024" right="0.511811024" top="0.78740157499999996" bottom="0.78740157499999996" header="0.31496062000000002" footer="0.31496062000000002"/>
  <pageSetup paperSize="119" orientation="landscape" horizontalDpi="300" verticalDpi="300" r:id="rId1"/>
  <drawing r:id="rId2"/>
  <picture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C12:Q1626"/>
  <sheetViews>
    <sheetView showGridLines="0" showRowColHeaders="0" zoomScaleNormal="100" workbookViewId="0"/>
  </sheetViews>
  <sheetFormatPr defaultColWidth="9" defaultRowHeight="16.5" x14ac:dyDescent="0.3"/>
  <cols>
    <col min="1" max="14" width="9" customWidth="1"/>
  </cols>
  <sheetData>
    <row r="12" spans="3:17" x14ac:dyDescent="0.3">
      <c r="H12" s="186"/>
      <c r="I12" s="186"/>
    </row>
    <row r="13" spans="3:17" x14ac:dyDescent="0.3">
      <c r="H13" s="187"/>
      <c r="I13" s="187"/>
    </row>
    <row r="14" spans="3:17" x14ac:dyDescent="0.3">
      <c r="H14" s="187"/>
      <c r="I14" s="187"/>
    </row>
    <row r="15" spans="3:17" x14ac:dyDescent="0.3">
      <c r="C15" s="243">
        <f>SUM(C.ESTOQUE!K12:K1692)</f>
        <v>16097.369999999999</v>
      </c>
      <c r="D15" s="242"/>
      <c r="E15" s="242"/>
      <c r="G15" s="243">
        <f>COUNTA(C.ESTOQUE!F12:F1692)</f>
        <v>1681</v>
      </c>
      <c r="H15" s="244"/>
      <c r="I15" s="244"/>
      <c r="K15" s="242">
        <f>COUNTA(C.ESTOQUE!S8:S1048576)</f>
        <v>21</v>
      </c>
      <c r="L15" s="242"/>
      <c r="M15" s="242"/>
      <c r="O15" s="241">
        <f>COUNTIF('RESUMO PASTA PRAZO'!B13:B103,"&gt;1")</f>
        <v>26</v>
      </c>
      <c r="P15" s="241"/>
      <c r="Q15" s="241"/>
    </row>
    <row r="16" spans="3:17" x14ac:dyDescent="0.3">
      <c r="C16" s="242"/>
      <c r="D16" s="242"/>
      <c r="E16" s="242"/>
      <c r="G16" s="242"/>
      <c r="H16" s="244"/>
      <c r="I16" s="244"/>
      <c r="K16" s="242"/>
      <c r="L16" s="242"/>
      <c r="M16" s="242"/>
      <c r="O16" s="241"/>
      <c r="P16" s="241"/>
      <c r="Q16" s="241"/>
    </row>
    <row r="17" spans="3:17" x14ac:dyDescent="0.3">
      <c r="C17" s="242"/>
      <c r="D17" s="242"/>
      <c r="E17" s="242"/>
      <c r="G17" s="242"/>
      <c r="H17" s="244"/>
      <c r="I17" s="244"/>
      <c r="K17" s="242"/>
      <c r="L17" s="242"/>
      <c r="M17" s="242"/>
      <c r="O17" s="241"/>
      <c r="P17" s="241"/>
      <c r="Q17" s="241"/>
    </row>
    <row r="18" spans="3:17" x14ac:dyDescent="0.3">
      <c r="H18" s="187"/>
      <c r="I18" s="187"/>
    </row>
    <row r="19" spans="3:17" x14ac:dyDescent="0.3">
      <c r="H19" s="187"/>
      <c r="I19" s="187"/>
    </row>
    <row r="20" spans="3:17" x14ac:dyDescent="0.3">
      <c r="H20" s="187"/>
      <c r="I20" s="187"/>
    </row>
    <row r="21" spans="3:17" x14ac:dyDescent="0.3">
      <c r="H21" s="187"/>
      <c r="I21" s="187"/>
    </row>
    <row r="22" spans="3:17" x14ac:dyDescent="0.3">
      <c r="H22" s="187"/>
      <c r="I22" s="187"/>
    </row>
    <row r="23" spans="3:17" x14ac:dyDescent="0.3">
      <c r="H23" s="187"/>
      <c r="I23" s="187"/>
    </row>
    <row r="24" spans="3:17" x14ac:dyDescent="0.3">
      <c r="H24" s="187"/>
      <c r="I24" s="187"/>
    </row>
    <row r="25" spans="3:17" x14ac:dyDescent="0.3">
      <c r="H25" s="187"/>
      <c r="I25" s="187"/>
    </row>
    <row r="26" spans="3:17" x14ac:dyDescent="0.3">
      <c r="C26" s="237" t="e">
        <f>SUM(C.ESTOQUE!N12:N1692)</f>
        <v>#VALUE!</v>
      </c>
      <c r="D26" s="238"/>
      <c r="E26" s="238"/>
      <c r="F26" s="238"/>
      <c r="G26" s="238"/>
      <c r="H26" s="239"/>
      <c r="I26" s="187"/>
      <c r="L26" s="240">
        <f>SUM('RESUMO PASTA PRAZO'!B13:B103)</f>
        <v>25995.149999999998</v>
      </c>
      <c r="M26" s="240"/>
      <c r="N26" s="240"/>
      <c r="O26" s="240"/>
      <c r="P26" s="240"/>
      <c r="Q26" s="240"/>
    </row>
    <row r="27" spans="3:17" x14ac:dyDescent="0.3">
      <c r="C27" s="238"/>
      <c r="D27" s="238"/>
      <c r="E27" s="238"/>
      <c r="F27" s="238"/>
      <c r="G27" s="238"/>
      <c r="H27" s="239"/>
      <c r="I27" s="187"/>
      <c r="L27" s="240"/>
      <c r="M27" s="240"/>
      <c r="N27" s="240"/>
      <c r="O27" s="240"/>
      <c r="P27" s="240"/>
      <c r="Q27" s="240"/>
    </row>
    <row r="28" spans="3:17" x14ac:dyDescent="0.3">
      <c r="C28" s="238"/>
      <c r="D28" s="238"/>
      <c r="E28" s="238"/>
      <c r="F28" s="238"/>
      <c r="G28" s="238"/>
      <c r="H28" s="239"/>
      <c r="I28" s="187"/>
      <c r="L28" s="240"/>
      <c r="M28" s="240"/>
      <c r="N28" s="240"/>
      <c r="O28" s="240"/>
      <c r="P28" s="240"/>
      <c r="Q28" s="240"/>
    </row>
    <row r="29" spans="3:17" x14ac:dyDescent="0.3">
      <c r="H29" s="187"/>
      <c r="I29" s="187"/>
    </row>
    <row r="30" spans="3:17" x14ac:dyDescent="0.3">
      <c r="H30" s="187"/>
      <c r="I30" s="187"/>
    </row>
    <row r="31" spans="3:17" x14ac:dyDescent="0.3">
      <c r="H31" s="187"/>
      <c r="I31" s="187"/>
    </row>
    <row r="32" spans="3:17" x14ac:dyDescent="0.3">
      <c r="H32" s="187"/>
      <c r="I32" s="187"/>
    </row>
    <row r="33" spans="8:9" x14ac:dyDescent="0.3">
      <c r="H33" s="187"/>
      <c r="I33" s="187"/>
    </row>
    <row r="34" spans="8:9" x14ac:dyDescent="0.3">
      <c r="H34" s="187"/>
      <c r="I34" s="187"/>
    </row>
    <row r="35" spans="8:9" x14ac:dyDescent="0.3">
      <c r="H35" s="187"/>
      <c r="I35" s="187"/>
    </row>
    <row r="36" spans="8:9" x14ac:dyDescent="0.3">
      <c r="H36" s="187"/>
      <c r="I36" s="187"/>
    </row>
    <row r="37" spans="8:9" x14ac:dyDescent="0.3">
      <c r="H37" s="187"/>
      <c r="I37" s="187"/>
    </row>
    <row r="38" spans="8:9" x14ac:dyDescent="0.3">
      <c r="H38" s="187"/>
      <c r="I38" s="187"/>
    </row>
    <row r="39" spans="8:9" x14ac:dyDescent="0.3">
      <c r="H39" s="187"/>
      <c r="I39" s="187"/>
    </row>
    <row r="40" spans="8:9" x14ac:dyDescent="0.3">
      <c r="H40" s="187"/>
      <c r="I40" s="187"/>
    </row>
    <row r="41" spans="8:9" x14ac:dyDescent="0.3">
      <c r="H41" s="187"/>
      <c r="I41" s="187"/>
    </row>
    <row r="42" spans="8:9" x14ac:dyDescent="0.3">
      <c r="H42" s="187"/>
      <c r="I42" s="187"/>
    </row>
    <row r="43" spans="8:9" x14ac:dyDescent="0.3">
      <c r="H43" s="187"/>
      <c r="I43" s="187"/>
    </row>
    <row r="44" spans="8:9" x14ac:dyDescent="0.3">
      <c r="H44" s="187"/>
      <c r="I44" s="187"/>
    </row>
    <row r="45" spans="8:9" x14ac:dyDescent="0.3">
      <c r="H45" s="187"/>
      <c r="I45" s="187"/>
    </row>
    <row r="46" spans="8:9" x14ac:dyDescent="0.3">
      <c r="H46" s="187"/>
      <c r="I46" s="187"/>
    </row>
    <row r="47" spans="8:9" x14ac:dyDescent="0.3">
      <c r="H47" s="187"/>
      <c r="I47" s="187"/>
    </row>
    <row r="48" spans="8:9" x14ac:dyDescent="0.3">
      <c r="H48" s="187"/>
      <c r="I48" s="187"/>
    </row>
    <row r="49" spans="8:9" x14ac:dyDescent="0.3">
      <c r="H49" s="187"/>
      <c r="I49" s="187"/>
    </row>
    <row r="50" spans="8:9" x14ac:dyDescent="0.3">
      <c r="H50" s="187"/>
      <c r="I50" s="187"/>
    </row>
    <row r="51" spans="8:9" x14ac:dyDescent="0.3">
      <c r="H51" s="187"/>
      <c r="I51" s="187"/>
    </row>
    <row r="52" spans="8:9" x14ac:dyDescent="0.3">
      <c r="H52" s="187"/>
      <c r="I52" s="187"/>
    </row>
    <row r="53" spans="8:9" x14ac:dyDescent="0.3">
      <c r="H53" s="187"/>
      <c r="I53" s="187"/>
    </row>
    <row r="54" spans="8:9" x14ac:dyDescent="0.3">
      <c r="H54" s="187"/>
      <c r="I54" s="187"/>
    </row>
    <row r="55" spans="8:9" x14ac:dyDescent="0.3">
      <c r="H55" s="187"/>
      <c r="I55" s="187"/>
    </row>
    <row r="56" spans="8:9" x14ac:dyDescent="0.3">
      <c r="H56" s="187"/>
      <c r="I56" s="187"/>
    </row>
    <row r="57" spans="8:9" x14ac:dyDescent="0.3">
      <c r="H57" s="187"/>
      <c r="I57" s="187"/>
    </row>
    <row r="58" spans="8:9" x14ac:dyDescent="0.3">
      <c r="H58" s="187"/>
      <c r="I58" s="187"/>
    </row>
    <row r="59" spans="8:9" x14ac:dyDescent="0.3">
      <c r="H59" s="187"/>
      <c r="I59" s="187"/>
    </row>
    <row r="60" spans="8:9" x14ac:dyDescent="0.3">
      <c r="H60" s="187"/>
      <c r="I60" s="187"/>
    </row>
    <row r="61" spans="8:9" x14ac:dyDescent="0.3">
      <c r="H61" s="187"/>
      <c r="I61" s="187"/>
    </row>
    <row r="62" spans="8:9" x14ac:dyDescent="0.3">
      <c r="H62" s="187"/>
      <c r="I62" s="187"/>
    </row>
    <row r="63" spans="8:9" x14ac:dyDescent="0.3">
      <c r="H63" s="187"/>
      <c r="I63" s="187"/>
    </row>
    <row r="64" spans="8:9" x14ac:dyDescent="0.3">
      <c r="H64" s="187"/>
      <c r="I64" s="187"/>
    </row>
    <row r="65" spans="8:9" x14ac:dyDescent="0.3">
      <c r="H65" s="187"/>
      <c r="I65" s="187"/>
    </row>
    <row r="66" spans="8:9" x14ac:dyDescent="0.3">
      <c r="H66" s="187"/>
      <c r="I66" s="187"/>
    </row>
    <row r="67" spans="8:9" x14ac:dyDescent="0.3">
      <c r="H67" s="187"/>
      <c r="I67" s="187"/>
    </row>
    <row r="68" spans="8:9" x14ac:dyDescent="0.3">
      <c r="H68" s="187"/>
      <c r="I68" s="187"/>
    </row>
    <row r="69" spans="8:9" x14ac:dyDescent="0.3">
      <c r="H69" s="187"/>
      <c r="I69" s="187"/>
    </row>
    <row r="70" spans="8:9" x14ac:dyDescent="0.3">
      <c r="H70" s="187"/>
      <c r="I70" s="187"/>
    </row>
    <row r="71" spans="8:9" x14ac:dyDescent="0.3">
      <c r="H71" s="187"/>
      <c r="I71" s="187"/>
    </row>
    <row r="72" spans="8:9" x14ac:dyDescent="0.3">
      <c r="H72" s="187"/>
      <c r="I72" s="187"/>
    </row>
    <row r="73" spans="8:9" x14ac:dyDescent="0.3">
      <c r="H73" s="187"/>
      <c r="I73" s="187"/>
    </row>
    <row r="74" spans="8:9" x14ac:dyDescent="0.3">
      <c r="H74" s="187"/>
      <c r="I74" s="187"/>
    </row>
    <row r="75" spans="8:9" x14ac:dyDescent="0.3">
      <c r="H75" s="187"/>
      <c r="I75" s="187"/>
    </row>
    <row r="76" spans="8:9" x14ac:dyDescent="0.3">
      <c r="H76" s="187"/>
      <c r="I76" s="187"/>
    </row>
    <row r="77" spans="8:9" x14ac:dyDescent="0.3">
      <c r="H77" s="187"/>
      <c r="I77" s="187"/>
    </row>
    <row r="78" spans="8:9" x14ac:dyDescent="0.3">
      <c r="H78" s="187"/>
      <c r="I78" s="187"/>
    </row>
    <row r="79" spans="8:9" x14ac:dyDescent="0.3">
      <c r="H79" s="187"/>
      <c r="I79" s="187"/>
    </row>
    <row r="80" spans="8:9" x14ac:dyDescent="0.3">
      <c r="H80" s="187"/>
      <c r="I80" s="187"/>
    </row>
    <row r="81" spans="8:9" x14ac:dyDescent="0.3">
      <c r="H81" s="187"/>
      <c r="I81" s="187"/>
    </row>
    <row r="82" spans="8:9" x14ac:dyDescent="0.3">
      <c r="H82" s="187"/>
      <c r="I82" s="187"/>
    </row>
    <row r="83" spans="8:9" x14ac:dyDescent="0.3">
      <c r="H83" s="187"/>
      <c r="I83" s="187"/>
    </row>
    <row r="84" spans="8:9" x14ac:dyDescent="0.3">
      <c r="H84" s="187"/>
      <c r="I84" s="187"/>
    </row>
    <row r="85" spans="8:9" x14ac:dyDescent="0.3">
      <c r="H85" s="187"/>
      <c r="I85" s="187"/>
    </row>
    <row r="86" spans="8:9" x14ac:dyDescent="0.3">
      <c r="H86" s="187"/>
      <c r="I86" s="187"/>
    </row>
    <row r="87" spans="8:9" x14ac:dyDescent="0.3">
      <c r="H87" s="187"/>
      <c r="I87" s="187"/>
    </row>
    <row r="88" spans="8:9" x14ac:dyDescent="0.3">
      <c r="H88" s="187"/>
      <c r="I88" s="187"/>
    </row>
    <row r="89" spans="8:9" x14ac:dyDescent="0.3">
      <c r="H89" s="187"/>
      <c r="I89" s="187"/>
    </row>
    <row r="90" spans="8:9" x14ac:dyDescent="0.3">
      <c r="H90" s="187"/>
      <c r="I90" s="187"/>
    </row>
    <row r="91" spans="8:9" x14ac:dyDescent="0.3">
      <c r="H91" s="187"/>
      <c r="I91" s="187"/>
    </row>
    <row r="92" spans="8:9" x14ac:dyDescent="0.3">
      <c r="H92" s="187"/>
      <c r="I92" s="187"/>
    </row>
    <row r="93" spans="8:9" x14ac:dyDescent="0.3">
      <c r="H93" s="187"/>
      <c r="I93" s="187"/>
    </row>
    <row r="94" spans="8:9" x14ac:dyDescent="0.3">
      <c r="H94" s="187"/>
      <c r="I94" s="187"/>
    </row>
    <row r="95" spans="8:9" x14ac:dyDescent="0.3">
      <c r="H95" s="187"/>
      <c r="I95" s="187"/>
    </row>
    <row r="96" spans="8:9" x14ac:dyDescent="0.3">
      <c r="H96" s="187"/>
      <c r="I96" s="187"/>
    </row>
    <row r="97" spans="8:9" x14ac:dyDescent="0.3">
      <c r="H97" s="187"/>
      <c r="I97" s="187"/>
    </row>
    <row r="98" spans="8:9" x14ac:dyDescent="0.3">
      <c r="H98" s="187"/>
      <c r="I98" s="187"/>
    </row>
    <row r="99" spans="8:9" x14ac:dyDescent="0.3">
      <c r="H99" s="187"/>
      <c r="I99" s="187"/>
    </row>
    <row r="100" spans="8:9" x14ac:dyDescent="0.3">
      <c r="H100" s="187"/>
      <c r="I100" s="187"/>
    </row>
    <row r="101" spans="8:9" x14ac:dyDescent="0.3">
      <c r="H101" s="187"/>
      <c r="I101" s="187"/>
    </row>
    <row r="102" spans="8:9" x14ac:dyDescent="0.3">
      <c r="H102" s="187"/>
      <c r="I102" s="187"/>
    </row>
    <row r="103" spans="8:9" x14ac:dyDescent="0.3">
      <c r="H103" s="187"/>
      <c r="I103" s="187"/>
    </row>
    <row r="104" spans="8:9" x14ac:dyDescent="0.3">
      <c r="H104" s="187"/>
      <c r="I104" s="187"/>
    </row>
    <row r="105" spans="8:9" x14ac:dyDescent="0.3">
      <c r="H105" s="187"/>
      <c r="I105" s="187"/>
    </row>
    <row r="106" spans="8:9" x14ac:dyDescent="0.3">
      <c r="H106" s="187"/>
      <c r="I106" s="187"/>
    </row>
    <row r="107" spans="8:9" x14ac:dyDescent="0.3">
      <c r="H107" s="187"/>
      <c r="I107" s="187"/>
    </row>
    <row r="108" spans="8:9" x14ac:dyDescent="0.3">
      <c r="H108" s="187"/>
      <c r="I108" s="187"/>
    </row>
    <row r="109" spans="8:9" x14ac:dyDescent="0.3">
      <c r="H109" s="187"/>
      <c r="I109" s="187"/>
    </row>
    <row r="110" spans="8:9" x14ac:dyDescent="0.3">
      <c r="H110" s="187"/>
      <c r="I110" s="187"/>
    </row>
    <row r="111" spans="8:9" x14ac:dyDescent="0.3">
      <c r="H111" s="187"/>
      <c r="I111" s="187"/>
    </row>
    <row r="112" spans="8:9" x14ac:dyDescent="0.3">
      <c r="H112" s="187"/>
      <c r="I112" s="187"/>
    </row>
    <row r="113" spans="8:9" x14ac:dyDescent="0.3">
      <c r="H113" s="187"/>
      <c r="I113" s="187"/>
    </row>
    <row r="114" spans="8:9" x14ac:dyDescent="0.3">
      <c r="H114" s="187"/>
      <c r="I114" s="187"/>
    </row>
    <row r="115" spans="8:9" x14ac:dyDescent="0.3">
      <c r="H115" s="187"/>
      <c r="I115" s="187"/>
    </row>
    <row r="116" spans="8:9" x14ac:dyDescent="0.3">
      <c r="H116" s="187"/>
      <c r="I116" s="187"/>
    </row>
    <row r="117" spans="8:9" x14ac:dyDescent="0.3">
      <c r="H117" s="187"/>
      <c r="I117" s="187"/>
    </row>
    <row r="118" spans="8:9" x14ac:dyDescent="0.3">
      <c r="H118" s="187"/>
      <c r="I118" s="187"/>
    </row>
    <row r="119" spans="8:9" x14ac:dyDescent="0.3">
      <c r="H119" s="187"/>
      <c r="I119" s="187"/>
    </row>
    <row r="120" spans="8:9" x14ac:dyDescent="0.3">
      <c r="H120" s="187"/>
      <c r="I120" s="187"/>
    </row>
    <row r="121" spans="8:9" x14ac:dyDescent="0.3">
      <c r="H121" s="187"/>
      <c r="I121" s="187"/>
    </row>
    <row r="122" spans="8:9" x14ac:dyDescent="0.3">
      <c r="H122" s="187"/>
      <c r="I122" s="187"/>
    </row>
    <row r="123" spans="8:9" x14ac:dyDescent="0.3">
      <c r="H123" s="187"/>
      <c r="I123" s="187"/>
    </row>
    <row r="124" spans="8:9" x14ac:dyDescent="0.3">
      <c r="H124" s="187"/>
      <c r="I124" s="187"/>
    </row>
    <row r="125" spans="8:9" x14ac:dyDescent="0.3">
      <c r="H125" s="187"/>
      <c r="I125" s="187"/>
    </row>
    <row r="126" spans="8:9" x14ac:dyDescent="0.3">
      <c r="H126" s="187"/>
      <c r="I126" s="187"/>
    </row>
    <row r="127" spans="8:9" x14ac:dyDescent="0.3">
      <c r="H127" s="187"/>
      <c r="I127" s="187"/>
    </row>
    <row r="128" spans="8:9" x14ac:dyDescent="0.3">
      <c r="H128" s="187"/>
      <c r="I128" s="187"/>
    </row>
    <row r="129" spans="8:9" x14ac:dyDescent="0.3">
      <c r="H129" s="187"/>
      <c r="I129" s="187"/>
    </row>
    <row r="130" spans="8:9" x14ac:dyDescent="0.3">
      <c r="H130" s="187"/>
      <c r="I130" s="187"/>
    </row>
    <row r="131" spans="8:9" x14ac:dyDescent="0.3">
      <c r="H131" s="187"/>
      <c r="I131" s="187"/>
    </row>
    <row r="132" spans="8:9" x14ac:dyDescent="0.3">
      <c r="H132" s="187"/>
      <c r="I132" s="187"/>
    </row>
    <row r="133" spans="8:9" x14ac:dyDescent="0.3">
      <c r="H133" s="187"/>
      <c r="I133" s="187"/>
    </row>
    <row r="134" spans="8:9" x14ac:dyDescent="0.3">
      <c r="H134" s="187"/>
      <c r="I134" s="187"/>
    </row>
    <row r="135" spans="8:9" x14ac:dyDescent="0.3">
      <c r="H135" s="187"/>
      <c r="I135" s="187"/>
    </row>
    <row r="136" spans="8:9" x14ac:dyDescent="0.3">
      <c r="H136" s="187"/>
      <c r="I136" s="187"/>
    </row>
    <row r="137" spans="8:9" x14ac:dyDescent="0.3">
      <c r="H137" s="187"/>
      <c r="I137" s="187"/>
    </row>
    <row r="138" spans="8:9" x14ac:dyDescent="0.3">
      <c r="H138" s="187"/>
      <c r="I138" s="187"/>
    </row>
    <row r="139" spans="8:9" x14ac:dyDescent="0.3">
      <c r="H139" s="187"/>
      <c r="I139" s="187"/>
    </row>
    <row r="140" spans="8:9" x14ac:dyDescent="0.3">
      <c r="H140" s="187"/>
      <c r="I140" s="187"/>
    </row>
    <row r="141" spans="8:9" x14ac:dyDescent="0.3">
      <c r="H141" s="187"/>
      <c r="I141" s="187"/>
    </row>
    <row r="142" spans="8:9" x14ac:dyDescent="0.3">
      <c r="H142" s="187"/>
      <c r="I142" s="187"/>
    </row>
    <row r="143" spans="8:9" x14ac:dyDescent="0.3">
      <c r="H143" s="187"/>
      <c r="I143" s="187"/>
    </row>
    <row r="144" spans="8:9" x14ac:dyDescent="0.3">
      <c r="H144" s="187"/>
      <c r="I144" s="187"/>
    </row>
    <row r="145" spans="8:9" x14ac:dyDescent="0.3">
      <c r="H145" s="187"/>
      <c r="I145" s="187"/>
    </row>
    <row r="146" spans="8:9" x14ac:dyDescent="0.3">
      <c r="H146" s="187"/>
      <c r="I146" s="187"/>
    </row>
    <row r="147" spans="8:9" x14ac:dyDescent="0.3">
      <c r="H147" s="187"/>
      <c r="I147" s="187"/>
    </row>
    <row r="148" spans="8:9" x14ac:dyDescent="0.3">
      <c r="H148" s="187"/>
      <c r="I148" s="187"/>
    </row>
    <row r="149" spans="8:9" x14ac:dyDescent="0.3">
      <c r="H149" s="187"/>
      <c r="I149" s="187"/>
    </row>
    <row r="150" spans="8:9" x14ac:dyDescent="0.3">
      <c r="H150" s="187"/>
      <c r="I150" s="187"/>
    </row>
    <row r="151" spans="8:9" x14ac:dyDescent="0.3">
      <c r="H151" s="187"/>
      <c r="I151" s="187"/>
    </row>
    <row r="152" spans="8:9" x14ac:dyDescent="0.3">
      <c r="H152" s="187"/>
      <c r="I152" s="187"/>
    </row>
    <row r="153" spans="8:9" x14ac:dyDescent="0.3">
      <c r="H153" s="187"/>
      <c r="I153" s="187"/>
    </row>
    <row r="154" spans="8:9" x14ac:dyDescent="0.3">
      <c r="H154" s="187"/>
      <c r="I154" s="187"/>
    </row>
    <row r="155" spans="8:9" x14ac:dyDescent="0.3">
      <c r="H155" s="187"/>
      <c r="I155" s="187"/>
    </row>
    <row r="156" spans="8:9" x14ac:dyDescent="0.3">
      <c r="H156" s="187"/>
      <c r="I156" s="187"/>
    </row>
    <row r="157" spans="8:9" x14ac:dyDescent="0.3">
      <c r="H157" s="187"/>
      <c r="I157" s="187"/>
    </row>
    <row r="158" spans="8:9" x14ac:dyDescent="0.3">
      <c r="H158" s="187"/>
      <c r="I158" s="187"/>
    </row>
    <row r="159" spans="8:9" x14ac:dyDescent="0.3">
      <c r="H159" s="187"/>
      <c r="I159" s="187"/>
    </row>
    <row r="160" spans="8:9" x14ac:dyDescent="0.3">
      <c r="H160" s="187"/>
      <c r="I160" s="187"/>
    </row>
    <row r="161" spans="8:9" x14ac:dyDescent="0.3">
      <c r="H161" s="187"/>
      <c r="I161" s="187"/>
    </row>
    <row r="162" spans="8:9" x14ac:dyDescent="0.3">
      <c r="H162" s="187"/>
      <c r="I162" s="187"/>
    </row>
    <row r="163" spans="8:9" x14ac:dyDescent="0.3">
      <c r="H163" s="187"/>
      <c r="I163" s="187"/>
    </row>
    <row r="164" spans="8:9" x14ac:dyDescent="0.3">
      <c r="H164" s="187"/>
      <c r="I164" s="187"/>
    </row>
    <row r="165" spans="8:9" x14ac:dyDescent="0.3">
      <c r="H165" s="187"/>
      <c r="I165" s="187"/>
    </row>
    <row r="166" spans="8:9" x14ac:dyDescent="0.3">
      <c r="H166" s="187"/>
      <c r="I166" s="187"/>
    </row>
    <row r="167" spans="8:9" x14ac:dyDescent="0.3">
      <c r="H167" s="187"/>
      <c r="I167" s="187"/>
    </row>
    <row r="168" spans="8:9" x14ac:dyDescent="0.3">
      <c r="H168" s="187"/>
      <c r="I168" s="187"/>
    </row>
    <row r="169" spans="8:9" x14ac:dyDescent="0.3">
      <c r="H169" s="187"/>
      <c r="I169" s="187"/>
    </row>
    <row r="170" spans="8:9" x14ac:dyDescent="0.3">
      <c r="H170" s="187"/>
      <c r="I170" s="187"/>
    </row>
    <row r="171" spans="8:9" x14ac:dyDescent="0.3">
      <c r="H171" s="187"/>
      <c r="I171" s="187"/>
    </row>
    <row r="172" spans="8:9" x14ac:dyDescent="0.3">
      <c r="H172" s="187"/>
      <c r="I172" s="187"/>
    </row>
    <row r="173" spans="8:9" x14ac:dyDescent="0.3">
      <c r="H173" s="187"/>
      <c r="I173" s="187"/>
    </row>
    <row r="174" spans="8:9" x14ac:dyDescent="0.3">
      <c r="H174" s="187"/>
      <c r="I174" s="187"/>
    </row>
    <row r="175" spans="8:9" x14ac:dyDescent="0.3">
      <c r="H175" s="187"/>
      <c r="I175" s="187"/>
    </row>
    <row r="176" spans="8:9" x14ac:dyDescent="0.3">
      <c r="H176" s="187"/>
      <c r="I176" s="187"/>
    </row>
    <row r="177" spans="8:9" x14ac:dyDescent="0.3">
      <c r="H177" s="187"/>
      <c r="I177" s="187"/>
    </row>
    <row r="178" spans="8:9" x14ac:dyDescent="0.3">
      <c r="H178" s="187"/>
      <c r="I178" s="187"/>
    </row>
    <row r="179" spans="8:9" x14ac:dyDescent="0.3">
      <c r="H179" s="187"/>
      <c r="I179" s="187"/>
    </row>
    <row r="180" spans="8:9" x14ac:dyDescent="0.3">
      <c r="H180" s="187"/>
      <c r="I180" s="187"/>
    </row>
    <row r="181" spans="8:9" x14ac:dyDescent="0.3">
      <c r="H181" s="187"/>
      <c r="I181" s="187"/>
    </row>
    <row r="182" spans="8:9" x14ac:dyDescent="0.3">
      <c r="H182" s="187"/>
      <c r="I182" s="187"/>
    </row>
    <row r="183" spans="8:9" x14ac:dyDescent="0.3">
      <c r="H183" s="187"/>
      <c r="I183" s="187"/>
    </row>
    <row r="184" spans="8:9" x14ac:dyDescent="0.3">
      <c r="H184" s="187"/>
      <c r="I184" s="187"/>
    </row>
    <row r="185" spans="8:9" x14ac:dyDescent="0.3">
      <c r="H185" s="187"/>
      <c r="I185" s="187"/>
    </row>
    <row r="186" spans="8:9" x14ac:dyDescent="0.3">
      <c r="H186" s="187"/>
      <c r="I186" s="187"/>
    </row>
    <row r="187" spans="8:9" x14ac:dyDescent="0.3">
      <c r="H187" s="187"/>
      <c r="I187" s="187"/>
    </row>
    <row r="188" spans="8:9" x14ac:dyDescent="0.3">
      <c r="H188" s="187"/>
      <c r="I188" s="187"/>
    </row>
    <row r="189" spans="8:9" x14ac:dyDescent="0.3">
      <c r="H189" s="187"/>
      <c r="I189" s="187"/>
    </row>
    <row r="190" spans="8:9" x14ac:dyDescent="0.3">
      <c r="H190" s="187"/>
      <c r="I190" s="187"/>
    </row>
    <row r="191" spans="8:9" x14ac:dyDescent="0.3">
      <c r="H191" s="187"/>
      <c r="I191" s="187"/>
    </row>
    <row r="192" spans="8:9" x14ac:dyDescent="0.3">
      <c r="H192" s="187"/>
      <c r="I192" s="187"/>
    </row>
    <row r="193" spans="8:9" x14ac:dyDescent="0.3">
      <c r="H193" s="187"/>
      <c r="I193" s="187"/>
    </row>
    <row r="194" spans="8:9" x14ac:dyDescent="0.3">
      <c r="H194" s="187"/>
      <c r="I194" s="187"/>
    </row>
    <row r="195" spans="8:9" x14ac:dyDescent="0.3">
      <c r="H195" s="187"/>
      <c r="I195" s="187"/>
    </row>
    <row r="196" spans="8:9" x14ac:dyDescent="0.3">
      <c r="H196" s="187"/>
      <c r="I196" s="187"/>
    </row>
    <row r="197" spans="8:9" x14ac:dyDescent="0.3">
      <c r="H197" s="187"/>
      <c r="I197" s="187"/>
    </row>
    <row r="198" spans="8:9" x14ac:dyDescent="0.3">
      <c r="H198" s="187"/>
      <c r="I198" s="187"/>
    </row>
    <row r="199" spans="8:9" x14ac:dyDescent="0.3">
      <c r="H199" s="187"/>
      <c r="I199" s="187"/>
    </row>
    <row r="200" spans="8:9" x14ac:dyDescent="0.3">
      <c r="H200" s="187"/>
      <c r="I200" s="187"/>
    </row>
    <row r="201" spans="8:9" x14ac:dyDescent="0.3">
      <c r="H201" s="187"/>
      <c r="I201" s="187"/>
    </row>
    <row r="202" spans="8:9" x14ac:dyDescent="0.3">
      <c r="H202" s="187"/>
      <c r="I202" s="187"/>
    </row>
    <row r="203" spans="8:9" x14ac:dyDescent="0.3">
      <c r="H203" s="187"/>
      <c r="I203" s="187"/>
    </row>
    <row r="204" spans="8:9" x14ac:dyDescent="0.3">
      <c r="H204" s="187"/>
      <c r="I204" s="187"/>
    </row>
    <row r="205" spans="8:9" x14ac:dyDescent="0.3">
      <c r="H205" s="187"/>
      <c r="I205" s="187"/>
    </row>
    <row r="206" spans="8:9" x14ac:dyDescent="0.3">
      <c r="H206" s="187"/>
      <c r="I206" s="187"/>
    </row>
    <row r="207" spans="8:9" x14ac:dyDescent="0.3">
      <c r="H207" s="187"/>
      <c r="I207" s="187"/>
    </row>
    <row r="208" spans="8:9" x14ac:dyDescent="0.3">
      <c r="H208" s="187"/>
      <c r="I208" s="187"/>
    </row>
    <row r="209" spans="8:9" x14ac:dyDescent="0.3">
      <c r="H209" s="187"/>
      <c r="I209" s="187"/>
    </row>
    <row r="210" spans="8:9" x14ac:dyDescent="0.3">
      <c r="H210" s="187"/>
      <c r="I210" s="187"/>
    </row>
    <row r="211" spans="8:9" x14ac:dyDescent="0.3">
      <c r="H211" s="187"/>
      <c r="I211" s="187"/>
    </row>
    <row r="212" spans="8:9" x14ac:dyDescent="0.3">
      <c r="H212" s="187"/>
      <c r="I212" s="187"/>
    </row>
    <row r="213" spans="8:9" x14ac:dyDescent="0.3">
      <c r="H213" s="187"/>
      <c r="I213" s="187"/>
    </row>
    <row r="214" spans="8:9" x14ac:dyDescent="0.3">
      <c r="H214" s="187"/>
      <c r="I214" s="187"/>
    </row>
    <row r="215" spans="8:9" x14ac:dyDescent="0.3">
      <c r="H215" s="187"/>
      <c r="I215" s="187"/>
    </row>
    <row r="216" spans="8:9" x14ac:dyDescent="0.3">
      <c r="H216" s="187"/>
      <c r="I216" s="187"/>
    </row>
    <row r="217" spans="8:9" x14ac:dyDescent="0.3">
      <c r="H217" s="187"/>
      <c r="I217" s="187"/>
    </row>
    <row r="218" spans="8:9" x14ac:dyDescent="0.3">
      <c r="H218" s="187"/>
      <c r="I218" s="187"/>
    </row>
    <row r="219" spans="8:9" x14ac:dyDescent="0.3">
      <c r="H219" s="187"/>
      <c r="I219" s="187"/>
    </row>
    <row r="220" spans="8:9" x14ac:dyDescent="0.3">
      <c r="H220" s="187"/>
      <c r="I220" s="187"/>
    </row>
    <row r="221" spans="8:9" x14ac:dyDescent="0.3">
      <c r="H221" s="187"/>
      <c r="I221" s="187"/>
    </row>
    <row r="222" spans="8:9" x14ac:dyDescent="0.3">
      <c r="H222" s="187"/>
      <c r="I222" s="187"/>
    </row>
    <row r="223" spans="8:9" x14ac:dyDescent="0.3">
      <c r="H223" s="187"/>
      <c r="I223" s="187"/>
    </row>
    <row r="224" spans="8:9" x14ac:dyDescent="0.3">
      <c r="H224" s="187"/>
      <c r="I224" s="187"/>
    </row>
    <row r="225" spans="8:9" x14ac:dyDescent="0.3">
      <c r="H225" s="187"/>
      <c r="I225" s="187"/>
    </row>
    <row r="226" spans="8:9" x14ac:dyDescent="0.3">
      <c r="H226" s="187"/>
      <c r="I226" s="187"/>
    </row>
    <row r="227" spans="8:9" x14ac:dyDescent="0.3">
      <c r="H227" s="187"/>
      <c r="I227" s="187"/>
    </row>
    <row r="228" spans="8:9" x14ac:dyDescent="0.3">
      <c r="H228" s="187"/>
      <c r="I228" s="187"/>
    </row>
    <row r="229" spans="8:9" x14ac:dyDescent="0.3">
      <c r="H229" s="187"/>
      <c r="I229" s="187"/>
    </row>
    <row r="230" spans="8:9" x14ac:dyDescent="0.3">
      <c r="H230" s="187"/>
      <c r="I230" s="187"/>
    </row>
    <row r="231" spans="8:9" x14ac:dyDescent="0.3">
      <c r="H231" s="187"/>
      <c r="I231" s="187"/>
    </row>
    <row r="232" spans="8:9" x14ac:dyDescent="0.3">
      <c r="H232" s="187"/>
      <c r="I232" s="187"/>
    </row>
    <row r="233" spans="8:9" x14ac:dyDescent="0.3">
      <c r="H233" s="187"/>
      <c r="I233" s="187"/>
    </row>
    <row r="234" spans="8:9" x14ac:dyDescent="0.3">
      <c r="H234" s="187"/>
      <c r="I234" s="187"/>
    </row>
    <row r="235" spans="8:9" x14ac:dyDescent="0.3">
      <c r="H235" s="187"/>
      <c r="I235" s="187"/>
    </row>
    <row r="236" spans="8:9" x14ac:dyDescent="0.3">
      <c r="H236" s="187"/>
      <c r="I236" s="187"/>
    </row>
    <row r="237" spans="8:9" x14ac:dyDescent="0.3">
      <c r="H237" s="187"/>
      <c r="I237" s="187"/>
    </row>
    <row r="238" spans="8:9" x14ac:dyDescent="0.3">
      <c r="H238" s="187"/>
      <c r="I238" s="187"/>
    </row>
    <row r="239" spans="8:9" x14ac:dyDescent="0.3">
      <c r="H239" s="187"/>
      <c r="I239" s="187"/>
    </row>
    <row r="240" spans="8:9" x14ac:dyDescent="0.3">
      <c r="H240" s="187"/>
      <c r="I240" s="187"/>
    </row>
    <row r="241" spans="8:9" x14ac:dyDescent="0.3">
      <c r="H241" s="187"/>
      <c r="I241" s="187"/>
    </row>
    <row r="242" spans="8:9" x14ac:dyDescent="0.3">
      <c r="H242" s="187"/>
      <c r="I242" s="187"/>
    </row>
    <row r="243" spans="8:9" x14ac:dyDescent="0.3">
      <c r="H243" s="187"/>
      <c r="I243" s="187"/>
    </row>
    <row r="244" spans="8:9" x14ac:dyDescent="0.3">
      <c r="H244" s="187"/>
      <c r="I244" s="187"/>
    </row>
    <row r="245" spans="8:9" x14ac:dyDescent="0.3">
      <c r="H245" s="187"/>
      <c r="I245" s="187"/>
    </row>
    <row r="246" spans="8:9" x14ac:dyDescent="0.3">
      <c r="H246" s="187"/>
      <c r="I246" s="187"/>
    </row>
    <row r="247" spans="8:9" x14ac:dyDescent="0.3">
      <c r="H247" s="187"/>
      <c r="I247" s="187"/>
    </row>
    <row r="248" spans="8:9" x14ac:dyDescent="0.3">
      <c r="H248" s="187"/>
      <c r="I248" s="187"/>
    </row>
    <row r="249" spans="8:9" x14ac:dyDescent="0.3">
      <c r="H249" s="187"/>
      <c r="I249" s="187"/>
    </row>
    <row r="250" spans="8:9" x14ac:dyDescent="0.3">
      <c r="H250" s="187"/>
      <c r="I250" s="187"/>
    </row>
    <row r="251" spans="8:9" x14ac:dyDescent="0.3">
      <c r="H251" s="187"/>
      <c r="I251" s="187"/>
    </row>
    <row r="252" spans="8:9" x14ac:dyDescent="0.3">
      <c r="H252" s="187"/>
      <c r="I252" s="187"/>
    </row>
    <row r="253" spans="8:9" x14ac:dyDescent="0.3">
      <c r="H253" s="187"/>
      <c r="I253" s="187"/>
    </row>
    <row r="254" spans="8:9" x14ac:dyDescent="0.3">
      <c r="H254" s="187"/>
      <c r="I254" s="187"/>
    </row>
    <row r="255" spans="8:9" x14ac:dyDescent="0.3">
      <c r="H255" s="187"/>
      <c r="I255" s="187"/>
    </row>
    <row r="256" spans="8:9" x14ac:dyDescent="0.3">
      <c r="H256" s="187"/>
      <c r="I256" s="187"/>
    </row>
    <row r="257" spans="8:9" x14ac:dyDescent="0.3">
      <c r="H257" s="187"/>
      <c r="I257" s="187"/>
    </row>
    <row r="258" spans="8:9" x14ac:dyDescent="0.3">
      <c r="H258" s="187"/>
      <c r="I258" s="187"/>
    </row>
    <row r="259" spans="8:9" x14ac:dyDescent="0.3">
      <c r="H259" s="187"/>
      <c r="I259" s="187"/>
    </row>
    <row r="260" spans="8:9" x14ac:dyDescent="0.3">
      <c r="H260" s="187"/>
      <c r="I260" s="187"/>
    </row>
    <row r="261" spans="8:9" x14ac:dyDescent="0.3">
      <c r="H261" s="187"/>
      <c r="I261" s="187"/>
    </row>
    <row r="262" spans="8:9" x14ac:dyDescent="0.3">
      <c r="H262" s="187"/>
      <c r="I262" s="187"/>
    </row>
    <row r="263" spans="8:9" x14ac:dyDescent="0.3">
      <c r="H263" s="187"/>
      <c r="I263" s="187"/>
    </row>
    <row r="264" spans="8:9" x14ac:dyDescent="0.3">
      <c r="H264" s="187"/>
      <c r="I264" s="187"/>
    </row>
    <row r="265" spans="8:9" x14ac:dyDescent="0.3">
      <c r="H265" s="187"/>
      <c r="I265" s="187"/>
    </row>
    <row r="266" spans="8:9" x14ac:dyDescent="0.3">
      <c r="H266" s="187"/>
      <c r="I266" s="187"/>
    </row>
    <row r="267" spans="8:9" x14ac:dyDescent="0.3">
      <c r="H267" s="187"/>
      <c r="I267" s="187"/>
    </row>
    <row r="268" spans="8:9" x14ac:dyDescent="0.3">
      <c r="H268" s="187"/>
      <c r="I268" s="187"/>
    </row>
    <row r="269" spans="8:9" x14ac:dyDescent="0.3">
      <c r="H269" s="187"/>
      <c r="I269" s="187"/>
    </row>
    <row r="270" spans="8:9" x14ac:dyDescent="0.3">
      <c r="H270" s="187"/>
      <c r="I270" s="187"/>
    </row>
    <row r="271" spans="8:9" x14ac:dyDescent="0.3">
      <c r="H271" s="187"/>
      <c r="I271" s="187"/>
    </row>
    <row r="272" spans="8:9" x14ac:dyDescent="0.3">
      <c r="H272" s="187"/>
      <c r="I272" s="187"/>
    </row>
    <row r="273" spans="8:9" x14ac:dyDescent="0.3">
      <c r="H273" s="187"/>
      <c r="I273" s="187"/>
    </row>
    <row r="274" spans="8:9" x14ac:dyDescent="0.3">
      <c r="H274" s="187"/>
      <c r="I274" s="187"/>
    </row>
    <row r="275" spans="8:9" x14ac:dyDescent="0.3">
      <c r="H275" s="187"/>
      <c r="I275" s="187"/>
    </row>
    <row r="276" spans="8:9" x14ac:dyDescent="0.3">
      <c r="H276" s="187"/>
      <c r="I276" s="187"/>
    </row>
    <row r="277" spans="8:9" x14ac:dyDescent="0.3">
      <c r="H277" s="187"/>
      <c r="I277" s="187"/>
    </row>
    <row r="278" spans="8:9" x14ac:dyDescent="0.3">
      <c r="H278" s="187"/>
      <c r="I278" s="187"/>
    </row>
    <row r="279" spans="8:9" x14ac:dyDescent="0.3">
      <c r="H279" s="187"/>
      <c r="I279" s="187"/>
    </row>
    <row r="280" spans="8:9" x14ac:dyDescent="0.3">
      <c r="H280" s="187"/>
      <c r="I280" s="187"/>
    </row>
    <row r="281" spans="8:9" x14ac:dyDescent="0.3">
      <c r="H281" s="187"/>
      <c r="I281" s="187"/>
    </row>
    <row r="282" spans="8:9" x14ac:dyDescent="0.3">
      <c r="H282" s="187"/>
      <c r="I282" s="187"/>
    </row>
    <row r="283" spans="8:9" x14ac:dyDescent="0.3">
      <c r="H283" s="187"/>
      <c r="I283" s="187"/>
    </row>
    <row r="284" spans="8:9" x14ac:dyDescent="0.3">
      <c r="H284" s="187"/>
      <c r="I284" s="187"/>
    </row>
    <row r="285" spans="8:9" x14ac:dyDescent="0.3">
      <c r="H285" s="187"/>
      <c r="I285" s="187"/>
    </row>
    <row r="286" spans="8:9" x14ac:dyDescent="0.3">
      <c r="H286" s="187"/>
      <c r="I286" s="187"/>
    </row>
    <row r="287" spans="8:9" x14ac:dyDescent="0.3">
      <c r="H287" s="187"/>
      <c r="I287" s="187"/>
    </row>
    <row r="288" spans="8:9" x14ac:dyDescent="0.3">
      <c r="H288" s="187"/>
      <c r="I288" s="187"/>
    </row>
    <row r="289" spans="8:9" x14ac:dyDescent="0.3">
      <c r="H289" s="187"/>
      <c r="I289" s="187"/>
    </row>
    <row r="290" spans="8:9" x14ac:dyDescent="0.3">
      <c r="H290" s="187"/>
      <c r="I290" s="187"/>
    </row>
    <row r="291" spans="8:9" x14ac:dyDescent="0.3">
      <c r="H291" s="187"/>
      <c r="I291" s="187"/>
    </row>
    <row r="292" spans="8:9" x14ac:dyDescent="0.3">
      <c r="H292" s="187"/>
      <c r="I292" s="187"/>
    </row>
    <row r="293" spans="8:9" x14ac:dyDescent="0.3">
      <c r="H293" s="187"/>
      <c r="I293" s="187"/>
    </row>
    <row r="294" spans="8:9" x14ac:dyDescent="0.3">
      <c r="H294" s="187"/>
      <c r="I294" s="187"/>
    </row>
    <row r="295" spans="8:9" x14ac:dyDescent="0.3">
      <c r="H295" s="187"/>
      <c r="I295" s="187"/>
    </row>
    <row r="296" spans="8:9" x14ac:dyDescent="0.3">
      <c r="H296" s="187"/>
      <c r="I296" s="187"/>
    </row>
    <row r="297" spans="8:9" x14ac:dyDescent="0.3">
      <c r="H297" s="187"/>
      <c r="I297" s="187"/>
    </row>
    <row r="298" spans="8:9" x14ac:dyDescent="0.3">
      <c r="H298" s="187"/>
      <c r="I298" s="187"/>
    </row>
    <row r="299" spans="8:9" x14ac:dyDescent="0.3">
      <c r="H299" s="187"/>
      <c r="I299" s="187"/>
    </row>
    <row r="300" spans="8:9" x14ac:dyDescent="0.3">
      <c r="H300" s="187"/>
      <c r="I300" s="187"/>
    </row>
    <row r="301" spans="8:9" x14ac:dyDescent="0.3">
      <c r="H301" s="187"/>
      <c r="I301" s="187"/>
    </row>
    <row r="302" spans="8:9" x14ac:dyDescent="0.3">
      <c r="H302" s="187"/>
      <c r="I302" s="187"/>
    </row>
    <row r="303" spans="8:9" x14ac:dyDescent="0.3">
      <c r="H303" s="187"/>
      <c r="I303" s="187"/>
    </row>
    <row r="304" spans="8:9" x14ac:dyDescent="0.3">
      <c r="H304" s="187"/>
      <c r="I304" s="187"/>
    </row>
    <row r="305" spans="8:10" x14ac:dyDescent="0.3">
      <c r="H305" s="187"/>
      <c r="I305" s="187"/>
      <c r="J305" s="186"/>
    </row>
    <row r="306" spans="8:10" x14ac:dyDescent="0.3">
      <c r="H306" s="187"/>
      <c r="I306" s="187"/>
      <c r="J306" s="187"/>
    </row>
    <row r="307" spans="8:10" x14ac:dyDescent="0.3">
      <c r="H307" s="187"/>
      <c r="I307" s="187"/>
      <c r="J307" s="187"/>
    </row>
    <row r="308" spans="8:10" x14ac:dyDescent="0.3">
      <c r="H308" s="187"/>
      <c r="I308" s="187"/>
      <c r="J308" s="187"/>
    </row>
    <row r="309" spans="8:10" x14ac:dyDescent="0.3">
      <c r="H309" s="187"/>
      <c r="I309" s="187"/>
      <c r="J309" s="187"/>
    </row>
    <row r="310" spans="8:10" x14ac:dyDescent="0.3">
      <c r="H310" s="187"/>
      <c r="I310" s="187"/>
      <c r="J310" s="187"/>
    </row>
    <row r="311" spans="8:10" x14ac:dyDescent="0.3">
      <c r="H311" s="187"/>
      <c r="I311" s="187"/>
      <c r="J311" s="187"/>
    </row>
    <row r="312" spans="8:10" x14ac:dyDescent="0.3">
      <c r="H312" s="187"/>
      <c r="I312" s="187"/>
      <c r="J312" s="187"/>
    </row>
    <row r="313" spans="8:10" x14ac:dyDescent="0.3">
      <c r="H313" s="187"/>
      <c r="I313" s="187"/>
      <c r="J313" s="187"/>
    </row>
    <row r="314" spans="8:10" x14ac:dyDescent="0.3">
      <c r="H314" s="187"/>
      <c r="I314" s="187"/>
      <c r="J314" s="187"/>
    </row>
    <row r="315" spans="8:10" x14ac:dyDescent="0.3">
      <c r="H315" s="187"/>
      <c r="I315" s="187"/>
      <c r="J315" s="187"/>
    </row>
    <row r="316" spans="8:10" x14ac:dyDescent="0.3">
      <c r="H316" s="187"/>
      <c r="I316" s="187"/>
      <c r="J316" s="187"/>
    </row>
    <row r="317" spans="8:10" x14ac:dyDescent="0.3">
      <c r="H317" s="187"/>
      <c r="I317" s="187"/>
      <c r="J317" s="187"/>
    </row>
    <row r="318" spans="8:10" x14ac:dyDescent="0.3">
      <c r="H318" s="187"/>
      <c r="I318" s="187"/>
      <c r="J318" s="187"/>
    </row>
    <row r="319" spans="8:10" x14ac:dyDescent="0.3">
      <c r="H319" s="187"/>
      <c r="I319" s="187"/>
      <c r="J319" s="187"/>
    </row>
    <row r="320" spans="8:10" x14ac:dyDescent="0.3">
      <c r="H320" s="187"/>
      <c r="I320" s="187"/>
      <c r="J320" s="187"/>
    </row>
    <row r="321" spans="8:10" x14ac:dyDescent="0.3">
      <c r="H321" s="187"/>
      <c r="I321" s="187"/>
      <c r="J321" s="187"/>
    </row>
    <row r="322" spans="8:10" x14ac:dyDescent="0.3">
      <c r="H322" s="187"/>
      <c r="I322" s="187"/>
      <c r="J322" s="187"/>
    </row>
    <row r="323" spans="8:10" x14ac:dyDescent="0.3">
      <c r="H323" s="187"/>
      <c r="I323" s="187"/>
      <c r="J323" s="187"/>
    </row>
    <row r="324" spans="8:10" x14ac:dyDescent="0.3">
      <c r="H324" s="187"/>
      <c r="I324" s="187"/>
      <c r="J324" s="187"/>
    </row>
    <row r="325" spans="8:10" x14ac:dyDescent="0.3">
      <c r="H325" s="187"/>
      <c r="I325" s="187"/>
      <c r="J325" s="187"/>
    </row>
    <row r="326" spans="8:10" x14ac:dyDescent="0.3">
      <c r="H326" s="187"/>
      <c r="I326" s="187"/>
      <c r="J326" s="187"/>
    </row>
    <row r="327" spans="8:10" x14ac:dyDescent="0.3">
      <c r="H327" s="187"/>
      <c r="I327" s="187"/>
      <c r="J327" s="187"/>
    </row>
    <row r="328" spans="8:10" x14ac:dyDescent="0.3">
      <c r="H328" s="187"/>
      <c r="I328" s="187"/>
      <c r="J328" s="187"/>
    </row>
    <row r="329" spans="8:10" x14ac:dyDescent="0.3">
      <c r="H329" s="187"/>
      <c r="I329" s="187"/>
      <c r="J329" s="187"/>
    </row>
    <row r="330" spans="8:10" x14ac:dyDescent="0.3">
      <c r="H330" s="187"/>
      <c r="I330" s="187"/>
      <c r="J330" s="187"/>
    </row>
    <row r="331" spans="8:10" x14ac:dyDescent="0.3">
      <c r="H331" s="187"/>
      <c r="I331" s="187"/>
      <c r="J331" s="187"/>
    </row>
    <row r="332" spans="8:10" x14ac:dyDescent="0.3">
      <c r="H332" s="187"/>
      <c r="I332" s="187"/>
      <c r="J332" s="187"/>
    </row>
    <row r="333" spans="8:10" x14ac:dyDescent="0.3">
      <c r="H333" s="187"/>
      <c r="I333" s="187"/>
      <c r="J333" s="187"/>
    </row>
    <row r="334" spans="8:10" x14ac:dyDescent="0.3">
      <c r="H334" s="187"/>
      <c r="I334" s="187"/>
      <c r="J334" s="187"/>
    </row>
    <row r="335" spans="8:10" x14ac:dyDescent="0.3">
      <c r="H335" s="187"/>
      <c r="I335" s="187"/>
      <c r="J335" s="187"/>
    </row>
    <row r="336" spans="8:10" x14ac:dyDescent="0.3">
      <c r="H336" s="187"/>
      <c r="I336" s="187"/>
      <c r="J336" s="187"/>
    </row>
    <row r="337" spans="8:10" x14ac:dyDescent="0.3">
      <c r="H337" s="187"/>
      <c r="I337" s="187"/>
      <c r="J337" s="187"/>
    </row>
    <row r="338" spans="8:10" x14ac:dyDescent="0.3">
      <c r="H338" s="187"/>
      <c r="I338" s="187"/>
      <c r="J338" s="187"/>
    </row>
    <row r="339" spans="8:10" x14ac:dyDescent="0.3">
      <c r="H339" s="187"/>
      <c r="I339" s="187"/>
      <c r="J339" s="187"/>
    </row>
    <row r="340" spans="8:10" x14ac:dyDescent="0.3">
      <c r="H340" s="187"/>
      <c r="I340" s="187"/>
      <c r="J340" s="187"/>
    </row>
    <row r="341" spans="8:10" x14ac:dyDescent="0.3">
      <c r="H341" s="187"/>
      <c r="I341" s="187"/>
      <c r="J341" s="187"/>
    </row>
    <row r="342" spans="8:10" x14ac:dyDescent="0.3">
      <c r="H342" s="187"/>
      <c r="I342" s="187"/>
      <c r="J342" s="187"/>
    </row>
    <row r="343" spans="8:10" x14ac:dyDescent="0.3">
      <c r="H343" s="187"/>
      <c r="I343" s="187"/>
      <c r="J343" s="187"/>
    </row>
    <row r="344" spans="8:10" x14ac:dyDescent="0.3">
      <c r="H344" s="187"/>
      <c r="I344" s="187"/>
      <c r="J344" s="187"/>
    </row>
    <row r="345" spans="8:10" x14ac:dyDescent="0.3">
      <c r="H345" s="187"/>
      <c r="I345" s="187"/>
      <c r="J345" s="187"/>
    </row>
    <row r="346" spans="8:10" x14ac:dyDescent="0.3">
      <c r="H346" s="187"/>
      <c r="I346" s="187"/>
      <c r="J346" s="187"/>
    </row>
    <row r="347" spans="8:10" x14ac:dyDescent="0.3">
      <c r="H347" s="187"/>
      <c r="I347" s="187"/>
      <c r="J347" s="187"/>
    </row>
    <row r="348" spans="8:10" x14ac:dyDescent="0.3">
      <c r="H348" s="187"/>
      <c r="I348" s="187"/>
      <c r="J348" s="187"/>
    </row>
    <row r="349" spans="8:10" x14ac:dyDescent="0.3">
      <c r="H349" s="187"/>
      <c r="I349" s="187"/>
      <c r="J349" s="187"/>
    </row>
    <row r="350" spans="8:10" x14ac:dyDescent="0.3">
      <c r="H350" s="187"/>
      <c r="I350" s="187"/>
      <c r="J350" s="187"/>
    </row>
    <row r="351" spans="8:10" x14ac:dyDescent="0.3">
      <c r="H351" s="187"/>
      <c r="I351" s="187"/>
      <c r="J351" s="187"/>
    </row>
    <row r="352" spans="8:10" x14ac:dyDescent="0.3">
      <c r="H352" s="187"/>
      <c r="I352" s="187"/>
      <c r="J352" s="187"/>
    </row>
    <row r="353" spans="8:10" x14ac:dyDescent="0.3">
      <c r="H353" s="187"/>
      <c r="I353" s="187"/>
      <c r="J353" s="187"/>
    </row>
    <row r="354" spans="8:10" x14ac:dyDescent="0.3">
      <c r="H354" s="187"/>
      <c r="I354" s="187"/>
      <c r="J354" s="187"/>
    </row>
    <row r="355" spans="8:10" x14ac:dyDescent="0.3">
      <c r="H355" s="187"/>
      <c r="I355" s="187"/>
      <c r="J355" s="187"/>
    </row>
    <row r="356" spans="8:10" x14ac:dyDescent="0.3">
      <c r="H356" s="187"/>
      <c r="I356" s="187"/>
      <c r="J356" s="187"/>
    </row>
    <row r="357" spans="8:10" x14ac:dyDescent="0.3">
      <c r="H357" s="187"/>
      <c r="I357" s="187"/>
      <c r="J357" s="187"/>
    </row>
    <row r="358" spans="8:10" x14ac:dyDescent="0.3">
      <c r="H358" s="187"/>
      <c r="I358" s="187"/>
      <c r="J358" s="187"/>
    </row>
    <row r="359" spans="8:10" x14ac:dyDescent="0.3">
      <c r="H359" s="187"/>
      <c r="I359" s="187"/>
      <c r="J359" s="187"/>
    </row>
    <row r="360" spans="8:10" x14ac:dyDescent="0.3">
      <c r="H360" s="187"/>
      <c r="I360" s="187"/>
      <c r="J360" s="187"/>
    </row>
    <row r="361" spans="8:10" x14ac:dyDescent="0.3">
      <c r="H361" s="187"/>
      <c r="I361" s="187"/>
      <c r="J361" s="187"/>
    </row>
    <row r="362" spans="8:10" x14ac:dyDescent="0.3">
      <c r="H362" s="187"/>
      <c r="I362" s="187"/>
      <c r="J362" s="187"/>
    </row>
    <row r="363" spans="8:10" x14ac:dyDescent="0.3">
      <c r="H363" s="187"/>
      <c r="I363" s="187"/>
      <c r="J363" s="187"/>
    </row>
    <row r="364" spans="8:10" x14ac:dyDescent="0.3">
      <c r="H364" s="187"/>
      <c r="I364" s="187"/>
      <c r="J364" s="187"/>
    </row>
    <row r="365" spans="8:10" x14ac:dyDescent="0.3">
      <c r="H365" s="187"/>
      <c r="I365" s="187"/>
      <c r="J365" s="187"/>
    </row>
    <row r="366" spans="8:10" x14ac:dyDescent="0.3">
      <c r="H366" s="187"/>
      <c r="I366" s="187"/>
      <c r="J366" s="187"/>
    </row>
    <row r="367" spans="8:10" x14ac:dyDescent="0.3">
      <c r="H367" s="187"/>
      <c r="I367" s="187"/>
      <c r="J367" s="187"/>
    </row>
    <row r="368" spans="8:10" x14ac:dyDescent="0.3">
      <c r="H368" s="187"/>
      <c r="I368" s="187"/>
      <c r="J368" s="187"/>
    </row>
    <row r="369" spans="8:10" x14ac:dyDescent="0.3">
      <c r="H369" s="187"/>
      <c r="I369" s="187"/>
      <c r="J369" s="187"/>
    </row>
    <row r="370" spans="8:10" x14ac:dyDescent="0.3">
      <c r="H370" s="187"/>
      <c r="I370" s="187"/>
      <c r="J370" s="187"/>
    </row>
    <row r="371" spans="8:10" x14ac:dyDescent="0.3">
      <c r="H371" s="187"/>
      <c r="I371" s="187"/>
      <c r="J371" s="187"/>
    </row>
    <row r="372" spans="8:10" x14ac:dyDescent="0.3">
      <c r="H372" s="187"/>
      <c r="I372" s="187"/>
      <c r="J372" s="187"/>
    </row>
    <row r="373" spans="8:10" x14ac:dyDescent="0.3">
      <c r="H373" s="187"/>
      <c r="I373" s="187"/>
      <c r="J373" s="187"/>
    </row>
    <row r="374" spans="8:10" x14ac:dyDescent="0.3">
      <c r="H374" s="187"/>
      <c r="I374" s="187"/>
      <c r="J374" s="187"/>
    </row>
    <row r="375" spans="8:10" x14ac:dyDescent="0.3">
      <c r="H375" s="187"/>
      <c r="I375" s="187"/>
      <c r="J375" s="187"/>
    </row>
    <row r="376" spans="8:10" x14ac:dyDescent="0.3">
      <c r="H376" s="187"/>
      <c r="I376" s="187"/>
      <c r="J376" s="187"/>
    </row>
    <row r="377" spans="8:10" x14ac:dyDescent="0.3">
      <c r="H377" s="187"/>
      <c r="I377" s="187"/>
      <c r="J377" s="187"/>
    </row>
    <row r="378" spans="8:10" x14ac:dyDescent="0.3">
      <c r="H378" s="187"/>
      <c r="I378" s="187"/>
      <c r="J378" s="187"/>
    </row>
    <row r="379" spans="8:10" x14ac:dyDescent="0.3">
      <c r="H379" s="187"/>
      <c r="I379" s="187"/>
      <c r="J379" s="187"/>
    </row>
    <row r="380" spans="8:10" x14ac:dyDescent="0.3">
      <c r="H380" s="187"/>
      <c r="I380" s="187"/>
      <c r="J380" s="187"/>
    </row>
    <row r="381" spans="8:10" x14ac:dyDescent="0.3">
      <c r="H381" s="187"/>
      <c r="I381" s="187"/>
      <c r="J381" s="187"/>
    </row>
    <row r="382" spans="8:10" x14ac:dyDescent="0.3">
      <c r="H382" s="187"/>
      <c r="I382" s="187"/>
      <c r="J382" s="187"/>
    </row>
    <row r="383" spans="8:10" x14ac:dyDescent="0.3">
      <c r="H383" s="187"/>
      <c r="I383" s="187"/>
      <c r="J383" s="187"/>
    </row>
    <row r="384" spans="8:10" x14ac:dyDescent="0.3">
      <c r="H384" s="187"/>
      <c r="I384" s="187"/>
      <c r="J384" s="187"/>
    </row>
    <row r="385" spans="8:10" x14ac:dyDescent="0.3">
      <c r="H385" s="187"/>
      <c r="I385" s="187"/>
      <c r="J385" s="187"/>
    </row>
    <row r="386" spans="8:10" x14ac:dyDescent="0.3">
      <c r="H386" s="187"/>
      <c r="I386" s="187"/>
      <c r="J386" s="187"/>
    </row>
    <row r="387" spans="8:10" x14ac:dyDescent="0.3">
      <c r="H387" s="187"/>
      <c r="I387" s="187"/>
      <c r="J387" s="187"/>
    </row>
    <row r="388" spans="8:10" x14ac:dyDescent="0.3">
      <c r="H388" s="187"/>
      <c r="I388" s="187"/>
      <c r="J388" s="187"/>
    </row>
    <row r="389" spans="8:10" x14ac:dyDescent="0.3">
      <c r="H389" s="187"/>
      <c r="I389" s="187"/>
      <c r="J389" s="187"/>
    </row>
    <row r="390" spans="8:10" x14ac:dyDescent="0.3">
      <c r="H390" s="187"/>
      <c r="I390" s="187"/>
      <c r="J390" s="187"/>
    </row>
    <row r="391" spans="8:10" x14ac:dyDescent="0.3">
      <c r="H391" s="187"/>
      <c r="I391" s="187"/>
      <c r="J391" s="187"/>
    </row>
    <row r="392" spans="8:10" x14ac:dyDescent="0.3">
      <c r="H392" s="187"/>
      <c r="I392" s="187"/>
      <c r="J392" s="187"/>
    </row>
    <row r="393" spans="8:10" x14ac:dyDescent="0.3">
      <c r="H393" s="187"/>
      <c r="I393" s="187"/>
      <c r="J393" s="187"/>
    </row>
    <row r="394" spans="8:10" x14ac:dyDescent="0.3">
      <c r="H394" s="187"/>
      <c r="I394" s="187"/>
      <c r="J394" s="187"/>
    </row>
    <row r="395" spans="8:10" x14ac:dyDescent="0.3">
      <c r="H395" s="187"/>
      <c r="I395" s="187"/>
      <c r="J395" s="187"/>
    </row>
    <row r="396" spans="8:10" x14ac:dyDescent="0.3">
      <c r="H396" s="187"/>
      <c r="I396" s="187"/>
      <c r="J396" s="187"/>
    </row>
    <row r="397" spans="8:10" x14ac:dyDescent="0.3">
      <c r="H397" s="187"/>
      <c r="I397" s="187"/>
      <c r="J397" s="187"/>
    </row>
    <row r="398" spans="8:10" x14ac:dyDescent="0.3">
      <c r="H398" s="187"/>
      <c r="I398" s="187"/>
      <c r="J398" s="187"/>
    </row>
    <row r="399" spans="8:10" x14ac:dyDescent="0.3">
      <c r="H399" s="187"/>
      <c r="I399" s="187"/>
      <c r="J399" s="187"/>
    </row>
    <row r="400" spans="8:10" x14ac:dyDescent="0.3">
      <c r="H400" s="187"/>
      <c r="I400" s="187"/>
      <c r="J400" s="187"/>
    </row>
    <row r="401" spans="8:10" x14ac:dyDescent="0.3">
      <c r="H401" s="187"/>
      <c r="I401" s="187"/>
      <c r="J401" s="187"/>
    </row>
    <row r="402" spans="8:10" x14ac:dyDescent="0.3">
      <c r="H402" s="187"/>
      <c r="I402" s="187"/>
      <c r="J402" s="187"/>
    </row>
    <row r="403" spans="8:10" x14ac:dyDescent="0.3">
      <c r="H403" s="187"/>
      <c r="I403" s="187"/>
      <c r="J403" s="187"/>
    </row>
    <row r="404" spans="8:10" x14ac:dyDescent="0.3">
      <c r="H404" s="187"/>
      <c r="I404" s="187"/>
      <c r="J404" s="187"/>
    </row>
    <row r="405" spans="8:10" x14ac:dyDescent="0.3">
      <c r="H405" s="187"/>
      <c r="I405" s="187"/>
      <c r="J405" s="187"/>
    </row>
    <row r="406" spans="8:10" x14ac:dyDescent="0.3">
      <c r="H406" s="187"/>
      <c r="I406" s="187"/>
      <c r="J406" s="187"/>
    </row>
    <row r="407" spans="8:10" x14ac:dyDescent="0.3">
      <c r="H407" s="187"/>
      <c r="I407" s="187"/>
      <c r="J407" s="187"/>
    </row>
    <row r="408" spans="8:10" x14ac:dyDescent="0.3">
      <c r="H408" s="187"/>
      <c r="I408" s="187"/>
      <c r="J408" s="187"/>
    </row>
    <row r="409" spans="8:10" x14ac:dyDescent="0.3">
      <c r="H409" s="187"/>
      <c r="I409" s="187"/>
      <c r="J409" s="187"/>
    </row>
    <row r="410" spans="8:10" x14ac:dyDescent="0.3">
      <c r="H410" s="187"/>
      <c r="I410" s="187"/>
      <c r="J410" s="187"/>
    </row>
    <row r="411" spans="8:10" x14ac:dyDescent="0.3">
      <c r="H411" s="187"/>
      <c r="I411" s="187"/>
      <c r="J411" s="187"/>
    </row>
    <row r="412" spans="8:10" x14ac:dyDescent="0.3">
      <c r="H412" s="187"/>
      <c r="I412" s="187"/>
      <c r="J412" s="187"/>
    </row>
    <row r="413" spans="8:10" x14ac:dyDescent="0.3">
      <c r="H413" s="187"/>
      <c r="I413" s="187"/>
      <c r="J413" s="187"/>
    </row>
    <row r="414" spans="8:10" x14ac:dyDescent="0.3">
      <c r="H414" s="187"/>
      <c r="I414" s="187"/>
      <c r="J414" s="187"/>
    </row>
    <row r="415" spans="8:10" x14ac:dyDescent="0.3">
      <c r="H415" s="187"/>
      <c r="I415" s="187"/>
      <c r="J415" s="187"/>
    </row>
    <row r="416" spans="8:10" x14ac:dyDescent="0.3">
      <c r="H416" s="187"/>
      <c r="I416" s="187"/>
      <c r="J416" s="187"/>
    </row>
    <row r="417" spans="8:10" x14ac:dyDescent="0.3">
      <c r="H417" s="187"/>
      <c r="I417" s="187"/>
      <c r="J417" s="187"/>
    </row>
    <row r="418" spans="8:10" x14ac:dyDescent="0.3">
      <c r="H418" s="187"/>
      <c r="I418" s="187"/>
      <c r="J418" s="187"/>
    </row>
    <row r="419" spans="8:10" x14ac:dyDescent="0.3">
      <c r="H419" s="187"/>
      <c r="I419" s="187"/>
      <c r="J419" s="187"/>
    </row>
    <row r="420" spans="8:10" x14ac:dyDescent="0.3">
      <c r="H420" s="187"/>
      <c r="I420" s="187"/>
      <c r="J420" s="187"/>
    </row>
    <row r="421" spans="8:10" x14ac:dyDescent="0.3">
      <c r="H421" s="187"/>
      <c r="I421" s="187"/>
      <c r="J421" s="187"/>
    </row>
    <row r="422" spans="8:10" x14ac:dyDescent="0.3">
      <c r="H422" s="187"/>
      <c r="I422" s="187"/>
      <c r="J422" s="187"/>
    </row>
    <row r="423" spans="8:10" x14ac:dyDescent="0.3">
      <c r="H423" s="187"/>
      <c r="I423" s="187"/>
      <c r="J423" s="187"/>
    </row>
    <row r="424" spans="8:10" x14ac:dyDescent="0.3">
      <c r="H424" s="187"/>
      <c r="I424" s="187"/>
      <c r="J424" s="187"/>
    </row>
    <row r="425" spans="8:10" x14ac:dyDescent="0.3">
      <c r="H425" s="187"/>
      <c r="I425" s="187"/>
      <c r="J425" s="187"/>
    </row>
    <row r="426" spans="8:10" x14ac:dyDescent="0.3">
      <c r="H426" s="187"/>
      <c r="I426" s="187"/>
      <c r="J426" s="187"/>
    </row>
    <row r="427" spans="8:10" x14ac:dyDescent="0.3">
      <c r="H427" s="187"/>
      <c r="I427" s="187"/>
      <c r="J427" s="187"/>
    </row>
    <row r="428" spans="8:10" x14ac:dyDescent="0.3">
      <c r="H428" s="187"/>
      <c r="I428" s="187"/>
      <c r="J428" s="187"/>
    </row>
    <row r="429" spans="8:10" x14ac:dyDescent="0.3">
      <c r="H429" s="187"/>
      <c r="I429" s="187"/>
      <c r="J429" s="187"/>
    </row>
    <row r="430" spans="8:10" x14ac:dyDescent="0.3">
      <c r="H430" s="187"/>
      <c r="I430" s="187"/>
      <c r="J430" s="187"/>
    </row>
    <row r="431" spans="8:10" x14ac:dyDescent="0.3">
      <c r="H431" s="187"/>
      <c r="I431" s="187"/>
      <c r="J431" s="187"/>
    </row>
    <row r="432" spans="8:10" x14ac:dyDescent="0.3">
      <c r="H432" s="187"/>
      <c r="I432" s="187"/>
      <c r="J432" s="187"/>
    </row>
    <row r="433" spans="8:10" x14ac:dyDescent="0.3">
      <c r="H433" s="187"/>
      <c r="I433" s="187"/>
      <c r="J433" s="187"/>
    </row>
    <row r="434" spans="8:10" x14ac:dyDescent="0.3">
      <c r="H434" s="187"/>
      <c r="I434" s="187"/>
      <c r="J434" s="187"/>
    </row>
    <row r="435" spans="8:10" x14ac:dyDescent="0.3">
      <c r="H435" s="187"/>
      <c r="I435" s="187"/>
      <c r="J435" s="187"/>
    </row>
    <row r="436" spans="8:10" x14ac:dyDescent="0.3">
      <c r="H436" s="187"/>
      <c r="I436" s="187"/>
      <c r="J436" s="187"/>
    </row>
    <row r="437" spans="8:10" x14ac:dyDescent="0.3">
      <c r="H437" s="187"/>
      <c r="I437" s="187"/>
      <c r="J437" s="187"/>
    </row>
    <row r="438" spans="8:10" x14ac:dyDescent="0.3">
      <c r="H438" s="187"/>
      <c r="I438" s="187"/>
      <c r="J438" s="187"/>
    </row>
    <row r="439" spans="8:10" x14ac:dyDescent="0.3">
      <c r="H439" s="187"/>
      <c r="I439" s="187"/>
      <c r="J439" s="187"/>
    </row>
    <row r="440" spans="8:10" x14ac:dyDescent="0.3">
      <c r="H440" s="187"/>
      <c r="I440" s="187"/>
      <c r="J440" s="187"/>
    </row>
    <row r="441" spans="8:10" x14ac:dyDescent="0.3">
      <c r="H441" s="187"/>
      <c r="I441" s="187"/>
      <c r="J441" s="187"/>
    </row>
    <row r="442" spans="8:10" x14ac:dyDescent="0.3">
      <c r="H442" s="187"/>
      <c r="I442" s="187"/>
      <c r="J442" s="187"/>
    </row>
    <row r="443" spans="8:10" x14ac:dyDescent="0.3">
      <c r="H443" s="187"/>
      <c r="I443" s="187"/>
      <c r="J443" s="187"/>
    </row>
    <row r="444" spans="8:10" x14ac:dyDescent="0.3">
      <c r="H444" s="187"/>
      <c r="I444" s="187"/>
      <c r="J444" s="187"/>
    </row>
    <row r="445" spans="8:10" x14ac:dyDescent="0.3">
      <c r="H445" s="187"/>
      <c r="I445" s="187"/>
      <c r="J445" s="187"/>
    </row>
    <row r="446" spans="8:10" x14ac:dyDescent="0.3">
      <c r="H446" s="187"/>
      <c r="I446" s="187"/>
      <c r="J446" s="187"/>
    </row>
    <row r="447" spans="8:10" x14ac:dyDescent="0.3">
      <c r="H447" s="187"/>
      <c r="I447" s="187"/>
      <c r="J447" s="187"/>
    </row>
    <row r="448" spans="8:10" x14ac:dyDescent="0.3">
      <c r="H448" s="187"/>
      <c r="I448" s="187"/>
      <c r="J448" s="187"/>
    </row>
    <row r="449" spans="8:10" x14ac:dyDescent="0.3">
      <c r="H449" s="187"/>
      <c r="I449" s="187"/>
      <c r="J449" s="187"/>
    </row>
    <row r="450" spans="8:10" x14ac:dyDescent="0.3">
      <c r="H450" s="187"/>
      <c r="I450" s="187"/>
      <c r="J450" s="187"/>
    </row>
    <row r="451" spans="8:10" x14ac:dyDescent="0.3">
      <c r="H451" s="187"/>
      <c r="I451" s="187"/>
      <c r="J451" s="187"/>
    </row>
    <row r="452" spans="8:10" x14ac:dyDescent="0.3">
      <c r="H452" s="187"/>
      <c r="I452" s="187"/>
      <c r="J452" s="187"/>
    </row>
    <row r="453" spans="8:10" x14ac:dyDescent="0.3">
      <c r="H453" s="187"/>
      <c r="I453" s="187"/>
      <c r="J453" s="187"/>
    </row>
    <row r="454" spans="8:10" x14ac:dyDescent="0.3">
      <c r="H454" s="187"/>
      <c r="I454" s="187"/>
      <c r="J454" s="187"/>
    </row>
    <row r="455" spans="8:10" x14ac:dyDescent="0.3">
      <c r="H455" s="187"/>
      <c r="I455" s="187"/>
      <c r="J455" s="187"/>
    </row>
    <row r="456" spans="8:10" x14ac:dyDescent="0.3">
      <c r="H456" s="187"/>
      <c r="I456" s="187"/>
      <c r="J456" s="187"/>
    </row>
    <row r="457" spans="8:10" x14ac:dyDescent="0.3">
      <c r="H457" s="187"/>
      <c r="I457" s="187"/>
      <c r="J457" s="187"/>
    </row>
    <row r="458" spans="8:10" x14ac:dyDescent="0.3">
      <c r="H458" s="187"/>
      <c r="I458" s="187"/>
      <c r="J458" s="187"/>
    </row>
    <row r="459" spans="8:10" x14ac:dyDescent="0.3">
      <c r="H459" s="187"/>
      <c r="I459" s="187"/>
      <c r="J459" s="187"/>
    </row>
    <row r="460" spans="8:10" x14ac:dyDescent="0.3">
      <c r="H460" s="187"/>
      <c r="I460" s="187"/>
      <c r="J460" s="187"/>
    </row>
    <row r="461" spans="8:10" x14ac:dyDescent="0.3">
      <c r="H461" s="187"/>
      <c r="I461" s="187"/>
      <c r="J461" s="187"/>
    </row>
    <row r="462" spans="8:10" x14ac:dyDescent="0.3">
      <c r="H462" s="187"/>
      <c r="I462" s="187"/>
      <c r="J462" s="187"/>
    </row>
    <row r="463" spans="8:10" x14ac:dyDescent="0.3">
      <c r="H463" s="187"/>
      <c r="I463" s="187"/>
      <c r="J463" s="187"/>
    </row>
    <row r="464" spans="8:10" x14ac:dyDescent="0.3">
      <c r="H464" s="187"/>
      <c r="I464" s="187"/>
      <c r="J464" s="187"/>
    </row>
    <row r="465" spans="8:10" x14ac:dyDescent="0.3">
      <c r="H465" s="187"/>
      <c r="I465" s="187"/>
      <c r="J465" s="187"/>
    </row>
    <row r="466" spans="8:10" x14ac:dyDescent="0.3">
      <c r="H466" s="187"/>
      <c r="I466" s="187"/>
      <c r="J466" s="187"/>
    </row>
    <row r="467" spans="8:10" x14ac:dyDescent="0.3">
      <c r="H467" s="187"/>
      <c r="I467" s="187"/>
      <c r="J467" s="187"/>
    </row>
    <row r="468" spans="8:10" x14ac:dyDescent="0.3">
      <c r="H468" s="187"/>
      <c r="I468" s="187"/>
      <c r="J468" s="187"/>
    </row>
    <row r="469" spans="8:10" x14ac:dyDescent="0.3">
      <c r="H469" s="187"/>
      <c r="I469" s="187"/>
      <c r="J469" s="187"/>
    </row>
    <row r="470" spans="8:10" x14ac:dyDescent="0.3">
      <c r="H470" s="187"/>
      <c r="I470" s="187"/>
      <c r="J470" s="187"/>
    </row>
    <row r="471" spans="8:10" x14ac:dyDescent="0.3">
      <c r="H471" s="187"/>
      <c r="I471" s="187"/>
      <c r="J471" s="187"/>
    </row>
    <row r="472" spans="8:10" x14ac:dyDescent="0.3">
      <c r="H472" s="187"/>
      <c r="I472" s="187"/>
      <c r="J472" s="187"/>
    </row>
    <row r="473" spans="8:10" x14ac:dyDescent="0.3">
      <c r="H473" s="187"/>
      <c r="I473" s="187"/>
      <c r="J473" s="187"/>
    </row>
    <row r="474" spans="8:10" x14ac:dyDescent="0.3">
      <c r="H474" s="187"/>
      <c r="I474" s="187"/>
      <c r="J474" s="187"/>
    </row>
    <row r="475" spans="8:10" x14ac:dyDescent="0.3">
      <c r="H475" s="187"/>
      <c r="I475" s="187"/>
      <c r="J475" s="187"/>
    </row>
    <row r="476" spans="8:10" x14ac:dyDescent="0.3">
      <c r="H476" s="187"/>
      <c r="I476" s="187"/>
      <c r="J476" s="187"/>
    </row>
    <row r="477" spans="8:10" x14ac:dyDescent="0.3">
      <c r="H477" s="187"/>
      <c r="I477" s="187"/>
      <c r="J477" s="187"/>
    </row>
    <row r="478" spans="8:10" x14ac:dyDescent="0.3">
      <c r="H478" s="187"/>
      <c r="I478" s="187"/>
      <c r="J478" s="187"/>
    </row>
    <row r="479" spans="8:10" x14ac:dyDescent="0.3">
      <c r="H479" s="187"/>
      <c r="I479" s="187"/>
      <c r="J479" s="187"/>
    </row>
    <row r="480" spans="8:10" x14ac:dyDescent="0.3">
      <c r="H480" s="187"/>
      <c r="I480" s="187"/>
      <c r="J480" s="187"/>
    </row>
    <row r="481" spans="8:10" x14ac:dyDescent="0.3">
      <c r="H481" s="187"/>
      <c r="I481" s="187"/>
      <c r="J481" s="187"/>
    </row>
    <row r="482" spans="8:10" x14ac:dyDescent="0.3">
      <c r="H482" s="187"/>
      <c r="I482" s="187"/>
      <c r="J482" s="187"/>
    </row>
    <row r="483" spans="8:10" x14ac:dyDescent="0.3">
      <c r="H483" s="187"/>
      <c r="I483" s="187"/>
      <c r="J483" s="187"/>
    </row>
    <row r="484" spans="8:10" x14ac:dyDescent="0.3">
      <c r="H484" s="187"/>
      <c r="I484" s="187"/>
      <c r="J484" s="187"/>
    </row>
    <row r="485" spans="8:10" x14ac:dyDescent="0.3">
      <c r="H485" s="187"/>
      <c r="I485" s="187"/>
      <c r="J485" s="187"/>
    </row>
    <row r="486" spans="8:10" x14ac:dyDescent="0.3">
      <c r="H486" s="187"/>
      <c r="I486" s="187"/>
      <c r="J486" s="187"/>
    </row>
    <row r="487" spans="8:10" x14ac:dyDescent="0.3">
      <c r="H487" s="187"/>
      <c r="I487" s="187"/>
      <c r="J487" s="187"/>
    </row>
    <row r="488" spans="8:10" x14ac:dyDescent="0.3">
      <c r="H488" s="187"/>
      <c r="I488" s="187"/>
      <c r="J488" s="187"/>
    </row>
    <row r="489" spans="8:10" x14ac:dyDescent="0.3">
      <c r="H489" s="187"/>
      <c r="I489" s="187"/>
      <c r="J489" s="187"/>
    </row>
    <row r="490" spans="8:10" x14ac:dyDescent="0.3">
      <c r="H490" s="187"/>
      <c r="I490" s="187"/>
      <c r="J490" s="187"/>
    </row>
    <row r="491" spans="8:10" x14ac:dyDescent="0.3">
      <c r="H491" s="187"/>
      <c r="I491" s="187"/>
      <c r="J491" s="187"/>
    </row>
    <row r="492" spans="8:10" x14ac:dyDescent="0.3">
      <c r="H492" s="187"/>
      <c r="I492" s="187"/>
      <c r="J492" s="187"/>
    </row>
    <row r="493" spans="8:10" x14ac:dyDescent="0.3">
      <c r="H493" s="187"/>
      <c r="I493" s="187"/>
      <c r="J493" s="187"/>
    </row>
    <row r="494" spans="8:10" x14ac:dyDescent="0.3">
      <c r="H494" s="187"/>
      <c r="I494" s="187"/>
      <c r="J494" s="187"/>
    </row>
    <row r="495" spans="8:10" x14ac:dyDescent="0.3">
      <c r="H495" s="187"/>
      <c r="I495" s="187"/>
      <c r="J495" s="187"/>
    </row>
    <row r="496" spans="8:10" x14ac:dyDescent="0.3">
      <c r="H496" s="187"/>
      <c r="I496" s="187"/>
      <c r="J496" s="187"/>
    </row>
    <row r="497" spans="8:10" x14ac:dyDescent="0.3">
      <c r="H497" s="187"/>
      <c r="I497" s="187"/>
      <c r="J497" s="187"/>
    </row>
    <row r="498" spans="8:10" x14ac:dyDescent="0.3">
      <c r="H498" s="187"/>
      <c r="I498" s="187"/>
      <c r="J498" s="187"/>
    </row>
    <row r="499" spans="8:10" x14ac:dyDescent="0.3">
      <c r="H499" s="187"/>
      <c r="I499" s="187"/>
      <c r="J499" s="187"/>
    </row>
    <row r="500" spans="8:10" x14ac:dyDescent="0.3">
      <c r="H500" s="187"/>
      <c r="I500" s="187"/>
      <c r="J500" s="187"/>
    </row>
    <row r="501" spans="8:10" x14ac:dyDescent="0.3">
      <c r="H501" s="187"/>
      <c r="I501" s="187"/>
      <c r="J501" s="187"/>
    </row>
    <row r="502" spans="8:10" x14ac:dyDescent="0.3">
      <c r="H502" s="187"/>
      <c r="I502" s="187"/>
      <c r="J502" s="187"/>
    </row>
    <row r="503" spans="8:10" x14ac:dyDescent="0.3">
      <c r="H503" s="187"/>
      <c r="I503" s="187"/>
      <c r="J503" s="187"/>
    </row>
    <row r="504" spans="8:10" x14ac:dyDescent="0.3">
      <c r="H504" s="187"/>
      <c r="I504" s="187"/>
      <c r="J504" s="187"/>
    </row>
    <row r="505" spans="8:10" x14ac:dyDescent="0.3">
      <c r="H505" s="187"/>
      <c r="I505" s="187"/>
      <c r="J505" s="187"/>
    </row>
    <row r="506" spans="8:10" x14ac:dyDescent="0.3">
      <c r="H506" s="187"/>
      <c r="I506" s="187"/>
      <c r="J506" s="187"/>
    </row>
    <row r="507" spans="8:10" x14ac:dyDescent="0.3">
      <c r="H507" s="187"/>
      <c r="I507" s="187"/>
      <c r="J507" s="187"/>
    </row>
    <row r="508" spans="8:10" x14ac:dyDescent="0.3">
      <c r="H508" s="187"/>
      <c r="I508" s="187"/>
      <c r="J508" s="187"/>
    </row>
    <row r="509" spans="8:10" x14ac:dyDescent="0.3">
      <c r="H509" s="187"/>
      <c r="I509" s="187"/>
      <c r="J509" s="187"/>
    </row>
    <row r="510" spans="8:10" x14ac:dyDescent="0.3">
      <c r="H510" s="187"/>
      <c r="I510" s="187"/>
      <c r="J510" s="187"/>
    </row>
    <row r="511" spans="8:10" x14ac:dyDescent="0.3">
      <c r="H511" s="187"/>
      <c r="I511" s="187"/>
      <c r="J511" s="187"/>
    </row>
    <row r="512" spans="8:10" x14ac:dyDescent="0.3">
      <c r="H512" s="187"/>
      <c r="I512" s="187"/>
      <c r="J512" s="187"/>
    </row>
    <row r="513" spans="8:10" x14ac:dyDescent="0.3">
      <c r="H513" s="187"/>
      <c r="I513" s="187"/>
      <c r="J513" s="187"/>
    </row>
    <row r="514" spans="8:10" x14ac:dyDescent="0.3">
      <c r="H514" s="187"/>
      <c r="I514" s="187"/>
      <c r="J514" s="187"/>
    </row>
    <row r="515" spans="8:10" x14ac:dyDescent="0.3">
      <c r="H515" s="187"/>
      <c r="I515" s="187"/>
      <c r="J515" s="187"/>
    </row>
    <row r="516" spans="8:10" x14ac:dyDescent="0.3">
      <c r="H516" s="187"/>
      <c r="I516" s="187"/>
      <c r="J516" s="187"/>
    </row>
    <row r="517" spans="8:10" x14ac:dyDescent="0.3">
      <c r="H517" s="187"/>
      <c r="I517" s="187"/>
      <c r="J517" s="187"/>
    </row>
    <row r="518" spans="8:10" x14ac:dyDescent="0.3">
      <c r="H518" s="187"/>
      <c r="I518" s="187"/>
      <c r="J518" s="187"/>
    </row>
    <row r="519" spans="8:10" x14ac:dyDescent="0.3">
      <c r="H519" s="187"/>
      <c r="I519" s="187"/>
      <c r="J519" s="187"/>
    </row>
    <row r="520" spans="8:10" x14ac:dyDescent="0.3">
      <c r="H520" s="187"/>
      <c r="I520" s="187"/>
      <c r="J520" s="187"/>
    </row>
    <row r="521" spans="8:10" x14ac:dyDescent="0.3">
      <c r="H521" s="187"/>
      <c r="I521" s="187"/>
      <c r="J521" s="187"/>
    </row>
    <row r="522" spans="8:10" x14ac:dyDescent="0.3">
      <c r="H522" s="187"/>
      <c r="I522" s="187"/>
      <c r="J522" s="187"/>
    </row>
    <row r="523" spans="8:10" x14ac:dyDescent="0.3">
      <c r="H523" s="187"/>
      <c r="I523" s="187"/>
      <c r="J523" s="187"/>
    </row>
    <row r="524" spans="8:10" x14ac:dyDescent="0.3">
      <c r="H524" s="187"/>
      <c r="I524" s="187"/>
      <c r="J524" s="187"/>
    </row>
    <row r="525" spans="8:10" x14ac:dyDescent="0.3">
      <c r="H525" s="187"/>
      <c r="I525" s="187"/>
      <c r="J525" s="187"/>
    </row>
    <row r="526" spans="8:10" x14ac:dyDescent="0.3">
      <c r="H526" s="187"/>
      <c r="I526" s="187"/>
      <c r="J526" s="187"/>
    </row>
    <row r="527" spans="8:10" x14ac:dyDescent="0.3">
      <c r="H527" s="187"/>
      <c r="I527" s="187"/>
      <c r="J527" s="187"/>
    </row>
    <row r="528" spans="8:10" x14ac:dyDescent="0.3">
      <c r="H528" s="187"/>
      <c r="I528" s="187"/>
      <c r="J528" s="187"/>
    </row>
    <row r="529" spans="8:10" x14ac:dyDescent="0.3">
      <c r="H529" s="187"/>
      <c r="I529" s="187"/>
      <c r="J529" s="187"/>
    </row>
    <row r="530" spans="8:10" x14ac:dyDescent="0.3">
      <c r="H530" s="187"/>
      <c r="I530" s="187"/>
      <c r="J530" s="187"/>
    </row>
    <row r="531" spans="8:10" x14ac:dyDescent="0.3">
      <c r="H531" s="187"/>
      <c r="I531" s="187"/>
      <c r="J531" s="187"/>
    </row>
    <row r="532" spans="8:10" x14ac:dyDescent="0.3">
      <c r="H532" s="187"/>
      <c r="I532" s="187"/>
      <c r="J532" s="187"/>
    </row>
    <row r="533" spans="8:10" x14ac:dyDescent="0.3">
      <c r="H533" s="187"/>
      <c r="I533" s="187"/>
      <c r="J533" s="187"/>
    </row>
    <row r="534" spans="8:10" x14ac:dyDescent="0.3">
      <c r="H534" s="187"/>
      <c r="I534" s="187"/>
      <c r="J534" s="187"/>
    </row>
    <row r="535" spans="8:10" x14ac:dyDescent="0.3">
      <c r="H535" s="187"/>
      <c r="I535" s="187"/>
      <c r="J535" s="187"/>
    </row>
    <row r="536" spans="8:10" x14ac:dyDescent="0.3">
      <c r="H536" s="187"/>
      <c r="I536" s="187"/>
      <c r="J536" s="187"/>
    </row>
    <row r="537" spans="8:10" x14ac:dyDescent="0.3">
      <c r="H537" s="187"/>
      <c r="I537" s="187"/>
      <c r="J537" s="187"/>
    </row>
    <row r="538" spans="8:10" x14ac:dyDescent="0.3">
      <c r="H538" s="187"/>
      <c r="I538" s="187"/>
      <c r="J538" s="187"/>
    </row>
    <row r="539" spans="8:10" x14ac:dyDescent="0.3">
      <c r="H539" s="187"/>
      <c r="I539" s="187"/>
      <c r="J539" s="187"/>
    </row>
    <row r="540" spans="8:10" x14ac:dyDescent="0.3">
      <c r="H540" s="187"/>
      <c r="I540" s="187"/>
      <c r="J540" s="187"/>
    </row>
    <row r="541" spans="8:10" x14ac:dyDescent="0.3">
      <c r="H541" s="187"/>
      <c r="I541" s="187"/>
      <c r="J541" s="187"/>
    </row>
    <row r="542" spans="8:10" x14ac:dyDescent="0.3">
      <c r="H542" s="187"/>
      <c r="I542" s="187"/>
      <c r="J542" s="187"/>
    </row>
    <row r="543" spans="8:10" x14ac:dyDescent="0.3">
      <c r="H543" s="187"/>
      <c r="I543" s="187"/>
      <c r="J543" s="187"/>
    </row>
    <row r="544" spans="8:10" x14ac:dyDescent="0.3">
      <c r="H544" s="187"/>
      <c r="I544" s="187"/>
      <c r="J544" s="187"/>
    </row>
    <row r="545" spans="8:10" x14ac:dyDescent="0.3">
      <c r="H545" s="187"/>
      <c r="I545" s="187"/>
      <c r="J545" s="187"/>
    </row>
    <row r="546" spans="8:10" x14ac:dyDescent="0.3">
      <c r="H546" s="187"/>
      <c r="I546" s="187"/>
      <c r="J546" s="187"/>
    </row>
    <row r="547" spans="8:10" x14ac:dyDescent="0.3">
      <c r="H547" s="187"/>
      <c r="I547" s="187"/>
      <c r="J547" s="187"/>
    </row>
    <row r="548" spans="8:10" x14ac:dyDescent="0.3">
      <c r="H548" s="187"/>
      <c r="I548" s="187"/>
      <c r="J548" s="187"/>
    </row>
    <row r="549" spans="8:10" x14ac:dyDescent="0.3">
      <c r="H549" s="187"/>
      <c r="I549" s="187"/>
      <c r="J549" s="187"/>
    </row>
    <row r="550" spans="8:10" x14ac:dyDescent="0.3">
      <c r="H550" s="187"/>
      <c r="I550" s="187"/>
      <c r="J550" s="187"/>
    </row>
    <row r="551" spans="8:10" x14ac:dyDescent="0.3">
      <c r="H551" s="187"/>
      <c r="I551" s="187"/>
      <c r="J551" s="187"/>
    </row>
    <row r="552" spans="8:10" x14ac:dyDescent="0.3">
      <c r="H552" s="187"/>
      <c r="I552" s="187"/>
      <c r="J552" s="187"/>
    </row>
    <row r="553" spans="8:10" x14ac:dyDescent="0.3">
      <c r="H553" s="187"/>
      <c r="I553" s="187"/>
      <c r="J553" s="187"/>
    </row>
    <row r="554" spans="8:10" x14ac:dyDescent="0.3">
      <c r="H554" s="187"/>
      <c r="I554" s="187"/>
      <c r="J554" s="187"/>
    </row>
    <row r="555" spans="8:10" x14ac:dyDescent="0.3">
      <c r="H555" s="187"/>
      <c r="I555" s="187"/>
      <c r="J555" s="187"/>
    </row>
    <row r="556" spans="8:10" x14ac:dyDescent="0.3">
      <c r="H556" s="187"/>
      <c r="I556" s="187"/>
      <c r="J556" s="187"/>
    </row>
    <row r="557" spans="8:10" x14ac:dyDescent="0.3">
      <c r="H557" s="187"/>
      <c r="I557" s="187"/>
      <c r="J557" s="187"/>
    </row>
    <row r="558" spans="8:10" x14ac:dyDescent="0.3">
      <c r="H558" s="187"/>
      <c r="I558" s="187"/>
      <c r="J558" s="187"/>
    </row>
    <row r="559" spans="8:10" x14ac:dyDescent="0.3">
      <c r="H559" s="187"/>
      <c r="I559" s="187"/>
      <c r="J559" s="187"/>
    </row>
    <row r="560" spans="8:10" x14ac:dyDescent="0.3">
      <c r="H560" s="187"/>
      <c r="I560" s="187"/>
      <c r="J560" s="187"/>
    </row>
    <row r="561" spans="8:10" x14ac:dyDescent="0.3">
      <c r="H561" s="187"/>
      <c r="I561" s="187"/>
      <c r="J561" s="187"/>
    </row>
    <row r="562" spans="8:10" x14ac:dyDescent="0.3">
      <c r="H562" s="187"/>
      <c r="I562" s="187"/>
      <c r="J562" s="187"/>
    </row>
    <row r="563" spans="8:10" x14ac:dyDescent="0.3">
      <c r="H563" s="187"/>
      <c r="I563" s="187"/>
      <c r="J563" s="187"/>
    </row>
    <row r="564" spans="8:10" x14ac:dyDescent="0.3">
      <c r="H564" s="187"/>
      <c r="I564" s="187"/>
      <c r="J564" s="187"/>
    </row>
    <row r="565" spans="8:10" x14ac:dyDescent="0.3">
      <c r="H565" s="187"/>
      <c r="I565" s="187"/>
      <c r="J565" s="187"/>
    </row>
    <row r="566" spans="8:10" x14ac:dyDescent="0.3">
      <c r="H566" s="187"/>
      <c r="I566" s="187"/>
      <c r="J566" s="187"/>
    </row>
    <row r="567" spans="8:10" x14ac:dyDescent="0.3">
      <c r="H567" s="187"/>
      <c r="I567" s="187"/>
      <c r="J567" s="187"/>
    </row>
    <row r="568" spans="8:10" x14ac:dyDescent="0.3">
      <c r="H568" s="187"/>
      <c r="I568" s="187"/>
      <c r="J568" s="187"/>
    </row>
    <row r="569" spans="8:10" x14ac:dyDescent="0.3">
      <c r="H569" s="187"/>
      <c r="I569" s="187"/>
      <c r="J569" s="187"/>
    </row>
    <row r="570" spans="8:10" x14ac:dyDescent="0.3">
      <c r="H570" s="187"/>
      <c r="I570" s="187"/>
      <c r="J570" s="187"/>
    </row>
    <row r="571" spans="8:10" x14ac:dyDescent="0.3">
      <c r="H571" s="187"/>
      <c r="I571" s="187"/>
      <c r="J571" s="187"/>
    </row>
    <row r="572" spans="8:10" x14ac:dyDescent="0.3">
      <c r="H572" s="187"/>
      <c r="I572" s="187"/>
      <c r="J572" s="187"/>
    </row>
    <row r="573" spans="8:10" x14ac:dyDescent="0.3">
      <c r="H573" s="187"/>
      <c r="I573" s="187"/>
      <c r="J573" s="187"/>
    </row>
    <row r="574" spans="8:10" x14ac:dyDescent="0.3">
      <c r="H574" s="187"/>
      <c r="I574" s="187"/>
      <c r="J574" s="187"/>
    </row>
    <row r="575" spans="8:10" x14ac:dyDescent="0.3">
      <c r="H575" s="187"/>
      <c r="I575" s="187"/>
      <c r="J575" s="187"/>
    </row>
    <row r="576" spans="8:10" x14ac:dyDescent="0.3">
      <c r="H576" s="187"/>
      <c r="I576" s="187"/>
      <c r="J576" s="187"/>
    </row>
    <row r="577" spans="8:10" x14ac:dyDescent="0.3">
      <c r="H577" s="187"/>
      <c r="I577" s="187"/>
      <c r="J577" s="187"/>
    </row>
    <row r="578" spans="8:10" x14ac:dyDescent="0.3">
      <c r="H578" s="187"/>
      <c r="I578" s="187"/>
      <c r="J578" s="187"/>
    </row>
    <row r="579" spans="8:10" x14ac:dyDescent="0.3">
      <c r="H579" s="187"/>
      <c r="I579" s="187"/>
      <c r="J579" s="187"/>
    </row>
    <row r="580" spans="8:10" x14ac:dyDescent="0.3">
      <c r="H580" s="187"/>
      <c r="I580" s="187"/>
      <c r="J580" s="187"/>
    </row>
    <row r="581" spans="8:10" x14ac:dyDescent="0.3">
      <c r="H581" s="187"/>
      <c r="I581" s="187"/>
      <c r="J581" s="187"/>
    </row>
    <row r="582" spans="8:10" x14ac:dyDescent="0.3">
      <c r="H582" s="187"/>
      <c r="I582" s="187"/>
      <c r="J582" s="187"/>
    </row>
    <row r="583" spans="8:10" x14ac:dyDescent="0.3">
      <c r="H583" s="187"/>
      <c r="I583" s="187"/>
      <c r="J583" s="187"/>
    </row>
    <row r="584" spans="8:10" x14ac:dyDescent="0.3">
      <c r="H584" s="187"/>
      <c r="I584" s="187"/>
      <c r="J584" s="187"/>
    </row>
    <row r="585" spans="8:10" x14ac:dyDescent="0.3">
      <c r="H585" s="187"/>
      <c r="I585" s="187"/>
      <c r="J585" s="187"/>
    </row>
    <row r="586" spans="8:10" x14ac:dyDescent="0.3">
      <c r="H586" s="187"/>
      <c r="I586" s="187"/>
      <c r="J586" s="187"/>
    </row>
    <row r="587" spans="8:10" x14ac:dyDescent="0.3">
      <c r="H587" s="187"/>
      <c r="I587" s="187"/>
      <c r="J587" s="187"/>
    </row>
    <row r="588" spans="8:10" x14ac:dyDescent="0.3">
      <c r="H588" s="187"/>
      <c r="I588" s="187"/>
      <c r="J588" s="187"/>
    </row>
    <row r="589" spans="8:10" x14ac:dyDescent="0.3">
      <c r="H589" s="187"/>
      <c r="I589" s="187"/>
      <c r="J589" s="187"/>
    </row>
    <row r="590" spans="8:10" x14ac:dyDescent="0.3">
      <c r="H590" s="187"/>
      <c r="I590" s="187"/>
      <c r="J590" s="187"/>
    </row>
    <row r="591" spans="8:10" x14ac:dyDescent="0.3">
      <c r="H591" s="187"/>
      <c r="I591" s="187"/>
      <c r="J591" s="187"/>
    </row>
    <row r="592" spans="8:10" x14ac:dyDescent="0.3">
      <c r="H592" s="187"/>
      <c r="I592" s="187"/>
      <c r="J592" s="187"/>
    </row>
    <row r="593" spans="8:10" x14ac:dyDescent="0.3">
      <c r="H593" s="187"/>
      <c r="I593" s="187"/>
      <c r="J593" s="187"/>
    </row>
    <row r="594" spans="8:10" x14ac:dyDescent="0.3">
      <c r="H594" s="187"/>
      <c r="I594" s="187"/>
      <c r="J594" s="187"/>
    </row>
    <row r="595" spans="8:10" x14ac:dyDescent="0.3">
      <c r="H595" s="187"/>
      <c r="I595" s="187"/>
      <c r="J595" s="187"/>
    </row>
    <row r="596" spans="8:10" x14ac:dyDescent="0.3">
      <c r="H596" s="187"/>
      <c r="I596" s="187"/>
      <c r="J596" s="187"/>
    </row>
    <row r="597" spans="8:10" x14ac:dyDescent="0.3">
      <c r="H597" s="187"/>
      <c r="I597" s="187"/>
      <c r="J597" s="187"/>
    </row>
    <row r="598" spans="8:10" x14ac:dyDescent="0.3">
      <c r="H598" s="187"/>
      <c r="I598" s="187"/>
      <c r="J598" s="187"/>
    </row>
    <row r="599" spans="8:10" x14ac:dyDescent="0.3">
      <c r="H599" s="187"/>
      <c r="I599" s="187"/>
      <c r="J599" s="187"/>
    </row>
    <row r="600" spans="8:10" x14ac:dyDescent="0.3">
      <c r="H600" s="187"/>
      <c r="I600" s="187"/>
      <c r="J600" s="187"/>
    </row>
    <row r="601" spans="8:10" x14ac:dyDescent="0.3">
      <c r="H601" s="187"/>
      <c r="I601" s="187"/>
      <c r="J601" s="187"/>
    </row>
    <row r="602" spans="8:10" x14ac:dyDescent="0.3">
      <c r="H602" s="187"/>
      <c r="I602" s="187"/>
      <c r="J602" s="187"/>
    </row>
    <row r="603" spans="8:10" x14ac:dyDescent="0.3">
      <c r="H603" s="187"/>
      <c r="I603" s="187"/>
      <c r="J603" s="187"/>
    </row>
    <row r="604" spans="8:10" x14ac:dyDescent="0.3">
      <c r="H604" s="187"/>
      <c r="I604" s="187"/>
      <c r="J604" s="187"/>
    </row>
    <row r="605" spans="8:10" x14ac:dyDescent="0.3">
      <c r="H605" s="187"/>
      <c r="I605" s="187"/>
      <c r="J605" s="187"/>
    </row>
    <row r="606" spans="8:10" x14ac:dyDescent="0.3">
      <c r="H606" s="187"/>
      <c r="I606" s="187"/>
      <c r="J606" s="187"/>
    </row>
    <row r="607" spans="8:10" x14ac:dyDescent="0.3">
      <c r="H607" s="187"/>
      <c r="I607" s="187"/>
      <c r="J607" s="187"/>
    </row>
    <row r="608" spans="8:10" x14ac:dyDescent="0.3">
      <c r="H608" s="187"/>
      <c r="I608" s="187"/>
      <c r="J608" s="187"/>
    </row>
    <row r="609" spans="8:10" x14ac:dyDescent="0.3">
      <c r="H609" s="187"/>
      <c r="I609" s="187"/>
      <c r="J609" s="187"/>
    </row>
    <row r="610" spans="8:10" x14ac:dyDescent="0.3">
      <c r="H610" s="187"/>
      <c r="I610" s="187"/>
      <c r="J610" s="187"/>
    </row>
    <row r="611" spans="8:10" x14ac:dyDescent="0.3">
      <c r="H611" s="187"/>
      <c r="I611" s="187"/>
      <c r="J611" s="187"/>
    </row>
    <row r="612" spans="8:10" x14ac:dyDescent="0.3">
      <c r="H612" s="187"/>
      <c r="I612" s="187"/>
      <c r="J612" s="187"/>
    </row>
    <row r="613" spans="8:10" x14ac:dyDescent="0.3">
      <c r="H613" s="187"/>
      <c r="I613" s="187"/>
      <c r="J613" s="187"/>
    </row>
    <row r="614" spans="8:10" x14ac:dyDescent="0.3">
      <c r="H614" s="187"/>
      <c r="I614" s="187"/>
      <c r="J614" s="187"/>
    </row>
    <row r="615" spans="8:10" x14ac:dyDescent="0.3">
      <c r="H615" s="187"/>
      <c r="I615" s="187"/>
      <c r="J615" s="187"/>
    </row>
    <row r="616" spans="8:10" x14ac:dyDescent="0.3">
      <c r="H616" s="187"/>
      <c r="I616" s="187"/>
      <c r="J616" s="187"/>
    </row>
    <row r="617" spans="8:10" x14ac:dyDescent="0.3">
      <c r="H617" s="187"/>
      <c r="I617" s="187"/>
      <c r="J617" s="187"/>
    </row>
    <row r="618" spans="8:10" x14ac:dyDescent="0.3">
      <c r="H618" s="187"/>
      <c r="I618" s="187"/>
      <c r="J618" s="187"/>
    </row>
    <row r="619" spans="8:10" x14ac:dyDescent="0.3">
      <c r="H619" s="187"/>
      <c r="I619" s="187"/>
      <c r="J619" s="187"/>
    </row>
    <row r="620" spans="8:10" x14ac:dyDescent="0.3">
      <c r="H620" s="187"/>
      <c r="I620" s="187"/>
      <c r="J620" s="187"/>
    </row>
    <row r="621" spans="8:10" x14ac:dyDescent="0.3">
      <c r="H621" s="187"/>
      <c r="I621" s="187"/>
      <c r="J621" s="187"/>
    </row>
    <row r="622" spans="8:10" x14ac:dyDescent="0.3">
      <c r="H622" s="187"/>
      <c r="I622" s="187"/>
      <c r="J622" s="187"/>
    </row>
    <row r="623" spans="8:10" x14ac:dyDescent="0.3">
      <c r="H623" s="187"/>
      <c r="I623" s="187"/>
      <c r="J623" s="187"/>
    </row>
    <row r="624" spans="8:10" x14ac:dyDescent="0.3">
      <c r="H624" s="187"/>
      <c r="I624" s="187"/>
      <c r="J624" s="187"/>
    </row>
    <row r="625" spans="8:10" x14ac:dyDescent="0.3">
      <c r="H625" s="187"/>
      <c r="I625" s="187"/>
      <c r="J625" s="187"/>
    </row>
    <row r="626" spans="8:10" x14ac:dyDescent="0.3">
      <c r="H626" s="187"/>
      <c r="I626" s="187"/>
      <c r="J626" s="187"/>
    </row>
    <row r="627" spans="8:10" x14ac:dyDescent="0.3">
      <c r="H627" s="187"/>
      <c r="I627" s="187"/>
      <c r="J627" s="187"/>
    </row>
    <row r="628" spans="8:10" x14ac:dyDescent="0.3">
      <c r="H628" s="187"/>
      <c r="I628" s="187"/>
      <c r="J628" s="187"/>
    </row>
    <row r="629" spans="8:10" x14ac:dyDescent="0.3">
      <c r="H629" s="187"/>
      <c r="I629" s="187"/>
      <c r="J629" s="187"/>
    </row>
    <row r="630" spans="8:10" x14ac:dyDescent="0.3">
      <c r="H630" s="187"/>
      <c r="I630" s="187"/>
      <c r="J630" s="187"/>
    </row>
    <row r="631" spans="8:10" x14ac:dyDescent="0.3">
      <c r="H631" s="187"/>
      <c r="I631" s="187"/>
      <c r="J631" s="187"/>
    </row>
    <row r="632" spans="8:10" x14ac:dyDescent="0.3">
      <c r="H632" s="187"/>
      <c r="I632" s="187"/>
      <c r="J632" s="187"/>
    </row>
    <row r="633" spans="8:10" x14ac:dyDescent="0.3">
      <c r="H633" s="187"/>
      <c r="I633" s="187"/>
      <c r="J633" s="187"/>
    </row>
    <row r="634" spans="8:10" x14ac:dyDescent="0.3">
      <c r="H634" s="187"/>
      <c r="I634" s="187"/>
      <c r="J634" s="187"/>
    </row>
    <row r="635" spans="8:10" x14ac:dyDescent="0.3">
      <c r="H635" s="187"/>
      <c r="I635" s="187"/>
      <c r="J635" s="187"/>
    </row>
    <row r="636" spans="8:10" x14ac:dyDescent="0.3">
      <c r="H636" s="187"/>
      <c r="I636" s="187"/>
      <c r="J636" s="187"/>
    </row>
    <row r="637" spans="8:10" x14ac:dyDescent="0.3">
      <c r="H637" s="187"/>
      <c r="I637" s="187"/>
      <c r="J637" s="187"/>
    </row>
    <row r="638" spans="8:10" x14ac:dyDescent="0.3">
      <c r="H638" s="187"/>
      <c r="I638" s="187"/>
      <c r="J638" s="187"/>
    </row>
    <row r="639" spans="8:10" x14ac:dyDescent="0.3">
      <c r="H639" s="187"/>
      <c r="I639" s="187"/>
      <c r="J639" s="187"/>
    </row>
    <row r="640" spans="8:10" x14ac:dyDescent="0.3">
      <c r="H640" s="187"/>
      <c r="I640" s="187"/>
      <c r="J640" s="187"/>
    </row>
    <row r="641" spans="8:10" x14ac:dyDescent="0.3">
      <c r="H641" s="187"/>
      <c r="I641" s="187"/>
      <c r="J641" s="187"/>
    </row>
    <row r="642" spans="8:10" x14ac:dyDescent="0.3">
      <c r="H642" s="187"/>
      <c r="I642" s="187"/>
      <c r="J642" s="187"/>
    </row>
    <row r="643" spans="8:10" x14ac:dyDescent="0.3">
      <c r="H643" s="187"/>
      <c r="I643" s="187"/>
      <c r="J643" s="187"/>
    </row>
    <row r="644" spans="8:10" x14ac:dyDescent="0.3">
      <c r="H644" s="187"/>
      <c r="I644" s="187"/>
      <c r="J644" s="187"/>
    </row>
    <row r="645" spans="8:10" x14ac:dyDescent="0.3">
      <c r="H645" s="187"/>
      <c r="I645" s="187"/>
      <c r="J645" s="187"/>
    </row>
    <row r="646" spans="8:10" x14ac:dyDescent="0.3">
      <c r="H646" s="187"/>
      <c r="I646" s="187"/>
      <c r="J646" s="187"/>
    </row>
    <row r="647" spans="8:10" x14ac:dyDescent="0.3">
      <c r="H647" s="187"/>
      <c r="I647" s="187"/>
      <c r="J647" s="187"/>
    </row>
    <row r="648" spans="8:10" x14ac:dyDescent="0.3">
      <c r="H648" s="187"/>
      <c r="I648" s="187"/>
      <c r="J648" s="187"/>
    </row>
    <row r="649" spans="8:10" x14ac:dyDescent="0.3">
      <c r="H649" s="187"/>
      <c r="I649" s="187"/>
      <c r="J649" s="187"/>
    </row>
    <row r="650" spans="8:10" x14ac:dyDescent="0.3">
      <c r="H650" s="187"/>
      <c r="I650" s="187"/>
      <c r="J650" s="187"/>
    </row>
    <row r="651" spans="8:10" x14ac:dyDescent="0.3">
      <c r="H651" s="187"/>
      <c r="I651" s="187"/>
      <c r="J651" s="187"/>
    </row>
    <row r="652" spans="8:10" x14ac:dyDescent="0.3">
      <c r="H652" s="187"/>
      <c r="I652" s="187"/>
      <c r="J652" s="187"/>
    </row>
    <row r="653" spans="8:10" x14ac:dyDescent="0.3">
      <c r="H653" s="187"/>
      <c r="I653" s="187"/>
      <c r="J653" s="187"/>
    </row>
    <row r="654" spans="8:10" x14ac:dyDescent="0.3">
      <c r="H654" s="187"/>
      <c r="I654" s="187"/>
      <c r="J654" s="187"/>
    </row>
    <row r="655" spans="8:10" x14ac:dyDescent="0.3">
      <c r="H655" s="187"/>
      <c r="I655" s="187"/>
      <c r="J655" s="187"/>
    </row>
    <row r="656" spans="8:10" x14ac:dyDescent="0.3">
      <c r="H656" s="187"/>
      <c r="I656" s="187"/>
      <c r="J656" s="187"/>
    </row>
    <row r="657" spans="8:10" x14ac:dyDescent="0.3">
      <c r="H657" s="187"/>
      <c r="I657" s="187"/>
      <c r="J657" s="187"/>
    </row>
    <row r="658" spans="8:10" x14ac:dyDescent="0.3">
      <c r="H658" s="187"/>
      <c r="I658" s="187"/>
      <c r="J658" s="187"/>
    </row>
    <row r="659" spans="8:10" x14ac:dyDescent="0.3">
      <c r="H659" s="187"/>
      <c r="I659" s="187"/>
      <c r="J659" s="187"/>
    </row>
    <row r="660" spans="8:10" x14ac:dyDescent="0.3">
      <c r="H660" s="187"/>
      <c r="I660" s="187"/>
      <c r="J660" s="187"/>
    </row>
    <row r="661" spans="8:10" x14ac:dyDescent="0.3">
      <c r="H661" s="187"/>
      <c r="I661" s="187"/>
      <c r="J661" s="187"/>
    </row>
    <row r="662" spans="8:10" x14ac:dyDescent="0.3">
      <c r="H662" s="187"/>
      <c r="I662" s="187"/>
      <c r="J662" s="187"/>
    </row>
    <row r="663" spans="8:10" x14ac:dyDescent="0.3">
      <c r="H663" s="187"/>
      <c r="I663" s="187"/>
      <c r="J663" s="187"/>
    </row>
    <row r="664" spans="8:10" x14ac:dyDescent="0.3">
      <c r="H664" s="187"/>
      <c r="I664" s="187"/>
      <c r="J664" s="187"/>
    </row>
    <row r="665" spans="8:10" x14ac:dyDescent="0.3">
      <c r="H665" s="187"/>
      <c r="I665" s="187"/>
      <c r="J665" s="187"/>
    </row>
    <row r="666" spans="8:10" x14ac:dyDescent="0.3">
      <c r="H666" s="187"/>
      <c r="I666" s="187"/>
      <c r="J666" s="187"/>
    </row>
    <row r="667" spans="8:10" x14ac:dyDescent="0.3">
      <c r="H667" s="187"/>
      <c r="I667" s="187"/>
      <c r="J667" s="187"/>
    </row>
    <row r="668" spans="8:10" x14ac:dyDescent="0.3">
      <c r="H668" s="187"/>
      <c r="I668" s="187"/>
      <c r="J668" s="187"/>
    </row>
    <row r="669" spans="8:10" x14ac:dyDescent="0.3">
      <c r="H669" s="187"/>
      <c r="I669" s="187"/>
      <c r="J669" s="187"/>
    </row>
    <row r="670" spans="8:10" x14ac:dyDescent="0.3">
      <c r="H670" s="187"/>
      <c r="I670" s="187"/>
      <c r="J670" s="187"/>
    </row>
    <row r="671" spans="8:10" x14ac:dyDescent="0.3">
      <c r="H671" s="187"/>
      <c r="I671" s="187"/>
      <c r="J671" s="187"/>
    </row>
    <row r="672" spans="8:10" x14ac:dyDescent="0.3">
      <c r="H672" s="187"/>
      <c r="I672" s="187"/>
      <c r="J672" s="187"/>
    </row>
    <row r="673" spans="8:10" x14ac:dyDescent="0.3">
      <c r="H673" s="187"/>
      <c r="I673" s="187"/>
      <c r="J673" s="187"/>
    </row>
    <row r="674" spans="8:10" x14ac:dyDescent="0.3">
      <c r="H674" s="187"/>
      <c r="I674" s="187"/>
      <c r="J674" s="187"/>
    </row>
    <row r="675" spans="8:10" x14ac:dyDescent="0.3">
      <c r="H675" s="187"/>
      <c r="I675" s="187"/>
      <c r="J675" s="187"/>
    </row>
    <row r="676" spans="8:10" x14ac:dyDescent="0.3">
      <c r="H676" s="187"/>
      <c r="I676" s="187"/>
      <c r="J676" s="187"/>
    </row>
    <row r="677" spans="8:10" x14ac:dyDescent="0.3">
      <c r="H677" s="187"/>
      <c r="I677" s="187"/>
      <c r="J677" s="187"/>
    </row>
    <row r="678" spans="8:10" x14ac:dyDescent="0.3">
      <c r="H678" s="187"/>
      <c r="I678" s="187"/>
      <c r="J678" s="187"/>
    </row>
    <row r="679" spans="8:10" x14ac:dyDescent="0.3">
      <c r="H679" s="187"/>
      <c r="I679" s="187"/>
      <c r="J679" s="187"/>
    </row>
    <row r="680" spans="8:10" x14ac:dyDescent="0.3">
      <c r="H680" s="187"/>
      <c r="I680" s="187"/>
      <c r="J680" s="187"/>
    </row>
    <row r="681" spans="8:10" x14ac:dyDescent="0.3">
      <c r="H681" s="187"/>
      <c r="I681" s="187"/>
      <c r="J681" s="187"/>
    </row>
    <row r="682" spans="8:10" x14ac:dyDescent="0.3">
      <c r="H682" s="187"/>
      <c r="I682" s="187"/>
      <c r="J682" s="187"/>
    </row>
    <row r="683" spans="8:10" x14ac:dyDescent="0.3">
      <c r="H683" s="187"/>
      <c r="I683" s="187"/>
      <c r="J683" s="187"/>
    </row>
    <row r="684" spans="8:10" x14ac:dyDescent="0.3">
      <c r="H684" s="187"/>
      <c r="I684" s="187"/>
      <c r="J684" s="187"/>
    </row>
    <row r="685" spans="8:10" x14ac:dyDescent="0.3">
      <c r="H685" s="187"/>
      <c r="I685" s="187"/>
      <c r="J685" s="187"/>
    </row>
    <row r="686" spans="8:10" x14ac:dyDescent="0.3">
      <c r="H686" s="187"/>
      <c r="I686" s="187"/>
      <c r="J686" s="187"/>
    </row>
    <row r="687" spans="8:10" x14ac:dyDescent="0.3">
      <c r="H687" s="187"/>
      <c r="I687" s="187"/>
      <c r="J687" s="187"/>
    </row>
    <row r="688" spans="8:10" x14ac:dyDescent="0.3">
      <c r="H688" s="187"/>
      <c r="I688" s="187"/>
      <c r="J688" s="187"/>
    </row>
    <row r="689" spans="8:10" x14ac:dyDescent="0.3">
      <c r="H689" s="187"/>
      <c r="I689" s="187"/>
      <c r="J689" s="187"/>
    </row>
    <row r="690" spans="8:10" x14ac:dyDescent="0.3">
      <c r="H690" s="187"/>
      <c r="I690" s="187"/>
      <c r="J690" s="187"/>
    </row>
    <row r="691" spans="8:10" x14ac:dyDescent="0.3">
      <c r="H691" s="187"/>
      <c r="I691" s="187"/>
      <c r="J691" s="187"/>
    </row>
    <row r="692" spans="8:10" x14ac:dyDescent="0.3">
      <c r="H692" s="187"/>
      <c r="I692" s="187"/>
      <c r="J692" s="187"/>
    </row>
    <row r="693" spans="8:10" x14ac:dyDescent="0.3">
      <c r="H693" s="187"/>
      <c r="I693" s="187"/>
      <c r="J693" s="187"/>
    </row>
    <row r="694" spans="8:10" x14ac:dyDescent="0.3">
      <c r="H694" s="187"/>
      <c r="I694" s="187"/>
      <c r="J694" s="187"/>
    </row>
    <row r="695" spans="8:10" x14ac:dyDescent="0.3">
      <c r="H695" s="187"/>
      <c r="I695" s="187"/>
      <c r="J695" s="187"/>
    </row>
    <row r="696" spans="8:10" x14ac:dyDescent="0.3">
      <c r="H696" s="187"/>
      <c r="I696" s="187"/>
      <c r="J696" s="187"/>
    </row>
    <row r="697" spans="8:10" x14ac:dyDescent="0.3">
      <c r="H697" s="187"/>
      <c r="I697" s="187"/>
      <c r="J697" s="187"/>
    </row>
    <row r="698" spans="8:10" x14ac:dyDescent="0.3">
      <c r="H698" s="187"/>
      <c r="I698" s="187"/>
      <c r="J698" s="187"/>
    </row>
    <row r="699" spans="8:10" x14ac:dyDescent="0.3">
      <c r="H699" s="187"/>
      <c r="I699" s="187"/>
      <c r="J699" s="187"/>
    </row>
    <row r="700" spans="8:10" x14ac:dyDescent="0.3">
      <c r="H700" s="187"/>
      <c r="I700" s="187"/>
      <c r="J700" s="187"/>
    </row>
    <row r="701" spans="8:10" x14ac:dyDescent="0.3">
      <c r="H701" s="187"/>
      <c r="I701" s="187"/>
      <c r="J701" s="187"/>
    </row>
    <row r="702" spans="8:10" x14ac:dyDescent="0.3">
      <c r="H702" s="187"/>
      <c r="I702" s="187"/>
      <c r="J702" s="187"/>
    </row>
    <row r="703" spans="8:10" x14ac:dyDescent="0.3">
      <c r="H703" s="187"/>
      <c r="I703" s="187"/>
      <c r="J703" s="187"/>
    </row>
    <row r="704" spans="8:10" x14ac:dyDescent="0.3">
      <c r="H704" s="187"/>
      <c r="I704" s="187"/>
      <c r="J704" s="187"/>
    </row>
    <row r="705" spans="8:10" x14ac:dyDescent="0.3">
      <c r="H705" s="187"/>
      <c r="I705" s="187"/>
      <c r="J705" s="187"/>
    </row>
    <row r="706" spans="8:10" x14ac:dyDescent="0.3">
      <c r="H706" s="187"/>
      <c r="I706" s="187"/>
      <c r="J706" s="187"/>
    </row>
    <row r="707" spans="8:10" x14ac:dyDescent="0.3">
      <c r="H707" s="187"/>
      <c r="I707" s="187"/>
      <c r="J707" s="187"/>
    </row>
    <row r="708" spans="8:10" x14ac:dyDescent="0.3">
      <c r="H708" s="187"/>
      <c r="I708" s="187"/>
      <c r="J708" s="187"/>
    </row>
    <row r="709" spans="8:10" x14ac:dyDescent="0.3">
      <c r="H709" s="187"/>
      <c r="I709" s="187"/>
      <c r="J709" s="187"/>
    </row>
    <row r="710" spans="8:10" x14ac:dyDescent="0.3">
      <c r="H710" s="187"/>
      <c r="I710" s="187"/>
      <c r="J710" s="187"/>
    </row>
    <row r="711" spans="8:10" x14ac:dyDescent="0.3">
      <c r="H711" s="187"/>
      <c r="I711" s="187"/>
      <c r="J711" s="187"/>
    </row>
    <row r="712" spans="8:10" x14ac:dyDescent="0.3">
      <c r="H712" s="187"/>
      <c r="I712" s="187"/>
      <c r="J712" s="187"/>
    </row>
    <row r="713" spans="8:10" x14ac:dyDescent="0.3">
      <c r="H713" s="187"/>
      <c r="I713" s="187"/>
      <c r="J713" s="187"/>
    </row>
    <row r="714" spans="8:10" x14ac:dyDescent="0.3">
      <c r="H714" s="187"/>
      <c r="I714" s="187"/>
      <c r="J714" s="187"/>
    </row>
    <row r="715" spans="8:10" x14ac:dyDescent="0.3">
      <c r="H715" s="187"/>
      <c r="I715" s="187"/>
      <c r="J715" s="187"/>
    </row>
    <row r="716" spans="8:10" x14ac:dyDescent="0.3">
      <c r="H716" s="187"/>
      <c r="I716" s="187"/>
      <c r="J716" s="187"/>
    </row>
    <row r="717" spans="8:10" x14ac:dyDescent="0.3">
      <c r="H717" s="187"/>
      <c r="I717" s="187"/>
      <c r="J717" s="187"/>
    </row>
    <row r="718" spans="8:10" x14ac:dyDescent="0.3">
      <c r="H718" s="187"/>
      <c r="I718" s="187"/>
      <c r="J718" s="187"/>
    </row>
    <row r="719" spans="8:10" x14ac:dyDescent="0.3">
      <c r="H719" s="187"/>
      <c r="I719" s="187"/>
      <c r="J719" s="187"/>
    </row>
    <row r="720" spans="8:10" x14ac:dyDescent="0.3">
      <c r="H720" s="187"/>
      <c r="I720" s="187"/>
      <c r="J720" s="187"/>
    </row>
    <row r="721" spans="8:10" x14ac:dyDescent="0.3">
      <c r="H721" s="187"/>
      <c r="I721" s="187"/>
      <c r="J721" s="187"/>
    </row>
    <row r="722" spans="8:10" x14ac:dyDescent="0.3">
      <c r="H722" s="187"/>
      <c r="I722" s="187"/>
      <c r="J722" s="187"/>
    </row>
    <row r="723" spans="8:10" x14ac:dyDescent="0.3">
      <c r="H723" s="187"/>
      <c r="I723" s="187"/>
      <c r="J723" s="187"/>
    </row>
    <row r="724" spans="8:10" x14ac:dyDescent="0.3">
      <c r="H724" s="187"/>
      <c r="I724" s="187"/>
      <c r="J724" s="187"/>
    </row>
    <row r="725" spans="8:10" x14ac:dyDescent="0.3">
      <c r="H725" s="187"/>
      <c r="I725" s="187"/>
      <c r="J725" s="187"/>
    </row>
    <row r="726" spans="8:10" x14ac:dyDescent="0.3">
      <c r="H726" s="187"/>
      <c r="I726" s="187"/>
      <c r="J726" s="187"/>
    </row>
    <row r="727" spans="8:10" x14ac:dyDescent="0.3">
      <c r="H727" s="187"/>
      <c r="I727" s="187"/>
      <c r="J727" s="187"/>
    </row>
    <row r="728" spans="8:10" x14ac:dyDescent="0.3">
      <c r="H728" s="187"/>
      <c r="I728" s="187"/>
      <c r="J728" s="187"/>
    </row>
    <row r="729" spans="8:10" x14ac:dyDescent="0.3">
      <c r="H729" s="187"/>
      <c r="I729" s="187"/>
      <c r="J729" s="187"/>
    </row>
    <row r="730" spans="8:10" x14ac:dyDescent="0.3">
      <c r="H730" s="187"/>
      <c r="I730" s="187"/>
      <c r="J730" s="187"/>
    </row>
    <row r="731" spans="8:10" x14ac:dyDescent="0.3">
      <c r="H731" s="187"/>
      <c r="I731" s="187"/>
      <c r="J731" s="187"/>
    </row>
    <row r="732" spans="8:10" x14ac:dyDescent="0.3">
      <c r="H732" s="187"/>
      <c r="I732" s="187"/>
      <c r="J732" s="187"/>
    </row>
    <row r="733" spans="8:10" x14ac:dyDescent="0.3">
      <c r="H733" s="187"/>
      <c r="I733" s="187"/>
      <c r="J733" s="187"/>
    </row>
    <row r="734" spans="8:10" x14ac:dyDescent="0.3">
      <c r="H734" s="187"/>
      <c r="I734" s="187"/>
      <c r="J734" s="187"/>
    </row>
    <row r="735" spans="8:10" x14ac:dyDescent="0.3">
      <c r="H735" s="187"/>
      <c r="I735" s="187"/>
      <c r="J735" s="187"/>
    </row>
    <row r="736" spans="8:10" x14ac:dyDescent="0.3">
      <c r="H736" s="187"/>
      <c r="I736" s="187"/>
      <c r="J736" s="187"/>
    </row>
    <row r="737" spans="8:10" x14ac:dyDescent="0.3">
      <c r="H737" s="187"/>
      <c r="I737" s="187"/>
      <c r="J737" s="187"/>
    </row>
    <row r="738" spans="8:10" x14ac:dyDescent="0.3">
      <c r="H738" s="187"/>
      <c r="I738" s="187"/>
      <c r="J738" s="187"/>
    </row>
    <row r="739" spans="8:10" x14ac:dyDescent="0.3">
      <c r="H739" s="187"/>
      <c r="I739" s="187"/>
      <c r="J739" s="187"/>
    </row>
    <row r="740" spans="8:10" x14ac:dyDescent="0.3">
      <c r="H740" s="187"/>
      <c r="I740" s="187"/>
      <c r="J740" s="187"/>
    </row>
    <row r="741" spans="8:10" x14ac:dyDescent="0.3">
      <c r="H741" s="187"/>
      <c r="I741" s="187"/>
      <c r="J741" s="187"/>
    </row>
    <row r="742" spans="8:10" x14ac:dyDescent="0.3">
      <c r="H742" s="187"/>
      <c r="I742" s="187"/>
      <c r="J742" s="187"/>
    </row>
    <row r="743" spans="8:10" x14ac:dyDescent="0.3">
      <c r="H743" s="187"/>
      <c r="I743" s="187"/>
      <c r="J743" s="187"/>
    </row>
    <row r="744" spans="8:10" x14ac:dyDescent="0.3">
      <c r="H744" s="187"/>
      <c r="I744" s="187"/>
      <c r="J744" s="187"/>
    </row>
    <row r="745" spans="8:10" x14ac:dyDescent="0.3">
      <c r="H745" s="187"/>
      <c r="I745" s="187"/>
      <c r="J745" s="187"/>
    </row>
    <row r="746" spans="8:10" x14ac:dyDescent="0.3">
      <c r="H746" s="187"/>
      <c r="I746" s="187"/>
      <c r="J746" s="187"/>
    </row>
    <row r="747" spans="8:10" x14ac:dyDescent="0.3">
      <c r="H747" s="187"/>
      <c r="I747" s="187"/>
      <c r="J747" s="187"/>
    </row>
    <row r="748" spans="8:10" x14ac:dyDescent="0.3">
      <c r="H748" s="187"/>
      <c r="I748" s="187"/>
      <c r="J748" s="187"/>
    </row>
    <row r="749" spans="8:10" x14ac:dyDescent="0.3">
      <c r="H749" s="187"/>
      <c r="I749" s="187"/>
      <c r="J749" s="187"/>
    </row>
    <row r="750" spans="8:10" x14ac:dyDescent="0.3">
      <c r="H750" s="187"/>
      <c r="I750" s="187"/>
      <c r="J750" s="187"/>
    </row>
    <row r="751" spans="8:10" x14ac:dyDescent="0.3">
      <c r="H751" s="187"/>
      <c r="I751" s="187"/>
      <c r="J751" s="187"/>
    </row>
    <row r="752" spans="8:10" x14ac:dyDescent="0.3">
      <c r="H752" s="187"/>
      <c r="I752" s="187"/>
      <c r="J752" s="187"/>
    </row>
    <row r="753" spans="8:10" x14ac:dyDescent="0.3">
      <c r="H753" s="187"/>
      <c r="I753" s="187"/>
      <c r="J753" s="187"/>
    </row>
    <row r="754" spans="8:10" x14ac:dyDescent="0.3">
      <c r="H754" s="187"/>
      <c r="I754" s="187"/>
      <c r="J754" s="187"/>
    </row>
    <row r="755" spans="8:10" x14ac:dyDescent="0.3">
      <c r="H755" s="187"/>
      <c r="I755" s="187"/>
      <c r="J755" s="187"/>
    </row>
    <row r="756" spans="8:10" x14ac:dyDescent="0.3">
      <c r="H756" s="187"/>
      <c r="I756" s="187"/>
      <c r="J756" s="187"/>
    </row>
    <row r="757" spans="8:10" x14ac:dyDescent="0.3">
      <c r="H757" s="187"/>
      <c r="I757" s="187"/>
      <c r="J757" s="187"/>
    </row>
    <row r="758" spans="8:10" x14ac:dyDescent="0.3">
      <c r="H758" s="187"/>
      <c r="I758" s="187"/>
      <c r="J758" s="187"/>
    </row>
    <row r="759" spans="8:10" x14ac:dyDescent="0.3">
      <c r="H759" s="187"/>
      <c r="I759" s="187"/>
      <c r="J759" s="187"/>
    </row>
    <row r="760" spans="8:10" x14ac:dyDescent="0.3">
      <c r="H760" s="187"/>
      <c r="I760" s="187"/>
      <c r="J760" s="187"/>
    </row>
    <row r="761" spans="8:10" x14ac:dyDescent="0.3">
      <c r="H761" s="187"/>
      <c r="I761" s="187"/>
      <c r="J761" s="187"/>
    </row>
    <row r="762" spans="8:10" x14ac:dyDescent="0.3">
      <c r="H762" s="187"/>
      <c r="I762" s="187"/>
      <c r="J762" s="187"/>
    </row>
    <row r="763" spans="8:10" x14ac:dyDescent="0.3">
      <c r="H763" s="187"/>
      <c r="I763" s="187"/>
      <c r="J763" s="187"/>
    </row>
    <row r="764" spans="8:10" x14ac:dyDescent="0.3">
      <c r="H764" s="187"/>
      <c r="I764" s="187"/>
      <c r="J764" s="187"/>
    </row>
    <row r="765" spans="8:10" x14ac:dyDescent="0.3">
      <c r="H765" s="187"/>
      <c r="I765" s="187"/>
      <c r="J765" s="187"/>
    </row>
    <row r="766" spans="8:10" x14ac:dyDescent="0.3">
      <c r="H766" s="187"/>
      <c r="I766" s="187"/>
      <c r="J766" s="187"/>
    </row>
    <row r="767" spans="8:10" x14ac:dyDescent="0.3">
      <c r="H767" s="187"/>
      <c r="I767" s="187"/>
      <c r="J767" s="187"/>
    </row>
    <row r="768" spans="8:10" x14ac:dyDescent="0.3">
      <c r="H768" s="187"/>
      <c r="I768" s="187"/>
      <c r="J768" s="187"/>
    </row>
    <row r="769" spans="8:10" x14ac:dyDescent="0.3">
      <c r="H769" s="187"/>
      <c r="I769" s="187"/>
      <c r="J769" s="187"/>
    </row>
    <row r="770" spans="8:10" x14ac:dyDescent="0.3">
      <c r="H770" s="187"/>
      <c r="I770" s="187"/>
      <c r="J770" s="187"/>
    </row>
    <row r="771" spans="8:10" x14ac:dyDescent="0.3">
      <c r="H771" s="187"/>
      <c r="I771" s="187"/>
      <c r="J771" s="187"/>
    </row>
    <row r="772" spans="8:10" x14ac:dyDescent="0.3">
      <c r="H772" s="187"/>
      <c r="I772" s="187"/>
      <c r="J772" s="187"/>
    </row>
    <row r="773" spans="8:10" x14ac:dyDescent="0.3">
      <c r="H773" s="187"/>
      <c r="I773" s="187"/>
      <c r="J773" s="187"/>
    </row>
    <row r="774" spans="8:10" x14ac:dyDescent="0.3">
      <c r="H774" s="187"/>
      <c r="I774" s="187"/>
      <c r="J774" s="187"/>
    </row>
    <row r="775" spans="8:10" x14ac:dyDescent="0.3">
      <c r="H775" s="187"/>
      <c r="I775" s="187"/>
      <c r="J775" s="187"/>
    </row>
    <row r="776" spans="8:10" x14ac:dyDescent="0.3">
      <c r="H776" s="187"/>
      <c r="I776" s="187"/>
      <c r="J776" s="187"/>
    </row>
    <row r="777" spans="8:10" x14ac:dyDescent="0.3">
      <c r="H777" s="187"/>
      <c r="I777" s="187"/>
      <c r="J777" s="187"/>
    </row>
    <row r="778" spans="8:10" x14ac:dyDescent="0.3">
      <c r="H778" s="187"/>
      <c r="I778" s="187"/>
      <c r="J778" s="187"/>
    </row>
    <row r="779" spans="8:10" x14ac:dyDescent="0.3">
      <c r="H779" s="187"/>
      <c r="I779" s="187"/>
      <c r="J779" s="187"/>
    </row>
    <row r="780" spans="8:10" x14ac:dyDescent="0.3">
      <c r="H780" s="187"/>
      <c r="I780" s="187"/>
      <c r="J780" s="187"/>
    </row>
    <row r="781" spans="8:10" x14ac:dyDescent="0.3">
      <c r="H781" s="187"/>
      <c r="I781" s="187"/>
      <c r="J781" s="187"/>
    </row>
    <row r="782" spans="8:10" x14ac:dyDescent="0.3">
      <c r="H782" s="187"/>
      <c r="I782" s="187"/>
      <c r="J782" s="187"/>
    </row>
    <row r="783" spans="8:10" x14ac:dyDescent="0.3">
      <c r="H783" s="187"/>
      <c r="I783" s="187"/>
      <c r="J783" s="187"/>
    </row>
    <row r="784" spans="8:10" x14ac:dyDescent="0.3">
      <c r="H784" s="187"/>
      <c r="I784" s="187"/>
      <c r="J784" s="187"/>
    </row>
    <row r="785" spans="8:10" x14ac:dyDescent="0.3">
      <c r="H785" s="187"/>
      <c r="I785" s="187"/>
      <c r="J785" s="187"/>
    </row>
    <row r="786" spans="8:10" x14ac:dyDescent="0.3">
      <c r="H786" s="187"/>
      <c r="I786" s="187"/>
      <c r="J786" s="187"/>
    </row>
    <row r="787" spans="8:10" x14ac:dyDescent="0.3">
      <c r="H787" s="187"/>
      <c r="I787" s="187"/>
      <c r="J787" s="187"/>
    </row>
    <row r="788" spans="8:10" x14ac:dyDescent="0.3">
      <c r="H788" s="187"/>
      <c r="I788" s="187"/>
      <c r="J788" s="187"/>
    </row>
    <row r="789" spans="8:10" x14ac:dyDescent="0.3">
      <c r="H789" s="187"/>
      <c r="I789" s="187"/>
      <c r="J789" s="187"/>
    </row>
    <row r="790" spans="8:10" x14ac:dyDescent="0.3">
      <c r="H790" s="187"/>
      <c r="I790" s="187"/>
      <c r="J790" s="187"/>
    </row>
    <row r="791" spans="8:10" x14ac:dyDescent="0.3">
      <c r="H791" s="187"/>
      <c r="I791" s="187"/>
      <c r="J791" s="187"/>
    </row>
    <row r="792" spans="8:10" x14ac:dyDescent="0.3">
      <c r="H792" s="187"/>
      <c r="I792" s="187"/>
      <c r="J792" s="187"/>
    </row>
    <row r="793" spans="8:10" x14ac:dyDescent="0.3">
      <c r="H793" s="187"/>
      <c r="I793" s="187"/>
      <c r="J793" s="187"/>
    </row>
    <row r="794" spans="8:10" x14ac:dyDescent="0.3">
      <c r="H794" s="187"/>
      <c r="I794" s="187"/>
      <c r="J794" s="187"/>
    </row>
    <row r="795" spans="8:10" x14ac:dyDescent="0.3">
      <c r="H795" s="187"/>
      <c r="I795" s="187"/>
      <c r="J795" s="187"/>
    </row>
    <row r="796" spans="8:10" x14ac:dyDescent="0.3">
      <c r="H796" s="187"/>
      <c r="I796" s="187"/>
      <c r="J796" s="187"/>
    </row>
    <row r="797" spans="8:10" x14ac:dyDescent="0.3">
      <c r="H797" s="187"/>
      <c r="I797" s="187"/>
      <c r="J797" s="187"/>
    </row>
    <row r="798" spans="8:10" x14ac:dyDescent="0.3">
      <c r="H798" s="187"/>
      <c r="I798" s="187"/>
      <c r="J798" s="187"/>
    </row>
    <row r="799" spans="8:10" x14ac:dyDescent="0.3">
      <c r="H799" s="187"/>
      <c r="I799" s="187"/>
      <c r="J799" s="187"/>
    </row>
    <row r="800" spans="8:10" x14ac:dyDescent="0.3">
      <c r="H800" s="187"/>
      <c r="I800" s="187"/>
      <c r="J800" s="187"/>
    </row>
    <row r="801" spans="8:10" x14ac:dyDescent="0.3">
      <c r="H801" s="187"/>
      <c r="I801" s="187"/>
      <c r="J801" s="187"/>
    </row>
    <row r="802" spans="8:10" x14ac:dyDescent="0.3">
      <c r="H802" s="187"/>
      <c r="I802" s="187"/>
      <c r="J802" s="187"/>
    </row>
    <row r="803" spans="8:10" x14ac:dyDescent="0.3">
      <c r="H803" s="187"/>
      <c r="I803" s="187"/>
      <c r="J803" s="187"/>
    </row>
    <row r="804" spans="8:10" x14ac:dyDescent="0.3">
      <c r="H804" s="187"/>
      <c r="I804" s="187"/>
      <c r="J804" s="187"/>
    </row>
    <row r="805" spans="8:10" x14ac:dyDescent="0.3">
      <c r="H805" s="187"/>
      <c r="I805" s="187"/>
      <c r="J805" s="187"/>
    </row>
    <row r="806" spans="8:10" x14ac:dyDescent="0.3">
      <c r="H806" s="187"/>
      <c r="I806" s="187"/>
      <c r="J806" s="187"/>
    </row>
    <row r="807" spans="8:10" x14ac:dyDescent="0.3">
      <c r="H807" s="187"/>
      <c r="I807" s="187"/>
      <c r="J807" s="187"/>
    </row>
    <row r="808" spans="8:10" x14ac:dyDescent="0.3">
      <c r="H808" s="187"/>
      <c r="I808" s="187"/>
      <c r="J808" s="187"/>
    </row>
    <row r="809" spans="8:10" x14ac:dyDescent="0.3">
      <c r="H809" s="187"/>
      <c r="I809" s="187"/>
      <c r="J809" s="187"/>
    </row>
    <row r="810" spans="8:10" x14ac:dyDescent="0.3">
      <c r="H810" s="187"/>
      <c r="I810" s="187"/>
      <c r="J810" s="187"/>
    </row>
    <row r="811" spans="8:10" x14ac:dyDescent="0.3">
      <c r="H811" s="187"/>
      <c r="I811" s="187"/>
      <c r="J811" s="187"/>
    </row>
    <row r="812" spans="8:10" x14ac:dyDescent="0.3">
      <c r="H812" s="187"/>
      <c r="I812" s="187"/>
      <c r="J812" s="187"/>
    </row>
    <row r="813" spans="8:10" x14ac:dyDescent="0.3">
      <c r="H813" s="187"/>
      <c r="I813" s="187"/>
      <c r="J813" s="187"/>
    </row>
    <row r="814" spans="8:10" x14ac:dyDescent="0.3">
      <c r="H814" s="187"/>
      <c r="I814" s="187"/>
      <c r="J814" s="187"/>
    </row>
    <row r="815" spans="8:10" x14ac:dyDescent="0.3">
      <c r="H815" s="187"/>
      <c r="I815" s="187"/>
      <c r="J815" s="187"/>
    </row>
    <row r="816" spans="8:10" x14ac:dyDescent="0.3">
      <c r="H816" s="187"/>
      <c r="I816" s="187"/>
      <c r="J816" s="187"/>
    </row>
    <row r="817" spans="8:10" x14ac:dyDescent="0.3">
      <c r="H817" s="187"/>
      <c r="I817" s="187"/>
      <c r="J817" s="187"/>
    </row>
    <row r="818" spans="8:10" x14ac:dyDescent="0.3">
      <c r="H818" s="187"/>
      <c r="I818" s="187"/>
      <c r="J818" s="187"/>
    </row>
    <row r="819" spans="8:10" x14ac:dyDescent="0.3">
      <c r="H819" s="187"/>
      <c r="I819" s="187"/>
      <c r="J819" s="187"/>
    </row>
    <row r="820" spans="8:10" x14ac:dyDescent="0.3">
      <c r="H820" s="187"/>
      <c r="I820" s="187"/>
      <c r="J820" s="187"/>
    </row>
    <row r="821" spans="8:10" x14ac:dyDescent="0.3">
      <c r="H821" s="187"/>
      <c r="I821" s="187"/>
      <c r="J821" s="187"/>
    </row>
    <row r="822" spans="8:10" x14ac:dyDescent="0.3">
      <c r="H822" s="187"/>
      <c r="I822" s="187"/>
      <c r="J822" s="187"/>
    </row>
    <row r="823" spans="8:10" x14ac:dyDescent="0.3">
      <c r="H823" s="187"/>
      <c r="I823" s="187"/>
      <c r="J823" s="187"/>
    </row>
    <row r="824" spans="8:10" x14ac:dyDescent="0.3">
      <c r="H824" s="187"/>
      <c r="I824" s="187"/>
      <c r="J824" s="187"/>
    </row>
    <row r="825" spans="8:10" x14ac:dyDescent="0.3">
      <c r="H825" s="187"/>
      <c r="I825" s="187"/>
      <c r="J825" s="187"/>
    </row>
    <row r="826" spans="8:10" x14ac:dyDescent="0.3">
      <c r="H826" s="187"/>
      <c r="I826" s="187"/>
      <c r="J826" s="187"/>
    </row>
    <row r="827" spans="8:10" x14ac:dyDescent="0.3">
      <c r="H827" s="187"/>
      <c r="I827" s="187"/>
      <c r="J827" s="187"/>
    </row>
    <row r="828" spans="8:10" x14ac:dyDescent="0.3">
      <c r="H828" s="187"/>
      <c r="I828" s="187"/>
      <c r="J828" s="187"/>
    </row>
    <row r="829" spans="8:10" x14ac:dyDescent="0.3">
      <c r="H829" s="187"/>
      <c r="I829" s="187"/>
      <c r="J829" s="187"/>
    </row>
    <row r="830" spans="8:10" x14ac:dyDescent="0.3">
      <c r="H830" s="187"/>
      <c r="I830" s="187"/>
      <c r="J830" s="187"/>
    </row>
    <row r="831" spans="8:10" x14ac:dyDescent="0.3">
      <c r="H831" s="187"/>
      <c r="I831" s="187"/>
      <c r="J831" s="187"/>
    </row>
    <row r="832" spans="8:10" x14ac:dyDescent="0.3">
      <c r="H832" s="187"/>
      <c r="I832" s="187"/>
      <c r="J832" s="187"/>
    </row>
    <row r="833" spans="8:10" x14ac:dyDescent="0.3">
      <c r="H833" s="187"/>
      <c r="I833" s="187"/>
      <c r="J833" s="187"/>
    </row>
    <row r="834" spans="8:10" x14ac:dyDescent="0.3">
      <c r="H834" s="187"/>
      <c r="I834" s="187"/>
      <c r="J834" s="187"/>
    </row>
    <row r="835" spans="8:10" x14ac:dyDescent="0.3">
      <c r="H835" s="187"/>
      <c r="I835" s="187"/>
      <c r="J835" s="187"/>
    </row>
    <row r="836" spans="8:10" x14ac:dyDescent="0.3">
      <c r="H836" s="187"/>
      <c r="I836" s="187"/>
      <c r="J836" s="187"/>
    </row>
    <row r="837" spans="8:10" x14ac:dyDescent="0.3">
      <c r="H837" s="187"/>
      <c r="I837" s="187"/>
      <c r="J837" s="187"/>
    </row>
    <row r="838" spans="8:10" x14ac:dyDescent="0.3">
      <c r="H838" s="187"/>
      <c r="I838" s="187"/>
      <c r="J838" s="187"/>
    </row>
    <row r="839" spans="8:10" x14ac:dyDescent="0.3">
      <c r="H839" s="187"/>
      <c r="I839" s="187"/>
      <c r="J839" s="187"/>
    </row>
    <row r="840" spans="8:10" x14ac:dyDescent="0.3">
      <c r="H840" s="187"/>
      <c r="I840" s="187"/>
      <c r="J840" s="187"/>
    </row>
    <row r="841" spans="8:10" x14ac:dyDescent="0.3">
      <c r="H841" s="187"/>
      <c r="I841" s="187"/>
      <c r="J841" s="187"/>
    </row>
    <row r="842" spans="8:10" x14ac:dyDescent="0.3">
      <c r="H842" s="187"/>
      <c r="I842" s="187"/>
      <c r="J842" s="187"/>
    </row>
    <row r="843" spans="8:10" x14ac:dyDescent="0.3">
      <c r="H843" s="187"/>
      <c r="I843" s="187"/>
      <c r="J843" s="187"/>
    </row>
    <row r="844" spans="8:10" x14ac:dyDescent="0.3">
      <c r="H844" s="187"/>
      <c r="I844" s="187"/>
      <c r="J844" s="187"/>
    </row>
    <row r="845" spans="8:10" x14ac:dyDescent="0.3">
      <c r="H845" s="187"/>
      <c r="I845" s="187"/>
      <c r="J845" s="187"/>
    </row>
    <row r="846" spans="8:10" x14ac:dyDescent="0.3">
      <c r="H846" s="187"/>
      <c r="I846" s="187"/>
      <c r="J846" s="187"/>
    </row>
    <row r="847" spans="8:10" x14ac:dyDescent="0.3">
      <c r="H847" s="187"/>
      <c r="I847" s="187"/>
      <c r="J847" s="187"/>
    </row>
    <row r="848" spans="8:10" x14ac:dyDescent="0.3">
      <c r="H848" s="187"/>
      <c r="I848" s="187"/>
      <c r="J848" s="187"/>
    </row>
    <row r="849" spans="8:10" x14ac:dyDescent="0.3">
      <c r="H849" s="187"/>
      <c r="I849" s="187"/>
      <c r="J849" s="187"/>
    </row>
    <row r="850" spans="8:10" x14ac:dyDescent="0.3">
      <c r="H850" s="187"/>
      <c r="I850" s="187"/>
      <c r="J850" s="187"/>
    </row>
    <row r="851" spans="8:10" x14ac:dyDescent="0.3">
      <c r="H851" s="187"/>
      <c r="I851" s="187"/>
      <c r="J851" s="187"/>
    </row>
    <row r="852" spans="8:10" x14ac:dyDescent="0.3">
      <c r="H852" s="187"/>
      <c r="I852" s="187"/>
      <c r="J852" s="187"/>
    </row>
    <row r="853" spans="8:10" x14ac:dyDescent="0.3">
      <c r="H853" s="187"/>
      <c r="I853" s="187"/>
      <c r="J853" s="187"/>
    </row>
    <row r="854" spans="8:10" x14ac:dyDescent="0.3">
      <c r="H854" s="187"/>
      <c r="I854" s="187"/>
      <c r="J854" s="187"/>
    </row>
    <row r="855" spans="8:10" x14ac:dyDescent="0.3">
      <c r="H855" s="187"/>
      <c r="I855" s="187"/>
      <c r="J855" s="187"/>
    </row>
    <row r="856" spans="8:10" x14ac:dyDescent="0.3">
      <c r="H856" s="187"/>
      <c r="I856" s="187"/>
      <c r="J856" s="187"/>
    </row>
    <row r="857" spans="8:10" x14ac:dyDescent="0.3">
      <c r="H857" s="187"/>
      <c r="I857" s="187"/>
      <c r="J857" s="187"/>
    </row>
    <row r="858" spans="8:10" x14ac:dyDescent="0.3">
      <c r="H858" s="187"/>
      <c r="I858" s="187"/>
      <c r="J858" s="187"/>
    </row>
    <row r="859" spans="8:10" x14ac:dyDescent="0.3">
      <c r="H859" s="187"/>
      <c r="I859" s="187"/>
      <c r="J859" s="187"/>
    </row>
    <row r="860" spans="8:10" x14ac:dyDescent="0.3">
      <c r="H860" s="187"/>
      <c r="I860" s="187"/>
      <c r="J860" s="187"/>
    </row>
    <row r="861" spans="8:10" x14ac:dyDescent="0.3">
      <c r="H861" s="187"/>
      <c r="I861" s="187"/>
      <c r="J861" s="187"/>
    </row>
    <row r="862" spans="8:10" x14ac:dyDescent="0.3">
      <c r="H862" s="187"/>
      <c r="I862" s="187"/>
      <c r="J862" s="187"/>
    </row>
    <row r="863" spans="8:10" x14ac:dyDescent="0.3">
      <c r="H863" s="187"/>
      <c r="I863" s="187"/>
      <c r="J863" s="187"/>
    </row>
    <row r="864" spans="8:10" x14ac:dyDescent="0.3">
      <c r="H864" s="187"/>
      <c r="I864" s="187"/>
      <c r="J864" s="187"/>
    </row>
    <row r="865" spans="8:10" x14ac:dyDescent="0.3">
      <c r="H865" s="187"/>
      <c r="I865" s="187"/>
      <c r="J865" s="187"/>
    </row>
    <row r="866" spans="8:10" x14ac:dyDescent="0.3">
      <c r="H866" s="187"/>
      <c r="I866" s="187"/>
      <c r="J866" s="187"/>
    </row>
    <row r="867" spans="8:10" x14ac:dyDescent="0.3">
      <c r="H867" s="187"/>
      <c r="I867" s="187"/>
      <c r="J867" s="187"/>
    </row>
    <row r="868" spans="8:10" x14ac:dyDescent="0.3">
      <c r="H868" s="187"/>
      <c r="I868" s="187"/>
      <c r="J868" s="187"/>
    </row>
    <row r="869" spans="8:10" x14ac:dyDescent="0.3">
      <c r="H869" s="187"/>
      <c r="I869" s="187"/>
      <c r="J869" s="187"/>
    </row>
    <row r="870" spans="8:10" x14ac:dyDescent="0.3">
      <c r="H870" s="187"/>
      <c r="I870" s="187"/>
      <c r="J870" s="187"/>
    </row>
    <row r="871" spans="8:10" x14ac:dyDescent="0.3">
      <c r="H871" s="187"/>
      <c r="I871" s="187"/>
      <c r="J871" s="187"/>
    </row>
    <row r="872" spans="8:10" x14ac:dyDescent="0.3">
      <c r="H872" s="187"/>
      <c r="I872" s="187"/>
      <c r="J872" s="187"/>
    </row>
    <row r="873" spans="8:10" x14ac:dyDescent="0.3">
      <c r="H873" s="187"/>
      <c r="I873" s="187"/>
      <c r="J873" s="187"/>
    </row>
    <row r="874" spans="8:10" x14ac:dyDescent="0.3">
      <c r="H874" s="187"/>
      <c r="I874" s="187"/>
      <c r="J874" s="187"/>
    </row>
    <row r="875" spans="8:10" x14ac:dyDescent="0.3">
      <c r="H875" s="187"/>
      <c r="I875" s="187"/>
      <c r="J875" s="187"/>
    </row>
    <row r="876" spans="8:10" x14ac:dyDescent="0.3">
      <c r="H876" s="187"/>
      <c r="I876" s="187"/>
      <c r="J876" s="187"/>
    </row>
    <row r="877" spans="8:10" x14ac:dyDescent="0.3">
      <c r="H877" s="187"/>
      <c r="I877" s="187"/>
      <c r="J877" s="187"/>
    </row>
    <row r="878" spans="8:10" x14ac:dyDescent="0.3">
      <c r="H878" s="187"/>
      <c r="I878" s="187"/>
      <c r="J878" s="187"/>
    </row>
    <row r="879" spans="8:10" x14ac:dyDescent="0.3">
      <c r="H879" s="187"/>
      <c r="I879" s="187"/>
      <c r="J879" s="187"/>
    </row>
    <row r="880" spans="8:10" x14ac:dyDescent="0.3">
      <c r="H880" s="187"/>
      <c r="I880" s="187"/>
      <c r="J880" s="187"/>
    </row>
    <row r="881" spans="8:10" x14ac:dyDescent="0.3">
      <c r="H881" s="187"/>
      <c r="I881" s="187"/>
      <c r="J881" s="187"/>
    </row>
    <row r="882" spans="8:10" x14ac:dyDescent="0.3">
      <c r="H882" s="187"/>
      <c r="I882" s="187"/>
      <c r="J882" s="187"/>
    </row>
    <row r="883" spans="8:10" x14ac:dyDescent="0.3">
      <c r="H883" s="187"/>
      <c r="I883" s="187"/>
      <c r="J883" s="187"/>
    </row>
    <row r="884" spans="8:10" x14ac:dyDescent="0.3">
      <c r="H884" s="187"/>
      <c r="I884" s="187"/>
      <c r="J884" s="187"/>
    </row>
    <row r="885" spans="8:10" x14ac:dyDescent="0.3">
      <c r="H885" s="187"/>
      <c r="I885" s="187"/>
      <c r="J885" s="187"/>
    </row>
    <row r="886" spans="8:10" x14ac:dyDescent="0.3">
      <c r="H886" s="187"/>
      <c r="I886" s="187"/>
      <c r="J886" s="187"/>
    </row>
    <row r="887" spans="8:10" x14ac:dyDescent="0.3">
      <c r="H887" s="187"/>
      <c r="I887" s="187"/>
      <c r="J887" s="187"/>
    </row>
    <row r="888" spans="8:10" x14ac:dyDescent="0.3">
      <c r="H888" s="187"/>
      <c r="I888" s="187"/>
      <c r="J888" s="187"/>
    </row>
    <row r="889" spans="8:10" x14ac:dyDescent="0.3">
      <c r="H889" s="187"/>
      <c r="I889" s="187"/>
      <c r="J889" s="187"/>
    </row>
    <row r="890" spans="8:10" x14ac:dyDescent="0.3">
      <c r="H890" s="187"/>
      <c r="I890" s="187"/>
      <c r="J890" s="187"/>
    </row>
    <row r="891" spans="8:10" x14ac:dyDescent="0.3">
      <c r="H891" s="187"/>
      <c r="I891" s="187"/>
      <c r="J891" s="187"/>
    </row>
    <row r="892" spans="8:10" x14ac:dyDescent="0.3">
      <c r="H892" s="187"/>
      <c r="I892" s="187"/>
      <c r="J892" s="187"/>
    </row>
    <row r="893" spans="8:10" x14ac:dyDescent="0.3">
      <c r="H893" s="187"/>
      <c r="I893" s="187"/>
      <c r="J893" s="187"/>
    </row>
    <row r="894" spans="8:10" x14ac:dyDescent="0.3">
      <c r="H894" s="187"/>
      <c r="I894" s="187"/>
      <c r="J894" s="187"/>
    </row>
    <row r="895" spans="8:10" x14ac:dyDescent="0.3">
      <c r="H895" s="187"/>
      <c r="I895" s="187"/>
      <c r="J895" s="187"/>
    </row>
    <row r="896" spans="8:10" x14ac:dyDescent="0.3">
      <c r="H896" s="187"/>
      <c r="I896" s="187"/>
      <c r="J896" s="187"/>
    </row>
    <row r="897" spans="8:10" x14ac:dyDescent="0.3">
      <c r="H897" s="187"/>
      <c r="I897" s="187"/>
      <c r="J897" s="187"/>
    </row>
    <row r="898" spans="8:10" x14ac:dyDescent="0.3">
      <c r="H898" s="187"/>
      <c r="I898" s="187"/>
      <c r="J898" s="187"/>
    </row>
    <row r="899" spans="8:10" x14ac:dyDescent="0.3">
      <c r="H899" s="187"/>
      <c r="I899" s="187"/>
      <c r="J899" s="187"/>
    </row>
    <row r="900" spans="8:10" x14ac:dyDescent="0.3">
      <c r="H900" s="187"/>
      <c r="I900" s="187"/>
      <c r="J900" s="187"/>
    </row>
    <row r="901" spans="8:10" x14ac:dyDescent="0.3">
      <c r="H901" s="187"/>
      <c r="I901" s="187"/>
      <c r="J901" s="187"/>
    </row>
    <row r="902" spans="8:10" x14ac:dyDescent="0.3">
      <c r="H902" s="187"/>
      <c r="I902" s="187"/>
      <c r="J902" s="187"/>
    </row>
    <row r="903" spans="8:10" x14ac:dyDescent="0.3">
      <c r="H903" s="187"/>
      <c r="I903" s="187"/>
      <c r="J903" s="187"/>
    </row>
    <row r="904" spans="8:10" x14ac:dyDescent="0.3">
      <c r="H904" s="187"/>
      <c r="I904" s="187"/>
      <c r="J904" s="187"/>
    </row>
    <row r="905" spans="8:10" x14ac:dyDescent="0.3">
      <c r="H905" s="187"/>
      <c r="I905" s="187"/>
      <c r="J905" s="187"/>
    </row>
    <row r="906" spans="8:10" x14ac:dyDescent="0.3">
      <c r="H906" s="187"/>
      <c r="I906" s="187"/>
      <c r="J906" s="187"/>
    </row>
    <row r="907" spans="8:10" x14ac:dyDescent="0.3">
      <c r="H907" s="187"/>
      <c r="I907" s="187"/>
      <c r="J907" s="187"/>
    </row>
    <row r="908" spans="8:10" x14ac:dyDescent="0.3">
      <c r="H908" s="187"/>
      <c r="I908" s="187"/>
      <c r="J908" s="187"/>
    </row>
    <row r="909" spans="8:10" x14ac:dyDescent="0.3">
      <c r="H909" s="187"/>
      <c r="I909" s="187"/>
      <c r="J909" s="187"/>
    </row>
    <row r="910" spans="8:10" x14ac:dyDescent="0.3">
      <c r="H910" s="187"/>
      <c r="I910" s="187"/>
      <c r="J910" s="187"/>
    </row>
    <row r="911" spans="8:10" x14ac:dyDescent="0.3">
      <c r="H911" s="187"/>
      <c r="I911" s="187"/>
      <c r="J911" s="187"/>
    </row>
    <row r="912" spans="8:10" x14ac:dyDescent="0.3">
      <c r="H912" s="187"/>
      <c r="I912" s="187"/>
      <c r="J912" s="187"/>
    </row>
    <row r="913" spans="8:10" x14ac:dyDescent="0.3">
      <c r="H913" s="187"/>
      <c r="I913" s="187"/>
      <c r="J913" s="187"/>
    </row>
    <row r="914" spans="8:10" x14ac:dyDescent="0.3">
      <c r="H914" s="187"/>
      <c r="I914" s="187"/>
      <c r="J914" s="187"/>
    </row>
    <row r="915" spans="8:10" x14ac:dyDescent="0.3">
      <c r="H915" s="187"/>
      <c r="I915" s="187"/>
      <c r="J915" s="187"/>
    </row>
    <row r="916" spans="8:10" x14ac:dyDescent="0.3">
      <c r="H916" s="187"/>
      <c r="I916" s="187"/>
      <c r="J916" s="187"/>
    </row>
    <row r="917" spans="8:10" x14ac:dyDescent="0.3">
      <c r="H917" s="187"/>
      <c r="I917" s="187"/>
      <c r="J917" s="187"/>
    </row>
    <row r="918" spans="8:10" x14ac:dyDescent="0.3">
      <c r="H918" s="187"/>
      <c r="I918" s="187"/>
      <c r="J918" s="187"/>
    </row>
    <row r="919" spans="8:10" x14ac:dyDescent="0.3">
      <c r="H919" s="187"/>
      <c r="I919" s="187"/>
      <c r="J919" s="187"/>
    </row>
    <row r="920" spans="8:10" x14ac:dyDescent="0.3">
      <c r="H920" s="187"/>
      <c r="I920" s="187"/>
      <c r="J920" s="187"/>
    </row>
    <row r="921" spans="8:10" x14ac:dyDescent="0.3">
      <c r="H921" s="187"/>
      <c r="I921" s="187"/>
      <c r="J921" s="187"/>
    </row>
    <row r="922" spans="8:10" x14ac:dyDescent="0.3">
      <c r="H922" s="187"/>
      <c r="I922" s="187"/>
      <c r="J922" s="187"/>
    </row>
    <row r="923" spans="8:10" x14ac:dyDescent="0.3">
      <c r="H923" s="187"/>
      <c r="I923" s="187"/>
      <c r="J923" s="187"/>
    </row>
    <row r="924" spans="8:10" x14ac:dyDescent="0.3">
      <c r="H924" s="187"/>
      <c r="I924" s="187"/>
      <c r="J924" s="187"/>
    </row>
    <row r="925" spans="8:10" x14ac:dyDescent="0.3">
      <c r="H925" s="187"/>
      <c r="I925" s="187"/>
      <c r="J925" s="187"/>
    </row>
    <row r="926" spans="8:10" x14ac:dyDescent="0.3">
      <c r="H926" s="187"/>
      <c r="I926" s="187"/>
      <c r="J926" s="187"/>
    </row>
    <row r="927" spans="8:10" x14ac:dyDescent="0.3">
      <c r="H927" s="187"/>
      <c r="I927" s="187"/>
      <c r="J927" s="187"/>
    </row>
    <row r="928" spans="8:10" x14ac:dyDescent="0.3">
      <c r="H928" s="187"/>
      <c r="I928" s="187"/>
      <c r="J928" s="187"/>
    </row>
    <row r="929" spans="8:10" x14ac:dyDescent="0.3">
      <c r="H929" s="187"/>
      <c r="I929" s="187"/>
      <c r="J929" s="187"/>
    </row>
    <row r="930" spans="8:10" x14ac:dyDescent="0.3">
      <c r="H930" s="187"/>
      <c r="I930" s="187"/>
      <c r="J930" s="187"/>
    </row>
    <row r="931" spans="8:10" x14ac:dyDescent="0.3">
      <c r="H931" s="187"/>
      <c r="I931" s="187"/>
      <c r="J931" s="187"/>
    </row>
    <row r="932" spans="8:10" x14ac:dyDescent="0.3">
      <c r="H932" s="187"/>
      <c r="I932" s="187"/>
      <c r="J932" s="187"/>
    </row>
    <row r="933" spans="8:10" x14ac:dyDescent="0.3">
      <c r="H933" s="187"/>
      <c r="I933" s="187"/>
      <c r="J933" s="187"/>
    </row>
    <row r="934" spans="8:10" x14ac:dyDescent="0.3">
      <c r="H934" s="187"/>
      <c r="I934" s="187"/>
      <c r="J934" s="187"/>
    </row>
    <row r="935" spans="8:10" x14ac:dyDescent="0.3">
      <c r="H935" s="187"/>
      <c r="I935" s="187"/>
      <c r="J935" s="187"/>
    </row>
    <row r="936" spans="8:10" x14ac:dyDescent="0.3">
      <c r="H936" s="187"/>
      <c r="I936" s="187"/>
      <c r="J936" s="187"/>
    </row>
    <row r="937" spans="8:10" x14ac:dyDescent="0.3">
      <c r="H937" s="187"/>
      <c r="I937" s="187"/>
      <c r="J937" s="187"/>
    </row>
    <row r="938" spans="8:10" x14ac:dyDescent="0.3">
      <c r="H938" s="187"/>
      <c r="I938" s="187"/>
      <c r="J938" s="187"/>
    </row>
    <row r="939" spans="8:10" x14ac:dyDescent="0.3">
      <c r="H939" s="187"/>
      <c r="I939" s="187"/>
      <c r="J939" s="187"/>
    </row>
    <row r="940" spans="8:10" x14ac:dyDescent="0.3">
      <c r="H940" s="187"/>
      <c r="I940" s="187"/>
      <c r="J940" s="187"/>
    </row>
    <row r="941" spans="8:10" x14ac:dyDescent="0.3">
      <c r="H941" s="187"/>
      <c r="I941" s="187"/>
      <c r="J941" s="187"/>
    </row>
    <row r="942" spans="8:10" x14ac:dyDescent="0.3">
      <c r="H942" s="187"/>
      <c r="I942" s="187"/>
      <c r="J942" s="187"/>
    </row>
    <row r="943" spans="8:10" x14ac:dyDescent="0.3">
      <c r="H943" s="187"/>
      <c r="I943" s="187"/>
      <c r="J943" s="187"/>
    </row>
    <row r="944" spans="8:10" x14ac:dyDescent="0.3">
      <c r="H944" s="187"/>
      <c r="I944" s="187"/>
      <c r="J944" s="187"/>
    </row>
    <row r="945" spans="8:10" x14ac:dyDescent="0.3">
      <c r="H945" s="187"/>
      <c r="I945" s="187"/>
      <c r="J945" s="187"/>
    </row>
    <row r="946" spans="8:10" x14ac:dyDescent="0.3">
      <c r="H946" s="187"/>
      <c r="I946" s="187"/>
      <c r="J946" s="187"/>
    </row>
    <row r="947" spans="8:10" x14ac:dyDescent="0.3">
      <c r="H947" s="187"/>
      <c r="I947" s="187"/>
      <c r="J947" s="187"/>
    </row>
    <row r="948" spans="8:10" x14ac:dyDescent="0.3">
      <c r="H948" s="187"/>
      <c r="I948" s="187"/>
      <c r="J948" s="187"/>
    </row>
    <row r="949" spans="8:10" x14ac:dyDescent="0.3">
      <c r="H949" s="187"/>
      <c r="I949" s="187"/>
      <c r="J949" s="187"/>
    </row>
    <row r="950" spans="8:10" x14ac:dyDescent="0.3">
      <c r="H950" s="187"/>
      <c r="I950" s="187"/>
      <c r="J950" s="187"/>
    </row>
    <row r="951" spans="8:10" x14ac:dyDescent="0.3">
      <c r="H951" s="187"/>
      <c r="I951" s="187"/>
      <c r="J951" s="187"/>
    </row>
    <row r="952" spans="8:10" x14ac:dyDescent="0.3">
      <c r="H952" s="187"/>
      <c r="I952" s="187"/>
      <c r="J952" s="187"/>
    </row>
    <row r="953" spans="8:10" x14ac:dyDescent="0.3">
      <c r="H953" s="187"/>
      <c r="I953" s="187"/>
      <c r="J953" s="187"/>
    </row>
    <row r="954" spans="8:10" x14ac:dyDescent="0.3">
      <c r="H954" s="187"/>
      <c r="I954" s="187"/>
      <c r="J954" s="187"/>
    </row>
    <row r="955" spans="8:10" x14ac:dyDescent="0.3">
      <c r="H955" s="187"/>
      <c r="I955" s="187"/>
      <c r="J955" s="187"/>
    </row>
    <row r="956" spans="8:10" x14ac:dyDescent="0.3">
      <c r="H956" s="187"/>
      <c r="I956" s="187"/>
      <c r="J956" s="187"/>
    </row>
    <row r="957" spans="8:10" x14ac:dyDescent="0.3">
      <c r="H957" s="187"/>
      <c r="I957" s="187"/>
      <c r="J957" s="187"/>
    </row>
    <row r="958" spans="8:10" x14ac:dyDescent="0.3">
      <c r="H958" s="187"/>
      <c r="I958" s="187"/>
      <c r="J958" s="187"/>
    </row>
    <row r="959" spans="8:10" x14ac:dyDescent="0.3">
      <c r="H959" s="187"/>
      <c r="I959" s="187"/>
      <c r="J959" s="187"/>
    </row>
    <row r="960" spans="8:10" x14ac:dyDescent="0.3">
      <c r="H960" s="187"/>
      <c r="I960" s="187"/>
      <c r="J960" s="187"/>
    </row>
    <row r="961" spans="8:10" x14ac:dyDescent="0.3">
      <c r="H961" s="187"/>
      <c r="I961" s="187"/>
      <c r="J961" s="187"/>
    </row>
    <row r="962" spans="8:10" x14ac:dyDescent="0.3">
      <c r="H962" s="187"/>
      <c r="I962" s="187"/>
      <c r="J962" s="187"/>
    </row>
    <row r="963" spans="8:10" x14ac:dyDescent="0.3">
      <c r="H963" s="187"/>
      <c r="I963" s="187"/>
      <c r="J963" s="187"/>
    </row>
    <row r="964" spans="8:10" x14ac:dyDescent="0.3">
      <c r="H964" s="187"/>
      <c r="I964" s="187"/>
      <c r="J964" s="187"/>
    </row>
    <row r="965" spans="8:10" x14ac:dyDescent="0.3">
      <c r="H965" s="187"/>
      <c r="I965" s="187"/>
      <c r="J965" s="187"/>
    </row>
    <row r="966" spans="8:10" x14ac:dyDescent="0.3">
      <c r="H966" s="187"/>
      <c r="I966" s="187"/>
      <c r="J966" s="187"/>
    </row>
    <row r="967" spans="8:10" x14ac:dyDescent="0.3">
      <c r="H967" s="187"/>
      <c r="I967" s="187"/>
      <c r="J967" s="187"/>
    </row>
    <row r="968" spans="8:10" x14ac:dyDescent="0.3">
      <c r="H968" s="187"/>
      <c r="I968" s="187"/>
      <c r="J968" s="187"/>
    </row>
    <row r="969" spans="8:10" x14ac:dyDescent="0.3">
      <c r="H969" s="187"/>
      <c r="I969" s="187"/>
      <c r="J969" s="187"/>
    </row>
    <row r="970" spans="8:10" x14ac:dyDescent="0.3">
      <c r="H970" s="187"/>
      <c r="I970" s="187"/>
      <c r="J970" s="187"/>
    </row>
    <row r="971" spans="8:10" x14ac:dyDescent="0.3">
      <c r="H971" s="187"/>
      <c r="I971" s="187"/>
      <c r="J971" s="187"/>
    </row>
    <row r="972" spans="8:10" x14ac:dyDescent="0.3">
      <c r="H972" s="187"/>
      <c r="I972" s="187"/>
      <c r="J972" s="187"/>
    </row>
    <row r="973" spans="8:10" x14ac:dyDescent="0.3">
      <c r="H973" s="187"/>
      <c r="I973" s="187"/>
      <c r="J973" s="187"/>
    </row>
    <row r="974" spans="8:10" x14ac:dyDescent="0.3">
      <c r="H974" s="187"/>
      <c r="I974" s="187"/>
      <c r="J974" s="187"/>
    </row>
    <row r="975" spans="8:10" x14ac:dyDescent="0.3">
      <c r="H975" s="187"/>
      <c r="I975" s="187"/>
      <c r="J975" s="187"/>
    </row>
    <row r="976" spans="8:10" x14ac:dyDescent="0.3">
      <c r="H976" s="187"/>
      <c r="I976" s="187"/>
      <c r="J976" s="187"/>
    </row>
    <row r="977" spans="8:10" x14ac:dyDescent="0.3">
      <c r="H977" s="187"/>
      <c r="I977" s="187"/>
      <c r="J977" s="187"/>
    </row>
    <row r="978" spans="8:10" x14ac:dyDescent="0.3">
      <c r="H978" s="187"/>
      <c r="I978" s="187"/>
      <c r="J978" s="187"/>
    </row>
    <row r="979" spans="8:10" x14ac:dyDescent="0.3">
      <c r="H979" s="187"/>
      <c r="I979" s="187"/>
      <c r="J979" s="187"/>
    </row>
    <row r="980" spans="8:10" x14ac:dyDescent="0.3">
      <c r="H980" s="187"/>
      <c r="I980" s="187"/>
      <c r="J980" s="187"/>
    </row>
    <row r="981" spans="8:10" x14ac:dyDescent="0.3">
      <c r="H981" s="187"/>
      <c r="I981" s="187"/>
      <c r="J981" s="187"/>
    </row>
    <row r="982" spans="8:10" x14ac:dyDescent="0.3">
      <c r="H982" s="187"/>
      <c r="I982" s="187"/>
      <c r="J982" s="187"/>
    </row>
    <row r="983" spans="8:10" x14ac:dyDescent="0.3">
      <c r="H983" s="187"/>
      <c r="I983" s="187"/>
      <c r="J983" s="187"/>
    </row>
    <row r="984" spans="8:10" x14ac:dyDescent="0.3">
      <c r="H984" s="187"/>
      <c r="I984" s="187"/>
      <c r="J984" s="187"/>
    </row>
    <row r="985" spans="8:10" x14ac:dyDescent="0.3">
      <c r="H985" s="187"/>
      <c r="I985" s="187"/>
      <c r="J985" s="187"/>
    </row>
    <row r="986" spans="8:10" x14ac:dyDescent="0.3">
      <c r="H986" s="187"/>
      <c r="I986" s="187"/>
      <c r="J986" s="187"/>
    </row>
    <row r="987" spans="8:10" x14ac:dyDescent="0.3">
      <c r="H987" s="187"/>
      <c r="I987" s="187"/>
      <c r="J987" s="187"/>
    </row>
    <row r="988" spans="8:10" x14ac:dyDescent="0.3">
      <c r="H988" s="187"/>
      <c r="I988" s="187"/>
      <c r="J988" s="187"/>
    </row>
    <row r="989" spans="8:10" x14ac:dyDescent="0.3">
      <c r="H989" s="187"/>
      <c r="I989" s="187"/>
      <c r="J989" s="187"/>
    </row>
    <row r="990" spans="8:10" x14ac:dyDescent="0.3">
      <c r="H990" s="187"/>
      <c r="I990" s="187"/>
      <c r="J990" s="187"/>
    </row>
    <row r="991" spans="8:10" x14ac:dyDescent="0.3">
      <c r="H991" s="187"/>
      <c r="I991" s="187"/>
      <c r="J991" s="187"/>
    </row>
    <row r="992" spans="8:10" x14ac:dyDescent="0.3">
      <c r="H992" s="187"/>
      <c r="I992" s="187"/>
      <c r="J992" s="187"/>
    </row>
    <row r="993" spans="8:10" x14ac:dyDescent="0.3">
      <c r="H993" s="187"/>
      <c r="I993" s="187"/>
      <c r="J993" s="187"/>
    </row>
    <row r="994" spans="8:10" x14ac:dyDescent="0.3">
      <c r="H994" s="187"/>
      <c r="I994" s="187"/>
      <c r="J994" s="187"/>
    </row>
    <row r="995" spans="8:10" x14ac:dyDescent="0.3">
      <c r="H995" s="187"/>
      <c r="I995" s="187"/>
      <c r="J995" s="187"/>
    </row>
    <row r="996" spans="8:10" x14ac:dyDescent="0.3">
      <c r="H996" s="187"/>
      <c r="I996" s="187"/>
      <c r="J996" s="187"/>
    </row>
    <row r="997" spans="8:10" x14ac:dyDescent="0.3">
      <c r="H997" s="187"/>
      <c r="I997" s="187"/>
      <c r="J997" s="187"/>
    </row>
    <row r="998" spans="8:10" x14ac:dyDescent="0.3">
      <c r="H998" s="187"/>
      <c r="I998" s="187"/>
      <c r="J998" s="187"/>
    </row>
    <row r="999" spans="8:10" x14ac:dyDescent="0.3">
      <c r="H999" s="187"/>
      <c r="I999" s="187"/>
      <c r="J999" s="187"/>
    </row>
    <row r="1000" spans="8:10" x14ac:dyDescent="0.3">
      <c r="H1000" s="187"/>
      <c r="I1000" s="187"/>
      <c r="J1000" s="187"/>
    </row>
    <row r="1001" spans="8:10" x14ac:dyDescent="0.3">
      <c r="H1001" s="187"/>
      <c r="I1001" s="187"/>
      <c r="J1001" s="187"/>
    </row>
    <row r="1002" spans="8:10" x14ac:dyDescent="0.3">
      <c r="H1002" s="187"/>
      <c r="I1002" s="187"/>
      <c r="J1002" s="187"/>
    </row>
    <row r="1003" spans="8:10" x14ac:dyDescent="0.3">
      <c r="H1003" s="187"/>
      <c r="I1003" s="187"/>
      <c r="J1003" s="187"/>
    </row>
    <row r="1004" spans="8:10" x14ac:dyDescent="0.3">
      <c r="H1004" s="187"/>
      <c r="I1004" s="187"/>
      <c r="J1004" s="187"/>
    </row>
    <row r="1005" spans="8:10" x14ac:dyDescent="0.3">
      <c r="H1005" s="187"/>
      <c r="I1005" s="187"/>
      <c r="J1005" s="187"/>
    </row>
    <row r="1006" spans="8:10" x14ac:dyDescent="0.3">
      <c r="H1006" s="187"/>
      <c r="I1006" s="187"/>
      <c r="J1006" s="187"/>
    </row>
    <row r="1007" spans="8:10" x14ac:dyDescent="0.3">
      <c r="H1007" s="187"/>
      <c r="I1007" s="187"/>
      <c r="J1007" s="187"/>
    </row>
    <row r="1008" spans="8:10" x14ac:dyDescent="0.3">
      <c r="H1008" s="187"/>
      <c r="I1008" s="187"/>
      <c r="J1008" s="187"/>
    </row>
    <row r="1009" spans="8:10" x14ac:dyDescent="0.3">
      <c r="H1009" s="187"/>
      <c r="I1009" s="187"/>
      <c r="J1009" s="187"/>
    </row>
    <row r="1010" spans="8:10" x14ac:dyDescent="0.3">
      <c r="H1010" s="187"/>
      <c r="I1010" s="187"/>
      <c r="J1010" s="187"/>
    </row>
    <row r="1011" spans="8:10" x14ac:dyDescent="0.3">
      <c r="H1011" s="187"/>
      <c r="I1011" s="187"/>
      <c r="J1011" s="187"/>
    </row>
    <row r="1012" spans="8:10" x14ac:dyDescent="0.3">
      <c r="H1012" s="187"/>
      <c r="I1012" s="187"/>
      <c r="J1012" s="187"/>
    </row>
    <row r="1013" spans="8:10" x14ac:dyDescent="0.3">
      <c r="H1013" s="187"/>
      <c r="I1013" s="187"/>
      <c r="J1013" s="187"/>
    </row>
    <row r="1014" spans="8:10" x14ac:dyDescent="0.3">
      <c r="H1014" s="187"/>
      <c r="I1014" s="187"/>
      <c r="J1014" s="187"/>
    </row>
    <row r="1015" spans="8:10" x14ac:dyDescent="0.3">
      <c r="H1015" s="187"/>
      <c r="I1015" s="187"/>
      <c r="J1015" s="187"/>
    </row>
    <row r="1016" spans="8:10" x14ac:dyDescent="0.3">
      <c r="H1016" s="187"/>
      <c r="I1016" s="187"/>
      <c r="J1016" s="187"/>
    </row>
    <row r="1017" spans="8:10" x14ac:dyDescent="0.3">
      <c r="H1017" s="187"/>
      <c r="I1017" s="187"/>
      <c r="J1017" s="187"/>
    </row>
    <row r="1018" spans="8:10" x14ac:dyDescent="0.3">
      <c r="H1018" s="187"/>
      <c r="I1018" s="187"/>
      <c r="J1018" s="187"/>
    </row>
    <row r="1019" spans="8:10" x14ac:dyDescent="0.3">
      <c r="H1019" s="187"/>
      <c r="I1019" s="187"/>
      <c r="J1019" s="187"/>
    </row>
    <row r="1020" spans="8:10" x14ac:dyDescent="0.3">
      <c r="H1020" s="187"/>
      <c r="I1020" s="187"/>
      <c r="J1020" s="187"/>
    </row>
    <row r="1021" spans="8:10" x14ac:dyDescent="0.3">
      <c r="H1021" s="187"/>
      <c r="I1021" s="187"/>
      <c r="J1021" s="187"/>
    </row>
    <row r="1022" spans="8:10" x14ac:dyDescent="0.3">
      <c r="H1022" s="187"/>
      <c r="I1022" s="187"/>
      <c r="J1022" s="187"/>
    </row>
    <row r="1023" spans="8:10" x14ac:dyDescent="0.3">
      <c r="H1023" s="187"/>
      <c r="I1023" s="187"/>
      <c r="J1023" s="187"/>
    </row>
    <row r="1024" spans="8:10" x14ac:dyDescent="0.3">
      <c r="H1024" s="187"/>
      <c r="I1024" s="187"/>
      <c r="J1024" s="187"/>
    </row>
    <row r="1025" spans="8:10" x14ac:dyDescent="0.3">
      <c r="H1025" s="187"/>
      <c r="I1025" s="187"/>
      <c r="J1025" s="187"/>
    </row>
    <row r="1026" spans="8:10" x14ac:dyDescent="0.3">
      <c r="H1026" s="187"/>
      <c r="I1026" s="187"/>
      <c r="J1026" s="187"/>
    </row>
    <row r="1027" spans="8:10" x14ac:dyDescent="0.3">
      <c r="H1027" s="187"/>
      <c r="I1027" s="187"/>
      <c r="J1027" s="187"/>
    </row>
    <row r="1028" spans="8:10" x14ac:dyDescent="0.3">
      <c r="H1028" s="187"/>
      <c r="I1028" s="187"/>
      <c r="J1028" s="187"/>
    </row>
    <row r="1029" spans="8:10" x14ac:dyDescent="0.3">
      <c r="H1029" s="187"/>
      <c r="I1029" s="187"/>
      <c r="J1029" s="187"/>
    </row>
    <row r="1030" spans="8:10" x14ac:dyDescent="0.3">
      <c r="H1030" s="187"/>
      <c r="I1030" s="187"/>
      <c r="J1030" s="187"/>
    </row>
    <row r="1031" spans="8:10" x14ac:dyDescent="0.3">
      <c r="H1031" s="187"/>
      <c r="I1031" s="187"/>
      <c r="J1031" s="187"/>
    </row>
    <row r="1032" spans="8:10" x14ac:dyDescent="0.3">
      <c r="H1032" s="187"/>
      <c r="I1032" s="187"/>
      <c r="J1032" s="187"/>
    </row>
    <row r="1033" spans="8:10" x14ac:dyDescent="0.3">
      <c r="H1033" s="187"/>
      <c r="I1033" s="187"/>
      <c r="J1033" s="187"/>
    </row>
    <row r="1034" spans="8:10" x14ac:dyDescent="0.3">
      <c r="H1034" s="187"/>
      <c r="I1034" s="187"/>
      <c r="J1034" s="187"/>
    </row>
    <row r="1035" spans="8:10" x14ac:dyDescent="0.3">
      <c r="H1035" s="187"/>
      <c r="I1035" s="187"/>
      <c r="J1035" s="187"/>
    </row>
    <row r="1036" spans="8:10" x14ac:dyDescent="0.3">
      <c r="H1036" s="187"/>
      <c r="I1036" s="187"/>
      <c r="J1036" s="187"/>
    </row>
    <row r="1037" spans="8:10" x14ac:dyDescent="0.3">
      <c r="H1037" s="187"/>
      <c r="I1037" s="187"/>
      <c r="J1037" s="187"/>
    </row>
    <row r="1038" spans="8:10" x14ac:dyDescent="0.3">
      <c r="H1038" s="187"/>
      <c r="I1038" s="187"/>
      <c r="J1038" s="187"/>
    </row>
    <row r="1039" spans="8:10" x14ac:dyDescent="0.3">
      <c r="H1039" s="187"/>
      <c r="I1039" s="187"/>
      <c r="J1039" s="187"/>
    </row>
    <row r="1040" spans="8:10" x14ac:dyDescent="0.3">
      <c r="H1040" s="187"/>
      <c r="I1040" s="187"/>
      <c r="J1040" s="187"/>
    </row>
    <row r="1041" spans="8:10" x14ac:dyDescent="0.3">
      <c r="H1041" s="187"/>
      <c r="I1041" s="187"/>
      <c r="J1041" s="187"/>
    </row>
    <row r="1042" spans="8:10" x14ac:dyDescent="0.3">
      <c r="H1042" s="187"/>
      <c r="I1042" s="187"/>
      <c r="J1042" s="187"/>
    </row>
    <row r="1043" spans="8:10" x14ac:dyDescent="0.3">
      <c r="H1043" s="187"/>
      <c r="I1043" s="187"/>
      <c r="J1043" s="187"/>
    </row>
    <row r="1044" spans="8:10" x14ac:dyDescent="0.3">
      <c r="H1044" s="187"/>
      <c r="I1044" s="187"/>
      <c r="J1044" s="187"/>
    </row>
    <row r="1045" spans="8:10" x14ac:dyDescent="0.3">
      <c r="H1045" s="187"/>
      <c r="I1045" s="187"/>
      <c r="J1045" s="187"/>
    </row>
    <row r="1046" spans="8:10" x14ac:dyDescent="0.3">
      <c r="H1046" s="187"/>
      <c r="I1046" s="187"/>
      <c r="J1046" s="187"/>
    </row>
    <row r="1047" spans="8:10" x14ac:dyDescent="0.3">
      <c r="H1047" s="187"/>
      <c r="I1047" s="187"/>
      <c r="J1047" s="187"/>
    </row>
    <row r="1048" spans="8:10" x14ac:dyDescent="0.3">
      <c r="H1048" s="187"/>
      <c r="I1048" s="187"/>
      <c r="J1048" s="187"/>
    </row>
    <row r="1049" spans="8:10" x14ac:dyDescent="0.3">
      <c r="H1049" s="187"/>
      <c r="I1049" s="187"/>
      <c r="J1049" s="187"/>
    </row>
    <row r="1050" spans="8:10" x14ac:dyDescent="0.3">
      <c r="H1050" s="187"/>
      <c r="I1050" s="187"/>
      <c r="J1050" s="187"/>
    </row>
    <row r="1051" spans="8:10" x14ac:dyDescent="0.3">
      <c r="H1051" s="187"/>
      <c r="I1051" s="187"/>
      <c r="J1051" s="187"/>
    </row>
    <row r="1052" spans="8:10" x14ac:dyDescent="0.3">
      <c r="H1052" s="187"/>
      <c r="I1052" s="187"/>
      <c r="J1052" s="187"/>
    </row>
    <row r="1053" spans="8:10" x14ac:dyDescent="0.3">
      <c r="H1053" s="187"/>
      <c r="I1053" s="187"/>
      <c r="J1053" s="187"/>
    </row>
    <row r="1054" spans="8:10" x14ac:dyDescent="0.3">
      <c r="H1054" s="187"/>
      <c r="I1054" s="187"/>
      <c r="J1054" s="187"/>
    </row>
    <row r="1055" spans="8:10" x14ac:dyDescent="0.3">
      <c r="H1055" s="187"/>
      <c r="I1055" s="187"/>
      <c r="J1055" s="187"/>
    </row>
    <row r="1056" spans="8:10" x14ac:dyDescent="0.3">
      <c r="H1056" s="187"/>
      <c r="I1056" s="187"/>
      <c r="J1056" s="187"/>
    </row>
    <row r="1057" spans="8:10" x14ac:dyDescent="0.3">
      <c r="H1057" s="187"/>
      <c r="I1057" s="187"/>
      <c r="J1057" s="187"/>
    </row>
    <row r="1058" spans="8:10" x14ac:dyDescent="0.3">
      <c r="H1058" s="187"/>
      <c r="I1058" s="187"/>
      <c r="J1058" s="187"/>
    </row>
    <row r="1059" spans="8:10" x14ac:dyDescent="0.3">
      <c r="H1059" s="187"/>
      <c r="I1059" s="187"/>
      <c r="J1059" s="187"/>
    </row>
    <row r="1060" spans="8:10" x14ac:dyDescent="0.3">
      <c r="H1060" s="187"/>
      <c r="I1060" s="187"/>
      <c r="J1060" s="187"/>
    </row>
    <row r="1061" spans="8:10" x14ac:dyDescent="0.3">
      <c r="H1061" s="187"/>
      <c r="I1061" s="187"/>
      <c r="J1061" s="187"/>
    </row>
    <row r="1062" spans="8:10" x14ac:dyDescent="0.3">
      <c r="H1062" s="187"/>
      <c r="I1062" s="187"/>
      <c r="J1062" s="187"/>
    </row>
    <row r="1063" spans="8:10" x14ac:dyDescent="0.3">
      <c r="H1063" s="187"/>
      <c r="I1063" s="187"/>
      <c r="J1063" s="187"/>
    </row>
    <row r="1064" spans="8:10" x14ac:dyDescent="0.3">
      <c r="H1064" s="187"/>
      <c r="I1064" s="187"/>
      <c r="J1064" s="187"/>
    </row>
    <row r="1065" spans="8:10" x14ac:dyDescent="0.3">
      <c r="H1065" s="187"/>
      <c r="I1065" s="187"/>
      <c r="J1065" s="187"/>
    </row>
    <row r="1066" spans="8:10" x14ac:dyDescent="0.3">
      <c r="H1066" s="187"/>
      <c r="I1066" s="187"/>
      <c r="J1066" s="187"/>
    </row>
    <row r="1067" spans="8:10" x14ac:dyDescent="0.3">
      <c r="H1067" s="187"/>
      <c r="I1067" s="187"/>
      <c r="J1067" s="187"/>
    </row>
    <row r="1068" spans="8:10" x14ac:dyDescent="0.3">
      <c r="H1068" s="187"/>
      <c r="I1068" s="187"/>
      <c r="J1068" s="187"/>
    </row>
    <row r="1069" spans="8:10" x14ac:dyDescent="0.3">
      <c r="H1069" s="187"/>
      <c r="I1069" s="187"/>
      <c r="J1069" s="187"/>
    </row>
    <row r="1070" spans="8:10" x14ac:dyDescent="0.3">
      <c r="H1070" s="187"/>
      <c r="I1070" s="187"/>
      <c r="J1070" s="187"/>
    </row>
    <row r="1071" spans="8:10" x14ac:dyDescent="0.3">
      <c r="H1071" s="187"/>
      <c r="I1071" s="187"/>
      <c r="J1071" s="187"/>
    </row>
    <row r="1072" spans="8:10" x14ac:dyDescent="0.3">
      <c r="H1072" s="187"/>
      <c r="I1072" s="187"/>
      <c r="J1072" s="187"/>
    </row>
    <row r="1073" spans="8:10" x14ac:dyDescent="0.3">
      <c r="H1073" s="187"/>
      <c r="I1073" s="187"/>
      <c r="J1073" s="187"/>
    </row>
    <row r="1074" spans="8:10" x14ac:dyDescent="0.3">
      <c r="H1074" s="187"/>
      <c r="I1074" s="187"/>
      <c r="J1074" s="187"/>
    </row>
    <row r="1075" spans="8:10" x14ac:dyDescent="0.3">
      <c r="H1075" s="187"/>
      <c r="I1075" s="187"/>
      <c r="J1075" s="187"/>
    </row>
    <row r="1076" spans="8:10" x14ac:dyDescent="0.3">
      <c r="H1076" s="187"/>
      <c r="I1076" s="187"/>
      <c r="J1076" s="187"/>
    </row>
    <row r="1077" spans="8:10" x14ac:dyDescent="0.3">
      <c r="H1077" s="187"/>
      <c r="I1077" s="187"/>
      <c r="J1077" s="187"/>
    </row>
    <row r="1078" spans="8:10" x14ac:dyDescent="0.3">
      <c r="H1078" s="187"/>
      <c r="I1078" s="187"/>
      <c r="J1078" s="187"/>
    </row>
    <row r="1079" spans="8:10" x14ac:dyDescent="0.3">
      <c r="H1079" s="187"/>
      <c r="I1079" s="187"/>
      <c r="J1079" s="187"/>
    </row>
    <row r="1080" spans="8:10" x14ac:dyDescent="0.3">
      <c r="H1080" s="187"/>
      <c r="I1080" s="187"/>
      <c r="J1080" s="187"/>
    </row>
    <row r="1081" spans="8:10" x14ac:dyDescent="0.3">
      <c r="H1081" s="187"/>
      <c r="I1081" s="187"/>
      <c r="J1081" s="187"/>
    </row>
    <row r="1082" spans="8:10" x14ac:dyDescent="0.3">
      <c r="H1082" s="187"/>
      <c r="I1082" s="187"/>
      <c r="J1082" s="187"/>
    </row>
    <row r="1083" spans="8:10" x14ac:dyDescent="0.3">
      <c r="H1083" s="187"/>
      <c r="I1083" s="187"/>
      <c r="J1083" s="187"/>
    </row>
    <row r="1084" spans="8:10" x14ac:dyDescent="0.3">
      <c r="H1084" s="187"/>
      <c r="I1084" s="187"/>
      <c r="J1084" s="187"/>
    </row>
    <row r="1085" spans="8:10" x14ac:dyDescent="0.3">
      <c r="H1085" s="187"/>
      <c r="I1085" s="187"/>
      <c r="J1085" s="187"/>
    </row>
    <row r="1086" spans="8:10" x14ac:dyDescent="0.3">
      <c r="H1086" s="187"/>
      <c r="I1086" s="187"/>
      <c r="J1086" s="187"/>
    </row>
    <row r="1087" spans="8:10" x14ac:dyDescent="0.3">
      <c r="H1087" s="187"/>
      <c r="I1087" s="187"/>
      <c r="J1087" s="187"/>
    </row>
    <row r="1088" spans="8:10" x14ac:dyDescent="0.3">
      <c r="H1088" s="187"/>
      <c r="I1088" s="187"/>
      <c r="J1088" s="187"/>
    </row>
    <row r="1089" spans="8:10" x14ac:dyDescent="0.3">
      <c r="H1089" s="187"/>
      <c r="I1089" s="187"/>
      <c r="J1089" s="187"/>
    </row>
    <row r="1090" spans="8:10" x14ac:dyDescent="0.3">
      <c r="H1090" s="187"/>
      <c r="I1090" s="187"/>
      <c r="J1090" s="187"/>
    </row>
    <row r="1091" spans="8:10" x14ac:dyDescent="0.3">
      <c r="H1091" s="187"/>
      <c r="I1091" s="187"/>
      <c r="J1091" s="187"/>
    </row>
    <row r="1092" spans="8:10" x14ac:dyDescent="0.3">
      <c r="H1092" s="187"/>
      <c r="I1092" s="187"/>
      <c r="J1092" s="187"/>
    </row>
    <row r="1093" spans="8:10" x14ac:dyDescent="0.3">
      <c r="H1093" s="187"/>
      <c r="I1093" s="187"/>
      <c r="J1093" s="187"/>
    </row>
    <row r="1094" spans="8:10" x14ac:dyDescent="0.3">
      <c r="H1094" s="187"/>
      <c r="I1094" s="187"/>
      <c r="J1094" s="187"/>
    </row>
    <row r="1095" spans="8:10" x14ac:dyDescent="0.3">
      <c r="H1095" s="187"/>
      <c r="I1095" s="187"/>
      <c r="J1095" s="187"/>
    </row>
    <row r="1096" spans="8:10" x14ac:dyDescent="0.3">
      <c r="H1096" s="187"/>
      <c r="I1096" s="187"/>
      <c r="J1096" s="187"/>
    </row>
    <row r="1097" spans="8:10" x14ac:dyDescent="0.3">
      <c r="H1097" s="187"/>
      <c r="I1097" s="187"/>
      <c r="J1097" s="187"/>
    </row>
    <row r="1098" spans="8:10" x14ac:dyDescent="0.3">
      <c r="H1098" s="187"/>
      <c r="I1098" s="187"/>
      <c r="J1098" s="187"/>
    </row>
    <row r="1099" spans="8:10" x14ac:dyDescent="0.3">
      <c r="H1099" s="187"/>
      <c r="I1099" s="187"/>
      <c r="J1099" s="187"/>
    </row>
    <row r="1100" spans="8:10" x14ac:dyDescent="0.3">
      <c r="H1100" s="187"/>
      <c r="I1100" s="187"/>
      <c r="J1100" s="187"/>
    </row>
    <row r="1101" spans="8:10" x14ac:dyDescent="0.3">
      <c r="H1101" s="187"/>
      <c r="I1101" s="187"/>
      <c r="J1101" s="187"/>
    </row>
    <row r="1102" spans="8:10" x14ac:dyDescent="0.3">
      <c r="H1102" s="187"/>
      <c r="I1102" s="187"/>
      <c r="J1102" s="187"/>
    </row>
    <row r="1103" spans="8:10" x14ac:dyDescent="0.3">
      <c r="H1103" s="187"/>
      <c r="I1103" s="187"/>
      <c r="J1103" s="187"/>
    </row>
    <row r="1104" spans="8:10" x14ac:dyDescent="0.3">
      <c r="H1104" s="187"/>
      <c r="I1104" s="187"/>
      <c r="J1104" s="187"/>
    </row>
    <row r="1105" spans="8:10" x14ac:dyDescent="0.3">
      <c r="H1105" s="187"/>
      <c r="I1105" s="187"/>
      <c r="J1105" s="187"/>
    </row>
    <row r="1106" spans="8:10" x14ac:dyDescent="0.3">
      <c r="H1106" s="187"/>
      <c r="I1106" s="187"/>
      <c r="J1106" s="187"/>
    </row>
    <row r="1107" spans="8:10" x14ac:dyDescent="0.3">
      <c r="H1107" s="187"/>
      <c r="I1107" s="187"/>
      <c r="J1107" s="187"/>
    </row>
    <row r="1108" spans="8:10" x14ac:dyDescent="0.3">
      <c r="H1108" s="187"/>
      <c r="I1108" s="187"/>
      <c r="J1108" s="187"/>
    </row>
    <row r="1109" spans="8:10" x14ac:dyDescent="0.3">
      <c r="H1109" s="187"/>
      <c r="I1109" s="187"/>
      <c r="J1109" s="187"/>
    </row>
    <row r="1110" spans="8:10" x14ac:dyDescent="0.3">
      <c r="H1110" s="187"/>
      <c r="I1110" s="187"/>
      <c r="J1110" s="187"/>
    </row>
    <row r="1111" spans="8:10" x14ac:dyDescent="0.3">
      <c r="H1111" s="187"/>
      <c r="I1111" s="187"/>
      <c r="J1111" s="187"/>
    </row>
    <row r="1112" spans="8:10" x14ac:dyDescent="0.3">
      <c r="H1112" s="187"/>
      <c r="I1112" s="187"/>
      <c r="J1112" s="187"/>
    </row>
    <row r="1113" spans="8:10" x14ac:dyDescent="0.3">
      <c r="H1113" s="187"/>
      <c r="I1113" s="187"/>
      <c r="J1113" s="187"/>
    </row>
    <row r="1114" spans="8:10" x14ac:dyDescent="0.3">
      <c r="H1114" s="187"/>
      <c r="I1114" s="187"/>
      <c r="J1114" s="187"/>
    </row>
    <row r="1115" spans="8:10" x14ac:dyDescent="0.3">
      <c r="H1115" s="187"/>
      <c r="I1115" s="187"/>
      <c r="J1115" s="187"/>
    </row>
    <row r="1116" spans="8:10" x14ac:dyDescent="0.3">
      <c r="H1116" s="187"/>
      <c r="I1116" s="187"/>
      <c r="J1116" s="187"/>
    </row>
    <row r="1117" spans="8:10" x14ac:dyDescent="0.3">
      <c r="H1117" s="187"/>
      <c r="I1117" s="187"/>
      <c r="J1117" s="187"/>
    </row>
    <row r="1118" spans="8:10" x14ac:dyDescent="0.3">
      <c r="H1118" s="187"/>
      <c r="I1118" s="187"/>
      <c r="J1118" s="187"/>
    </row>
    <row r="1119" spans="8:10" x14ac:dyDescent="0.3">
      <c r="H1119" s="187"/>
      <c r="I1119" s="187"/>
      <c r="J1119" s="187"/>
    </row>
    <row r="1120" spans="8:10" x14ac:dyDescent="0.3">
      <c r="H1120" s="187"/>
      <c r="I1120" s="187"/>
      <c r="J1120" s="187"/>
    </row>
    <row r="1121" spans="8:10" x14ac:dyDescent="0.3">
      <c r="H1121" s="187"/>
      <c r="I1121" s="187"/>
      <c r="J1121" s="187"/>
    </row>
    <row r="1122" spans="8:10" x14ac:dyDescent="0.3">
      <c r="H1122" s="187"/>
      <c r="I1122" s="187"/>
      <c r="J1122" s="187"/>
    </row>
    <row r="1123" spans="8:10" x14ac:dyDescent="0.3">
      <c r="H1123" s="187"/>
      <c r="I1123" s="187"/>
      <c r="J1123" s="187"/>
    </row>
    <row r="1124" spans="8:10" x14ac:dyDescent="0.3">
      <c r="H1124" s="187"/>
      <c r="I1124" s="187"/>
      <c r="J1124" s="187"/>
    </row>
    <row r="1125" spans="8:10" x14ac:dyDescent="0.3">
      <c r="H1125" s="187"/>
      <c r="I1125" s="187"/>
      <c r="J1125" s="187"/>
    </row>
    <row r="1126" spans="8:10" x14ac:dyDescent="0.3">
      <c r="H1126" s="187"/>
      <c r="I1126" s="187"/>
      <c r="J1126" s="187"/>
    </row>
    <row r="1127" spans="8:10" x14ac:dyDescent="0.3">
      <c r="H1127" s="187"/>
      <c r="I1127" s="187"/>
      <c r="J1127" s="187"/>
    </row>
    <row r="1128" spans="8:10" x14ac:dyDescent="0.3">
      <c r="H1128" s="187"/>
      <c r="I1128" s="187"/>
      <c r="J1128" s="187"/>
    </row>
    <row r="1129" spans="8:10" x14ac:dyDescent="0.3">
      <c r="H1129" s="187"/>
      <c r="I1129" s="187"/>
      <c r="J1129" s="187"/>
    </row>
    <row r="1130" spans="8:10" x14ac:dyDescent="0.3">
      <c r="H1130" s="187"/>
      <c r="I1130" s="187"/>
      <c r="J1130" s="187"/>
    </row>
    <row r="1131" spans="8:10" x14ac:dyDescent="0.3">
      <c r="H1131" s="187"/>
      <c r="I1131" s="187"/>
      <c r="J1131" s="187"/>
    </row>
    <row r="1132" spans="8:10" x14ac:dyDescent="0.3">
      <c r="H1132" s="187"/>
      <c r="I1132" s="187"/>
      <c r="J1132" s="187"/>
    </row>
    <row r="1133" spans="8:10" x14ac:dyDescent="0.3">
      <c r="H1133" s="187"/>
      <c r="I1133" s="187"/>
      <c r="J1133" s="187"/>
    </row>
    <row r="1134" spans="8:10" x14ac:dyDescent="0.3">
      <c r="H1134" s="187"/>
      <c r="I1134" s="187"/>
      <c r="J1134" s="187"/>
    </row>
    <row r="1135" spans="8:10" x14ac:dyDescent="0.3">
      <c r="H1135" s="187"/>
      <c r="I1135" s="187"/>
      <c r="J1135" s="187"/>
    </row>
    <row r="1136" spans="8:10" x14ac:dyDescent="0.3">
      <c r="H1136" s="187"/>
      <c r="I1136" s="187"/>
      <c r="J1136" s="187"/>
    </row>
    <row r="1137" spans="8:10" x14ac:dyDescent="0.3">
      <c r="H1137" s="187"/>
      <c r="I1137" s="187"/>
      <c r="J1137" s="187"/>
    </row>
    <row r="1138" spans="8:10" x14ac:dyDescent="0.3">
      <c r="H1138" s="187"/>
      <c r="I1138" s="187"/>
      <c r="J1138" s="187"/>
    </row>
    <row r="1139" spans="8:10" x14ac:dyDescent="0.3">
      <c r="H1139" s="187"/>
      <c r="I1139" s="187"/>
      <c r="J1139" s="187"/>
    </row>
    <row r="1140" spans="8:10" x14ac:dyDescent="0.3">
      <c r="H1140" s="187"/>
      <c r="I1140" s="187"/>
      <c r="J1140" s="187"/>
    </row>
    <row r="1141" spans="8:10" x14ac:dyDescent="0.3">
      <c r="H1141" s="187"/>
      <c r="I1141" s="187"/>
      <c r="J1141" s="187"/>
    </row>
    <row r="1142" spans="8:10" x14ac:dyDescent="0.3">
      <c r="H1142" s="187"/>
      <c r="I1142" s="187"/>
      <c r="J1142" s="187"/>
    </row>
    <row r="1143" spans="8:10" x14ac:dyDescent="0.3">
      <c r="H1143" s="187"/>
      <c r="I1143" s="187"/>
      <c r="J1143" s="187"/>
    </row>
    <row r="1144" spans="8:10" x14ac:dyDescent="0.3">
      <c r="H1144" s="187"/>
      <c r="I1144" s="187"/>
      <c r="J1144" s="187"/>
    </row>
    <row r="1145" spans="8:10" x14ac:dyDescent="0.3">
      <c r="H1145" s="187"/>
      <c r="I1145" s="187"/>
      <c r="J1145" s="187"/>
    </row>
    <row r="1146" spans="8:10" x14ac:dyDescent="0.3">
      <c r="H1146" s="187"/>
      <c r="I1146" s="187"/>
      <c r="J1146" s="187"/>
    </row>
    <row r="1147" spans="8:10" x14ac:dyDescent="0.3">
      <c r="H1147" s="187"/>
      <c r="I1147" s="187"/>
      <c r="J1147" s="187"/>
    </row>
    <row r="1148" spans="8:10" x14ac:dyDescent="0.3">
      <c r="H1148" s="187"/>
      <c r="I1148" s="187"/>
      <c r="J1148" s="187"/>
    </row>
    <row r="1149" spans="8:10" x14ac:dyDescent="0.3">
      <c r="H1149" s="187"/>
      <c r="I1149" s="187"/>
      <c r="J1149" s="187"/>
    </row>
    <row r="1150" spans="8:10" x14ac:dyDescent="0.3">
      <c r="H1150" s="187"/>
      <c r="I1150" s="187"/>
      <c r="J1150" s="187"/>
    </row>
    <row r="1151" spans="8:10" x14ac:dyDescent="0.3">
      <c r="H1151" s="187"/>
      <c r="I1151" s="187"/>
      <c r="J1151" s="187"/>
    </row>
    <row r="1152" spans="8:10" x14ac:dyDescent="0.3">
      <c r="H1152" s="187"/>
      <c r="I1152" s="187"/>
      <c r="J1152" s="187"/>
    </row>
    <row r="1153" spans="8:10" x14ac:dyDescent="0.3">
      <c r="H1153" s="187"/>
      <c r="I1153" s="187"/>
      <c r="J1153" s="187"/>
    </row>
    <row r="1154" spans="8:10" x14ac:dyDescent="0.3">
      <c r="H1154" s="187"/>
      <c r="I1154" s="187"/>
      <c r="J1154" s="187"/>
    </row>
    <row r="1155" spans="8:10" x14ac:dyDescent="0.3">
      <c r="H1155" s="187"/>
      <c r="I1155" s="187"/>
      <c r="J1155" s="187"/>
    </row>
    <row r="1156" spans="8:10" x14ac:dyDescent="0.3">
      <c r="H1156" s="187"/>
      <c r="I1156" s="187"/>
      <c r="J1156" s="187"/>
    </row>
    <row r="1157" spans="8:10" x14ac:dyDescent="0.3">
      <c r="H1157" s="187"/>
      <c r="I1157" s="187"/>
      <c r="J1157" s="187"/>
    </row>
    <row r="1158" spans="8:10" x14ac:dyDescent="0.3">
      <c r="H1158" s="187"/>
      <c r="I1158" s="187"/>
      <c r="J1158" s="187"/>
    </row>
    <row r="1159" spans="8:10" x14ac:dyDescent="0.3">
      <c r="H1159" s="187"/>
      <c r="I1159" s="187"/>
      <c r="J1159" s="187"/>
    </row>
    <row r="1160" spans="8:10" x14ac:dyDescent="0.3">
      <c r="H1160" s="187"/>
      <c r="I1160" s="187"/>
      <c r="J1160" s="187"/>
    </row>
    <row r="1161" spans="8:10" x14ac:dyDescent="0.3">
      <c r="H1161" s="187"/>
      <c r="I1161" s="187"/>
      <c r="J1161" s="187"/>
    </row>
    <row r="1162" spans="8:10" x14ac:dyDescent="0.3">
      <c r="H1162" s="187"/>
      <c r="I1162" s="187"/>
      <c r="J1162" s="187"/>
    </row>
    <row r="1163" spans="8:10" x14ac:dyDescent="0.3">
      <c r="H1163" s="187"/>
      <c r="I1163" s="187"/>
      <c r="J1163" s="187"/>
    </row>
    <row r="1164" spans="8:10" x14ac:dyDescent="0.3">
      <c r="H1164" s="187"/>
      <c r="I1164" s="187"/>
      <c r="J1164" s="187"/>
    </row>
    <row r="1165" spans="8:10" x14ac:dyDescent="0.3">
      <c r="H1165" s="187"/>
      <c r="I1165" s="187"/>
      <c r="J1165" s="187"/>
    </row>
    <row r="1166" spans="8:10" x14ac:dyDescent="0.3">
      <c r="H1166" s="187"/>
      <c r="I1166" s="187"/>
      <c r="J1166" s="187"/>
    </row>
    <row r="1167" spans="8:10" x14ac:dyDescent="0.3">
      <c r="H1167" s="187"/>
      <c r="I1167" s="187"/>
      <c r="J1167" s="187"/>
    </row>
    <row r="1168" spans="8:10" x14ac:dyDescent="0.3">
      <c r="H1168" s="187"/>
      <c r="I1168" s="187"/>
      <c r="J1168" s="187"/>
    </row>
    <row r="1169" spans="8:10" x14ac:dyDescent="0.3">
      <c r="H1169" s="187"/>
      <c r="I1169" s="187"/>
      <c r="J1169" s="187"/>
    </row>
    <row r="1170" spans="8:10" x14ac:dyDescent="0.3">
      <c r="H1170" s="187"/>
      <c r="I1170" s="187"/>
      <c r="J1170" s="187"/>
    </row>
    <row r="1171" spans="8:10" x14ac:dyDescent="0.3">
      <c r="H1171" s="187"/>
      <c r="I1171" s="187"/>
      <c r="J1171" s="187"/>
    </row>
    <row r="1172" spans="8:10" x14ac:dyDescent="0.3">
      <c r="H1172" s="187"/>
      <c r="I1172" s="187"/>
      <c r="J1172" s="187"/>
    </row>
    <row r="1173" spans="8:10" x14ac:dyDescent="0.3">
      <c r="H1173" s="187"/>
      <c r="I1173" s="187"/>
      <c r="J1173" s="187"/>
    </row>
    <row r="1174" spans="8:10" x14ac:dyDescent="0.3">
      <c r="H1174" s="187"/>
      <c r="I1174" s="187"/>
      <c r="J1174" s="187"/>
    </row>
    <row r="1175" spans="8:10" x14ac:dyDescent="0.3">
      <c r="H1175" s="187"/>
      <c r="I1175" s="187"/>
      <c r="J1175" s="187"/>
    </row>
    <row r="1176" spans="8:10" x14ac:dyDescent="0.3">
      <c r="H1176" s="187"/>
      <c r="I1176" s="187"/>
      <c r="J1176" s="187"/>
    </row>
    <row r="1177" spans="8:10" x14ac:dyDescent="0.3">
      <c r="H1177" s="187"/>
      <c r="I1177" s="187"/>
      <c r="J1177" s="187"/>
    </row>
    <row r="1178" spans="8:10" x14ac:dyDescent="0.3">
      <c r="H1178" s="187"/>
      <c r="I1178" s="187"/>
      <c r="J1178" s="187"/>
    </row>
    <row r="1179" spans="8:10" x14ac:dyDescent="0.3">
      <c r="H1179" s="187"/>
      <c r="I1179" s="187"/>
      <c r="J1179" s="187"/>
    </row>
    <row r="1180" spans="8:10" x14ac:dyDescent="0.3">
      <c r="H1180" s="187"/>
      <c r="I1180" s="187"/>
      <c r="J1180" s="187"/>
    </row>
    <row r="1181" spans="8:10" x14ac:dyDescent="0.3">
      <c r="H1181" s="187"/>
      <c r="I1181" s="187"/>
      <c r="J1181" s="187"/>
    </row>
    <row r="1182" spans="8:10" x14ac:dyDescent="0.3">
      <c r="H1182" s="187"/>
      <c r="I1182" s="187"/>
      <c r="J1182" s="187"/>
    </row>
    <row r="1183" spans="8:10" x14ac:dyDescent="0.3">
      <c r="H1183" s="187"/>
      <c r="I1183" s="187"/>
      <c r="J1183" s="187"/>
    </row>
    <row r="1184" spans="8:10" x14ac:dyDescent="0.3">
      <c r="H1184" s="187"/>
      <c r="I1184" s="187"/>
      <c r="J1184" s="187"/>
    </row>
    <row r="1185" spans="8:10" x14ac:dyDescent="0.3">
      <c r="H1185" s="187"/>
      <c r="I1185" s="187"/>
      <c r="J1185" s="187"/>
    </row>
    <row r="1186" spans="8:10" x14ac:dyDescent="0.3">
      <c r="H1186" s="187"/>
      <c r="I1186" s="187"/>
      <c r="J1186" s="187"/>
    </row>
    <row r="1187" spans="8:10" x14ac:dyDescent="0.3">
      <c r="H1187" s="187"/>
      <c r="I1187" s="187"/>
      <c r="J1187" s="187"/>
    </row>
    <row r="1188" spans="8:10" x14ac:dyDescent="0.3">
      <c r="H1188" s="187"/>
      <c r="I1188" s="187"/>
      <c r="J1188" s="187"/>
    </row>
    <row r="1189" spans="8:10" x14ac:dyDescent="0.3">
      <c r="H1189" s="187"/>
      <c r="I1189" s="187"/>
      <c r="J1189" s="187"/>
    </row>
    <row r="1190" spans="8:10" x14ac:dyDescent="0.3">
      <c r="H1190" s="187"/>
      <c r="I1190" s="187"/>
      <c r="J1190" s="187"/>
    </row>
    <row r="1191" spans="8:10" x14ac:dyDescent="0.3">
      <c r="H1191" s="187"/>
      <c r="I1191" s="187"/>
      <c r="J1191" s="187"/>
    </row>
    <row r="1192" spans="8:10" x14ac:dyDescent="0.3">
      <c r="H1192" s="187"/>
      <c r="I1192" s="187"/>
      <c r="J1192" s="187"/>
    </row>
    <row r="1193" spans="8:10" x14ac:dyDescent="0.3">
      <c r="H1193" s="187"/>
      <c r="I1193" s="187"/>
      <c r="J1193" s="187"/>
    </row>
    <row r="1194" spans="8:10" x14ac:dyDescent="0.3">
      <c r="H1194" s="187"/>
      <c r="I1194" s="187"/>
      <c r="J1194" s="187"/>
    </row>
    <row r="1195" spans="8:10" x14ac:dyDescent="0.3">
      <c r="H1195" s="187"/>
      <c r="I1195" s="187"/>
      <c r="J1195" s="187"/>
    </row>
    <row r="1196" spans="8:10" x14ac:dyDescent="0.3">
      <c r="H1196" s="187"/>
      <c r="I1196" s="187"/>
      <c r="J1196" s="187"/>
    </row>
    <row r="1197" spans="8:10" x14ac:dyDescent="0.3">
      <c r="H1197" s="187"/>
      <c r="I1197" s="187"/>
      <c r="J1197" s="187"/>
    </row>
    <row r="1198" spans="8:10" x14ac:dyDescent="0.3">
      <c r="H1198" s="187"/>
      <c r="I1198" s="187"/>
      <c r="J1198" s="187"/>
    </row>
    <row r="1199" spans="8:10" x14ac:dyDescent="0.3">
      <c r="H1199" s="187"/>
      <c r="I1199" s="187"/>
      <c r="J1199" s="187"/>
    </row>
    <row r="1200" spans="8:10" x14ac:dyDescent="0.3">
      <c r="H1200" s="187"/>
      <c r="I1200" s="187"/>
      <c r="J1200" s="187"/>
    </row>
    <row r="1201" spans="8:10" x14ac:dyDescent="0.3">
      <c r="H1201" s="187"/>
      <c r="I1201" s="187"/>
      <c r="J1201" s="187"/>
    </row>
    <row r="1202" spans="8:10" x14ac:dyDescent="0.3">
      <c r="H1202" s="187"/>
      <c r="I1202" s="187"/>
      <c r="J1202" s="187"/>
    </row>
    <row r="1203" spans="8:10" x14ac:dyDescent="0.3">
      <c r="H1203" s="187"/>
      <c r="I1203" s="187"/>
      <c r="J1203" s="187"/>
    </row>
    <row r="1204" spans="8:10" x14ac:dyDescent="0.3">
      <c r="H1204" s="187"/>
      <c r="I1204" s="187"/>
      <c r="J1204" s="187"/>
    </row>
    <row r="1205" spans="8:10" x14ac:dyDescent="0.3">
      <c r="H1205" s="187"/>
      <c r="I1205" s="187"/>
      <c r="J1205" s="187"/>
    </row>
    <row r="1206" spans="8:10" x14ac:dyDescent="0.3">
      <c r="H1206" s="187"/>
      <c r="I1206" s="187"/>
      <c r="J1206" s="187"/>
    </row>
    <row r="1207" spans="8:10" x14ac:dyDescent="0.3">
      <c r="H1207" s="187"/>
      <c r="I1207" s="187"/>
      <c r="J1207" s="187"/>
    </row>
    <row r="1208" spans="8:10" x14ac:dyDescent="0.3">
      <c r="H1208" s="187"/>
      <c r="I1208" s="187"/>
      <c r="J1208" s="187"/>
    </row>
    <row r="1209" spans="8:10" x14ac:dyDescent="0.3">
      <c r="H1209" s="187"/>
      <c r="I1209" s="187"/>
      <c r="J1209" s="187"/>
    </row>
    <row r="1210" spans="8:10" x14ac:dyDescent="0.3">
      <c r="H1210" s="187"/>
      <c r="I1210" s="187"/>
      <c r="J1210" s="187"/>
    </row>
    <row r="1211" spans="8:10" x14ac:dyDescent="0.3">
      <c r="H1211" s="187"/>
      <c r="I1211" s="187"/>
      <c r="J1211" s="187"/>
    </row>
    <row r="1212" spans="8:10" x14ac:dyDescent="0.3">
      <c r="H1212" s="187"/>
      <c r="I1212" s="187"/>
      <c r="J1212" s="187"/>
    </row>
    <row r="1213" spans="8:10" x14ac:dyDescent="0.3">
      <c r="H1213" s="187"/>
      <c r="I1213" s="187"/>
      <c r="J1213" s="187"/>
    </row>
    <row r="1214" spans="8:10" x14ac:dyDescent="0.3">
      <c r="H1214" s="187"/>
      <c r="I1214" s="187"/>
      <c r="J1214" s="187"/>
    </row>
    <row r="1215" spans="8:10" x14ac:dyDescent="0.3">
      <c r="H1215" s="187"/>
      <c r="I1215" s="187"/>
      <c r="J1215" s="187"/>
    </row>
    <row r="1216" spans="8:10" x14ac:dyDescent="0.3">
      <c r="H1216" s="187"/>
      <c r="I1216" s="187"/>
      <c r="J1216" s="187"/>
    </row>
    <row r="1217" spans="8:10" x14ac:dyDescent="0.3">
      <c r="H1217" s="187"/>
      <c r="I1217" s="187"/>
      <c r="J1217" s="187"/>
    </row>
    <row r="1218" spans="8:10" x14ac:dyDescent="0.3">
      <c r="H1218" s="187"/>
      <c r="I1218" s="187"/>
      <c r="J1218" s="187"/>
    </row>
    <row r="1219" spans="8:10" x14ac:dyDescent="0.3">
      <c r="H1219" s="187"/>
      <c r="I1219" s="187"/>
      <c r="J1219" s="187"/>
    </row>
    <row r="1220" spans="8:10" x14ac:dyDescent="0.3">
      <c r="H1220" s="187"/>
      <c r="I1220" s="187"/>
      <c r="J1220" s="187"/>
    </row>
    <row r="1221" spans="8:10" x14ac:dyDescent="0.3">
      <c r="H1221" s="187"/>
      <c r="I1221" s="187"/>
      <c r="J1221" s="187"/>
    </row>
    <row r="1222" spans="8:10" x14ac:dyDescent="0.3">
      <c r="H1222" s="187"/>
      <c r="I1222" s="187"/>
      <c r="J1222" s="187"/>
    </row>
    <row r="1223" spans="8:10" x14ac:dyDescent="0.3">
      <c r="H1223" s="187"/>
      <c r="I1223" s="187"/>
      <c r="J1223" s="187"/>
    </row>
    <row r="1224" spans="8:10" x14ac:dyDescent="0.3">
      <c r="H1224" s="187"/>
      <c r="I1224" s="187"/>
      <c r="J1224" s="187"/>
    </row>
    <row r="1225" spans="8:10" x14ac:dyDescent="0.3">
      <c r="H1225" s="187"/>
      <c r="I1225" s="187"/>
      <c r="J1225" s="187"/>
    </row>
    <row r="1226" spans="8:10" x14ac:dyDescent="0.3">
      <c r="H1226" s="187"/>
      <c r="I1226" s="187"/>
      <c r="J1226" s="187"/>
    </row>
    <row r="1227" spans="8:10" x14ac:dyDescent="0.3">
      <c r="H1227" s="187"/>
      <c r="I1227" s="187"/>
      <c r="J1227" s="187"/>
    </row>
    <row r="1228" spans="8:10" x14ac:dyDescent="0.3">
      <c r="H1228" s="187"/>
      <c r="I1228" s="187"/>
      <c r="J1228" s="187"/>
    </row>
    <row r="1229" spans="8:10" x14ac:dyDescent="0.3">
      <c r="H1229" s="187"/>
      <c r="I1229" s="187"/>
      <c r="J1229" s="187"/>
    </row>
    <row r="1230" spans="8:10" x14ac:dyDescent="0.3">
      <c r="H1230" s="187"/>
      <c r="I1230" s="187"/>
      <c r="J1230" s="187"/>
    </row>
    <row r="1231" spans="8:10" x14ac:dyDescent="0.3">
      <c r="H1231" s="187"/>
      <c r="I1231" s="187"/>
      <c r="J1231" s="187"/>
    </row>
    <row r="1232" spans="8:10" x14ac:dyDescent="0.3">
      <c r="H1232" s="187"/>
      <c r="I1232" s="187"/>
      <c r="J1232" s="187"/>
    </row>
    <row r="1233" spans="8:10" x14ac:dyDescent="0.3">
      <c r="H1233" s="187"/>
      <c r="I1233" s="187"/>
      <c r="J1233" s="187"/>
    </row>
    <row r="1234" spans="8:10" x14ac:dyDescent="0.3">
      <c r="H1234" s="187"/>
      <c r="I1234" s="187"/>
      <c r="J1234" s="187"/>
    </row>
    <row r="1235" spans="8:10" x14ac:dyDescent="0.3">
      <c r="H1235" s="187"/>
      <c r="I1235" s="187"/>
      <c r="J1235" s="187"/>
    </row>
    <row r="1236" spans="8:10" x14ac:dyDescent="0.3">
      <c r="H1236" s="187"/>
      <c r="I1236" s="187"/>
      <c r="J1236" s="187"/>
    </row>
    <row r="1237" spans="8:10" x14ac:dyDescent="0.3">
      <c r="H1237" s="187"/>
      <c r="I1237" s="187"/>
      <c r="J1237" s="187"/>
    </row>
    <row r="1238" spans="8:10" x14ac:dyDescent="0.3">
      <c r="H1238" s="187"/>
      <c r="I1238" s="187"/>
      <c r="J1238" s="187"/>
    </row>
    <row r="1239" spans="8:10" x14ac:dyDescent="0.3">
      <c r="H1239" s="187"/>
      <c r="I1239" s="187"/>
      <c r="J1239" s="187"/>
    </row>
    <row r="1240" spans="8:10" x14ac:dyDescent="0.3">
      <c r="H1240" s="187"/>
      <c r="I1240" s="187"/>
      <c r="J1240" s="187"/>
    </row>
    <row r="1241" spans="8:10" x14ac:dyDescent="0.3">
      <c r="H1241" s="187"/>
      <c r="I1241" s="187"/>
      <c r="J1241" s="187"/>
    </row>
    <row r="1242" spans="8:10" x14ac:dyDescent="0.3">
      <c r="H1242" s="187"/>
      <c r="I1242" s="187"/>
      <c r="J1242" s="187"/>
    </row>
    <row r="1243" spans="8:10" x14ac:dyDescent="0.3">
      <c r="H1243" s="187"/>
      <c r="I1243" s="187"/>
      <c r="J1243" s="187"/>
    </row>
    <row r="1244" spans="8:10" x14ac:dyDescent="0.3">
      <c r="H1244" s="187"/>
      <c r="I1244" s="187"/>
      <c r="J1244" s="187"/>
    </row>
    <row r="1245" spans="8:10" x14ac:dyDescent="0.3">
      <c r="H1245" s="187"/>
      <c r="I1245" s="187"/>
      <c r="J1245" s="187"/>
    </row>
    <row r="1246" spans="8:10" x14ac:dyDescent="0.3">
      <c r="H1246" s="187"/>
      <c r="I1246" s="187"/>
      <c r="J1246" s="187"/>
    </row>
    <row r="1247" spans="8:10" x14ac:dyDescent="0.3">
      <c r="H1247" s="187"/>
      <c r="I1247" s="187"/>
      <c r="J1247" s="187"/>
    </row>
    <row r="1248" spans="8:10" x14ac:dyDescent="0.3">
      <c r="H1248" s="187"/>
      <c r="I1248" s="187"/>
      <c r="J1248" s="187"/>
    </row>
    <row r="1249" spans="8:10" x14ac:dyDescent="0.3">
      <c r="H1249" s="187"/>
      <c r="I1249" s="187"/>
      <c r="J1249" s="187"/>
    </row>
    <row r="1250" spans="8:10" x14ac:dyDescent="0.3">
      <c r="H1250" s="187"/>
      <c r="I1250" s="187"/>
      <c r="J1250" s="187"/>
    </row>
    <row r="1251" spans="8:10" x14ac:dyDescent="0.3">
      <c r="H1251" s="187"/>
      <c r="I1251" s="187"/>
      <c r="J1251" s="187"/>
    </row>
    <row r="1252" spans="8:10" x14ac:dyDescent="0.3">
      <c r="H1252" s="187"/>
      <c r="I1252" s="187"/>
      <c r="J1252" s="187"/>
    </row>
    <row r="1253" spans="8:10" x14ac:dyDescent="0.3">
      <c r="H1253" s="187"/>
      <c r="I1253" s="187"/>
      <c r="J1253" s="187"/>
    </row>
    <row r="1254" spans="8:10" x14ac:dyDescent="0.3">
      <c r="H1254" s="187"/>
      <c r="I1254" s="187"/>
      <c r="J1254" s="187"/>
    </row>
    <row r="1255" spans="8:10" x14ac:dyDescent="0.3">
      <c r="H1255" s="187"/>
      <c r="I1255" s="187"/>
      <c r="J1255" s="187"/>
    </row>
    <row r="1256" spans="8:10" x14ac:dyDescent="0.3">
      <c r="H1256" s="187"/>
      <c r="I1256" s="187"/>
      <c r="J1256" s="187"/>
    </row>
    <row r="1257" spans="8:10" x14ac:dyDescent="0.3">
      <c r="H1257" s="187"/>
      <c r="I1257" s="187"/>
      <c r="J1257" s="187"/>
    </row>
    <row r="1258" spans="8:10" x14ac:dyDescent="0.3">
      <c r="H1258" s="187"/>
      <c r="I1258" s="187"/>
      <c r="J1258" s="187"/>
    </row>
    <row r="1259" spans="8:10" x14ac:dyDescent="0.3">
      <c r="H1259" s="187"/>
      <c r="I1259" s="187"/>
      <c r="J1259" s="187"/>
    </row>
    <row r="1260" spans="8:10" x14ac:dyDescent="0.3">
      <c r="H1260" s="187"/>
      <c r="I1260" s="187"/>
      <c r="J1260" s="187"/>
    </row>
    <row r="1261" spans="8:10" x14ac:dyDescent="0.3">
      <c r="H1261" s="187"/>
      <c r="I1261" s="187"/>
      <c r="J1261" s="187"/>
    </row>
    <row r="1262" spans="8:10" x14ac:dyDescent="0.3">
      <c r="H1262" s="187"/>
      <c r="I1262" s="187"/>
      <c r="J1262" s="187"/>
    </row>
    <row r="1263" spans="8:10" x14ac:dyDescent="0.3">
      <c r="H1263" s="187"/>
      <c r="I1263" s="187"/>
      <c r="J1263" s="187"/>
    </row>
    <row r="1264" spans="8:10" x14ac:dyDescent="0.3">
      <c r="H1264" s="187"/>
      <c r="I1264" s="187"/>
      <c r="J1264" s="187"/>
    </row>
    <row r="1265" spans="8:10" x14ac:dyDescent="0.3">
      <c r="H1265" s="187"/>
      <c r="I1265" s="187"/>
      <c r="J1265" s="187"/>
    </row>
    <row r="1266" spans="8:10" x14ac:dyDescent="0.3">
      <c r="H1266" s="187"/>
      <c r="I1266" s="187"/>
      <c r="J1266" s="187"/>
    </row>
    <row r="1267" spans="8:10" x14ac:dyDescent="0.3">
      <c r="H1267" s="187"/>
      <c r="I1267" s="187"/>
      <c r="J1267" s="187"/>
    </row>
    <row r="1268" spans="8:10" x14ac:dyDescent="0.3">
      <c r="H1268" s="187"/>
      <c r="I1268" s="187"/>
      <c r="J1268" s="187"/>
    </row>
    <row r="1269" spans="8:10" x14ac:dyDescent="0.3">
      <c r="H1269" s="187"/>
      <c r="I1269" s="187"/>
      <c r="J1269" s="187"/>
    </row>
    <row r="1270" spans="8:10" x14ac:dyDescent="0.3">
      <c r="H1270" s="187"/>
      <c r="I1270" s="187"/>
      <c r="J1270" s="187"/>
    </row>
    <row r="1271" spans="8:10" x14ac:dyDescent="0.3">
      <c r="H1271" s="187"/>
      <c r="I1271" s="187"/>
      <c r="J1271" s="187"/>
    </row>
    <row r="1272" spans="8:10" x14ac:dyDescent="0.3">
      <c r="H1272" s="187"/>
      <c r="I1272" s="187"/>
      <c r="J1272" s="187"/>
    </row>
    <row r="1273" spans="8:10" x14ac:dyDescent="0.3">
      <c r="H1273" s="187"/>
      <c r="I1273" s="187"/>
      <c r="J1273" s="187"/>
    </row>
    <row r="1274" spans="8:10" x14ac:dyDescent="0.3">
      <c r="H1274" s="187"/>
      <c r="I1274" s="187"/>
      <c r="J1274" s="187"/>
    </row>
    <row r="1275" spans="8:10" x14ac:dyDescent="0.3">
      <c r="H1275" s="187"/>
      <c r="I1275" s="187"/>
      <c r="J1275" s="187"/>
    </row>
    <row r="1276" spans="8:10" x14ac:dyDescent="0.3">
      <c r="H1276" s="187"/>
      <c r="I1276" s="187"/>
      <c r="J1276" s="187"/>
    </row>
    <row r="1277" spans="8:10" x14ac:dyDescent="0.3">
      <c r="H1277" s="187"/>
      <c r="I1277" s="187"/>
      <c r="J1277" s="187"/>
    </row>
    <row r="1278" spans="8:10" x14ac:dyDescent="0.3">
      <c r="H1278" s="187"/>
      <c r="I1278" s="187"/>
      <c r="J1278" s="187"/>
    </row>
    <row r="1279" spans="8:10" x14ac:dyDescent="0.3">
      <c r="H1279" s="187"/>
      <c r="I1279" s="187"/>
      <c r="J1279" s="187"/>
    </row>
    <row r="1280" spans="8:10" x14ac:dyDescent="0.3">
      <c r="H1280" s="187"/>
      <c r="I1280" s="187"/>
      <c r="J1280" s="187"/>
    </row>
    <row r="1281" spans="8:10" x14ac:dyDescent="0.3">
      <c r="H1281" s="187"/>
      <c r="I1281" s="187"/>
      <c r="J1281" s="187"/>
    </row>
    <row r="1282" spans="8:10" x14ac:dyDescent="0.3">
      <c r="H1282" s="187"/>
      <c r="I1282" s="187"/>
      <c r="J1282" s="187"/>
    </row>
    <row r="1283" spans="8:10" x14ac:dyDescent="0.3">
      <c r="H1283" s="187"/>
      <c r="I1283" s="187"/>
      <c r="J1283" s="187"/>
    </row>
    <row r="1284" spans="8:10" x14ac:dyDescent="0.3">
      <c r="H1284" s="187"/>
      <c r="I1284" s="187"/>
      <c r="J1284" s="187"/>
    </row>
    <row r="1285" spans="8:10" x14ac:dyDescent="0.3">
      <c r="H1285" s="187"/>
      <c r="I1285" s="187"/>
      <c r="J1285" s="187"/>
    </row>
    <row r="1286" spans="8:10" x14ac:dyDescent="0.3">
      <c r="H1286" s="187"/>
      <c r="I1286" s="187"/>
      <c r="J1286" s="187"/>
    </row>
    <row r="1287" spans="8:10" x14ac:dyDescent="0.3">
      <c r="H1287" s="187"/>
      <c r="I1287" s="187"/>
      <c r="J1287" s="187"/>
    </row>
    <row r="1288" spans="8:10" x14ac:dyDescent="0.3">
      <c r="H1288" s="187"/>
      <c r="I1288" s="187"/>
      <c r="J1288" s="187"/>
    </row>
    <row r="1289" spans="8:10" x14ac:dyDescent="0.3">
      <c r="H1289" s="187"/>
      <c r="I1289" s="187"/>
      <c r="J1289" s="187"/>
    </row>
    <row r="1290" spans="8:10" x14ac:dyDescent="0.3">
      <c r="H1290" s="187"/>
      <c r="I1290" s="187"/>
      <c r="J1290" s="187"/>
    </row>
    <row r="1291" spans="8:10" x14ac:dyDescent="0.3">
      <c r="H1291" s="187"/>
      <c r="I1291" s="187"/>
      <c r="J1291" s="187"/>
    </row>
    <row r="1292" spans="8:10" x14ac:dyDescent="0.3">
      <c r="H1292" s="187"/>
      <c r="I1292" s="187"/>
      <c r="J1292" s="187"/>
    </row>
    <row r="1293" spans="8:10" x14ac:dyDescent="0.3">
      <c r="H1293" s="187"/>
      <c r="I1293" s="187"/>
      <c r="J1293" s="187"/>
    </row>
    <row r="1294" spans="8:10" x14ac:dyDescent="0.3">
      <c r="H1294" s="187"/>
      <c r="I1294" s="187"/>
      <c r="J1294" s="187"/>
    </row>
    <row r="1295" spans="8:10" x14ac:dyDescent="0.3">
      <c r="H1295" s="187"/>
      <c r="I1295" s="187"/>
      <c r="J1295" s="187"/>
    </row>
    <row r="1296" spans="8:10" x14ac:dyDescent="0.3">
      <c r="H1296" s="187"/>
      <c r="I1296" s="187"/>
      <c r="J1296" s="187"/>
    </row>
    <row r="1297" spans="8:10" x14ac:dyDescent="0.3">
      <c r="H1297" s="187"/>
      <c r="I1297" s="187"/>
      <c r="J1297" s="187"/>
    </row>
    <row r="1298" spans="8:10" x14ac:dyDescent="0.3">
      <c r="H1298" s="187"/>
      <c r="I1298" s="187"/>
      <c r="J1298" s="187"/>
    </row>
    <row r="1299" spans="8:10" x14ac:dyDescent="0.3">
      <c r="H1299" s="187"/>
      <c r="I1299" s="187"/>
      <c r="J1299" s="187"/>
    </row>
    <row r="1300" spans="8:10" x14ac:dyDescent="0.3">
      <c r="H1300" s="187"/>
      <c r="I1300" s="187"/>
      <c r="J1300" s="187"/>
    </row>
    <row r="1301" spans="8:10" x14ac:dyDescent="0.3">
      <c r="H1301" s="187"/>
      <c r="I1301" s="187"/>
      <c r="J1301" s="187"/>
    </row>
    <row r="1302" spans="8:10" x14ac:dyDescent="0.3">
      <c r="H1302" s="187"/>
      <c r="I1302" s="187"/>
      <c r="J1302" s="187"/>
    </row>
    <row r="1303" spans="8:10" x14ac:dyDescent="0.3">
      <c r="H1303" s="187"/>
      <c r="I1303" s="187"/>
      <c r="J1303" s="187"/>
    </row>
    <row r="1304" spans="8:10" x14ac:dyDescent="0.3">
      <c r="H1304" s="187"/>
      <c r="I1304" s="187"/>
      <c r="J1304" s="187"/>
    </row>
    <row r="1305" spans="8:10" x14ac:dyDescent="0.3">
      <c r="H1305" s="187"/>
      <c r="I1305" s="187"/>
      <c r="J1305" s="187"/>
    </row>
    <row r="1306" spans="8:10" x14ac:dyDescent="0.3">
      <c r="H1306" s="187"/>
      <c r="I1306" s="187"/>
      <c r="J1306" s="187"/>
    </row>
    <row r="1307" spans="8:10" x14ac:dyDescent="0.3">
      <c r="H1307" s="187"/>
      <c r="I1307" s="187"/>
      <c r="J1307" s="187"/>
    </row>
    <row r="1308" spans="8:10" x14ac:dyDescent="0.3">
      <c r="H1308" s="187"/>
      <c r="I1308" s="187"/>
      <c r="J1308" s="187"/>
    </row>
    <row r="1309" spans="8:10" x14ac:dyDescent="0.3">
      <c r="H1309" s="187"/>
      <c r="I1309" s="187"/>
      <c r="J1309" s="187"/>
    </row>
    <row r="1310" spans="8:10" x14ac:dyDescent="0.3">
      <c r="H1310" s="187"/>
      <c r="I1310" s="187"/>
      <c r="J1310" s="187"/>
    </row>
    <row r="1311" spans="8:10" x14ac:dyDescent="0.3">
      <c r="H1311" s="187"/>
      <c r="I1311" s="187"/>
      <c r="J1311" s="187"/>
    </row>
    <row r="1312" spans="8:10" x14ac:dyDescent="0.3">
      <c r="H1312" s="187"/>
      <c r="I1312" s="187"/>
      <c r="J1312" s="187"/>
    </row>
    <row r="1313" spans="8:10" x14ac:dyDescent="0.3">
      <c r="H1313" s="187"/>
      <c r="I1313" s="187"/>
      <c r="J1313" s="187"/>
    </row>
    <row r="1314" spans="8:10" x14ac:dyDescent="0.3">
      <c r="H1314" s="187"/>
      <c r="I1314" s="187"/>
      <c r="J1314" s="187"/>
    </row>
    <row r="1315" spans="8:10" x14ac:dyDescent="0.3">
      <c r="H1315" s="187"/>
      <c r="I1315" s="187"/>
      <c r="J1315" s="187"/>
    </row>
    <row r="1316" spans="8:10" x14ac:dyDescent="0.3">
      <c r="H1316" s="187"/>
      <c r="I1316" s="187"/>
      <c r="J1316" s="187"/>
    </row>
    <row r="1317" spans="8:10" x14ac:dyDescent="0.3">
      <c r="H1317" s="187"/>
      <c r="I1317" s="187"/>
      <c r="J1317" s="187"/>
    </row>
    <row r="1318" spans="8:10" x14ac:dyDescent="0.3">
      <c r="H1318" s="187"/>
      <c r="I1318" s="187"/>
      <c r="J1318" s="187"/>
    </row>
    <row r="1319" spans="8:10" x14ac:dyDescent="0.3">
      <c r="H1319" s="187"/>
      <c r="I1319" s="187"/>
      <c r="J1319" s="187"/>
    </row>
    <row r="1320" spans="8:10" x14ac:dyDescent="0.3">
      <c r="H1320" s="187"/>
      <c r="I1320" s="187"/>
      <c r="J1320" s="187"/>
    </row>
    <row r="1321" spans="8:10" x14ac:dyDescent="0.3">
      <c r="H1321" s="187"/>
      <c r="I1321" s="187"/>
      <c r="J1321" s="187"/>
    </row>
    <row r="1322" spans="8:10" x14ac:dyDescent="0.3">
      <c r="H1322" s="187"/>
      <c r="I1322" s="187"/>
      <c r="J1322" s="187"/>
    </row>
    <row r="1323" spans="8:10" x14ac:dyDescent="0.3">
      <c r="H1323" s="187"/>
      <c r="I1323" s="187"/>
      <c r="J1323" s="187"/>
    </row>
    <row r="1324" spans="8:10" x14ac:dyDescent="0.3">
      <c r="H1324" s="187"/>
      <c r="I1324" s="187"/>
      <c r="J1324" s="187"/>
    </row>
    <row r="1325" spans="8:10" x14ac:dyDescent="0.3">
      <c r="H1325" s="187"/>
      <c r="I1325" s="187"/>
      <c r="J1325" s="187"/>
    </row>
    <row r="1326" spans="8:10" x14ac:dyDescent="0.3">
      <c r="H1326" s="187"/>
      <c r="I1326" s="187"/>
      <c r="J1326" s="187"/>
    </row>
    <row r="1327" spans="8:10" x14ac:dyDescent="0.3">
      <c r="H1327" s="187"/>
      <c r="I1327" s="187"/>
      <c r="J1327" s="187"/>
    </row>
    <row r="1328" spans="8:10" x14ac:dyDescent="0.3">
      <c r="H1328" s="187"/>
      <c r="I1328" s="187"/>
      <c r="J1328" s="187"/>
    </row>
    <row r="1329" spans="8:10" x14ac:dyDescent="0.3">
      <c r="H1329" s="187"/>
      <c r="I1329" s="187"/>
      <c r="J1329" s="187"/>
    </row>
    <row r="1330" spans="8:10" x14ac:dyDescent="0.3">
      <c r="H1330" s="187"/>
      <c r="I1330" s="187"/>
      <c r="J1330" s="187"/>
    </row>
    <row r="1331" spans="8:10" x14ac:dyDescent="0.3">
      <c r="H1331" s="187"/>
      <c r="I1331" s="187"/>
      <c r="J1331" s="187"/>
    </row>
    <row r="1332" spans="8:10" x14ac:dyDescent="0.3">
      <c r="H1332" s="187"/>
      <c r="I1332" s="187"/>
      <c r="J1332" s="187"/>
    </row>
    <row r="1333" spans="8:10" x14ac:dyDescent="0.3">
      <c r="H1333" s="187"/>
      <c r="I1333" s="187"/>
      <c r="J1333" s="187"/>
    </row>
    <row r="1334" spans="8:10" x14ac:dyDescent="0.3">
      <c r="H1334" s="187"/>
      <c r="I1334" s="187"/>
      <c r="J1334" s="187"/>
    </row>
    <row r="1335" spans="8:10" x14ac:dyDescent="0.3">
      <c r="H1335" s="187"/>
      <c r="I1335" s="187"/>
      <c r="J1335" s="187"/>
    </row>
    <row r="1336" spans="8:10" x14ac:dyDescent="0.3">
      <c r="H1336" s="187"/>
      <c r="I1336" s="187"/>
      <c r="J1336" s="187"/>
    </row>
    <row r="1337" spans="8:10" x14ac:dyDescent="0.3">
      <c r="H1337" s="187"/>
      <c r="I1337" s="187"/>
      <c r="J1337" s="187"/>
    </row>
    <row r="1338" spans="8:10" x14ac:dyDescent="0.3">
      <c r="H1338" s="187"/>
      <c r="I1338" s="187"/>
      <c r="J1338" s="187"/>
    </row>
    <row r="1339" spans="8:10" x14ac:dyDescent="0.3">
      <c r="H1339" s="187"/>
      <c r="I1339" s="187"/>
      <c r="J1339" s="187"/>
    </row>
    <row r="1340" spans="8:10" x14ac:dyDescent="0.3">
      <c r="H1340" s="187"/>
      <c r="I1340" s="187"/>
      <c r="J1340" s="187"/>
    </row>
    <row r="1341" spans="8:10" x14ac:dyDescent="0.3">
      <c r="H1341" s="187"/>
      <c r="I1341" s="187"/>
      <c r="J1341" s="187"/>
    </row>
    <row r="1342" spans="8:10" x14ac:dyDescent="0.3">
      <c r="H1342" s="187"/>
      <c r="I1342" s="187"/>
      <c r="J1342" s="187"/>
    </row>
    <row r="1343" spans="8:10" x14ac:dyDescent="0.3">
      <c r="H1343" s="187"/>
      <c r="I1343" s="187"/>
      <c r="J1343" s="187"/>
    </row>
    <row r="1344" spans="8:10" x14ac:dyDescent="0.3">
      <c r="H1344" s="187"/>
      <c r="I1344" s="187"/>
      <c r="J1344" s="187"/>
    </row>
    <row r="1345" spans="8:10" x14ac:dyDescent="0.3">
      <c r="H1345" s="187"/>
      <c r="I1345" s="187"/>
      <c r="J1345" s="187"/>
    </row>
    <row r="1346" spans="8:10" x14ac:dyDescent="0.3">
      <c r="H1346" s="187"/>
      <c r="I1346" s="187"/>
      <c r="J1346" s="187"/>
    </row>
    <row r="1347" spans="8:10" x14ac:dyDescent="0.3">
      <c r="H1347" s="187"/>
      <c r="I1347" s="187"/>
      <c r="J1347" s="187"/>
    </row>
    <row r="1348" spans="8:10" x14ac:dyDescent="0.3">
      <c r="H1348" s="187"/>
      <c r="I1348" s="187"/>
      <c r="J1348" s="187"/>
    </row>
    <row r="1349" spans="8:10" x14ac:dyDescent="0.3">
      <c r="H1349" s="187"/>
      <c r="I1349" s="187"/>
      <c r="J1349" s="187"/>
    </row>
    <row r="1350" spans="8:10" x14ac:dyDescent="0.3">
      <c r="H1350" s="187"/>
      <c r="I1350" s="187"/>
      <c r="J1350" s="187"/>
    </row>
    <row r="1351" spans="8:10" x14ac:dyDescent="0.3">
      <c r="H1351" s="187"/>
      <c r="I1351" s="187"/>
      <c r="J1351" s="187"/>
    </row>
    <row r="1352" spans="8:10" x14ac:dyDescent="0.3">
      <c r="H1352" s="187"/>
      <c r="I1352" s="187"/>
      <c r="J1352" s="187"/>
    </row>
    <row r="1353" spans="8:10" x14ac:dyDescent="0.3">
      <c r="H1353" s="187"/>
      <c r="I1353" s="187"/>
      <c r="J1353" s="187"/>
    </row>
    <row r="1354" spans="8:10" x14ac:dyDescent="0.3">
      <c r="H1354" s="187"/>
      <c r="I1354" s="187"/>
      <c r="J1354" s="187"/>
    </row>
    <row r="1355" spans="8:10" x14ac:dyDescent="0.3">
      <c r="H1355" s="187"/>
      <c r="I1355" s="187"/>
      <c r="J1355" s="187"/>
    </row>
    <row r="1356" spans="8:10" x14ac:dyDescent="0.3">
      <c r="H1356" s="187"/>
      <c r="I1356" s="187"/>
      <c r="J1356" s="187"/>
    </row>
    <row r="1357" spans="8:10" x14ac:dyDescent="0.3">
      <c r="H1357" s="187"/>
      <c r="I1357" s="187"/>
      <c r="J1357" s="187"/>
    </row>
    <row r="1358" spans="8:10" x14ac:dyDescent="0.3">
      <c r="H1358" s="187"/>
      <c r="I1358" s="187"/>
      <c r="J1358" s="187"/>
    </row>
    <row r="1359" spans="8:10" x14ac:dyDescent="0.3">
      <c r="H1359" s="187"/>
      <c r="I1359" s="187"/>
      <c r="J1359" s="187"/>
    </row>
    <row r="1360" spans="8:10" x14ac:dyDescent="0.3">
      <c r="H1360" s="187"/>
      <c r="I1360" s="187"/>
      <c r="J1360" s="187"/>
    </row>
    <row r="1361" spans="8:10" x14ac:dyDescent="0.3">
      <c r="H1361" s="187"/>
      <c r="I1361" s="187"/>
      <c r="J1361" s="187"/>
    </row>
    <row r="1362" spans="8:10" x14ac:dyDescent="0.3">
      <c r="H1362" s="187"/>
      <c r="I1362" s="187"/>
      <c r="J1362" s="187"/>
    </row>
    <row r="1363" spans="8:10" x14ac:dyDescent="0.3">
      <c r="H1363" s="187"/>
      <c r="I1363" s="187"/>
      <c r="J1363" s="187"/>
    </row>
    <row r="1364" spans="8:10" x14ac:dyDescent="0.3">
      <c r="H1364" s="187"/>
      <c r="I1364" s="187"/>
      <c r="J1364" s="187"/>
    </row>
    <row r="1365" spans="8:10" x14ac:dyDescent="0.3">
      <c r="H1365" s="187"/>
      <c r="I1365" s="187"/>
      <c r="J1365" s="187"/>
    </row>
    <row r="1366" spans="8:10" x14ac:dyDescent="0.3">
      <c r="H1366" s="187"/>
      <c r="I1366" s="187"/>
      <c r="J1366" s="187"/>
    </row>
    <row r="1367" spans="8:10" x14ac:dyDescent="0.3">
      <c r="H1367" s="187"/>
      <c r="I1367" s="187"/>
      <c r="J1367" s="187"/>
    </row>
    <row r="1368" spans="8:10" x14ac:dyDescent="0.3">
      <c r="H1368" s="187"/>
      <c r="I1368" s="187"/>
      <c r="J1368" s="187"/>
    </row>
    <row r="1369" spans="8:10" x14ac:dyDescent="0.3">
      <c r="H1369" s="187"/>
      <c r="I1369" s="187"/>
      <c r="J1369" s="187"/>
    </row>
    <row r="1370" spans="8:10" x14ac:dyDescent="0.3">
      <c r="H1370" s="187"/>
      <c r="I1370" s="187"/>
      <c r="J1370" s="187"/>
    </row>
    <row r="1371" spans="8:10" x14ac:dyDescent="0.3">
      <c r="H1371" s="187"/>
      <c r="I1371" s="187"/>
      <c r="J1371" s="187"/>
    </row>
    <row r="1372" spans="8:10" x14ac:dyDescent="0.3">
      <c r="H1372" s="187"/>
      <c r="I1372" s="187"/>
      <c r="J1372" s="187"/>
    </row>
    <row r="1373" spans="8:10" x14ac:dyDescent="0.3">
      <c r="H1373" s="187"/>
      <c r="I1373" s="187"/>
      <c r="J1373" s="187"/>
    </row>
    <row r="1374" spans="8:10" x14ac:dyDescent="0.3">
      <c r="H1374" s="187"/>
      <c r="I1374" s="187"/>
      <c r="J1374" s="187"/>
    </row>
    <row r="1375" spans="8:10" x14ac:dyDescent="0.3">
      <c r="H1375" s="187"/>
      <c r="I1375" s="187"/>
      <c r="J1375" s="187"/>
    </row>
    <row r="1376" spans="8:10" x14ac:dyDescent="0.3">
      <c r="H1376" s="187"/>
      <c r="I1376" s="187"/>
      <c r="J1376" s="187"/>
    </row>
    <row r="1377" spans="8:10" x14ac:dyDescent="0.3">
      <c r="H1377" s="187"/>
      <c r="I1377" s="187"/>
      <c r="J1377" s="187"/>
    </row>
    <row r="1378" spans="8:10" x14ac:dyDescent="0.3">
      <c r="H1378" s="187"/>
      <c r="I1378" s="187"/>
      <c r="J1378" s="187"/>
    </row>
    <row r="1379" spans="8:10" x14ac:dyDescent="0.3">
      <c r="H1379" s="187"/>
      <c r="I1379" s="187"/>
      <c r="J1379" s="187"/>
    </row>
    <row r="1380" spans="8:10" x14ac:dyDescent="0.3">
      <c r="H1380" s="187"/>
      <c r="I1380" s="187"/>
      <c r="J1380" s="187"/>
    </row>
    <row r="1381" spans="8:10" x14ac:dyDescent="0.3">
      <c r="H1381" s="187"/>
      <c r="I1381" s="187"/>
      <c r="J1381" s="187"/>
    </row>
    <row r="1382" spans="8:10" x14ac:dyDescent="0.3">
      <c r="H1382" s="187"/>
      <c r="I1382" s="187"/>
      <c r="J1382" s="187"/>
    </row>
    <row r="1383" spans="8:10" x14ac:dyDescent="0.3">
      <c r="H1383" s="187"/>
      <c r="I1383" s="187"/>
      <c r="J1383" s="187"/>
    </row>
    <row r="1384" spans="8:10" x14ac:dyDescent="0.3">
      <c r="H1384" s="187"/>
      <c r="I1384" s="187"/>
      <c r="J1384" s="187"/>
    </row>
    <row r="1385" spans="8:10" x14ac:dyDescent="0.3">
      <c r="H1385" s="187"/>
      <c r="I1385" s="187"/>
      <c r="J1385" s="187"/>
    </row>
    <row r="1386" spans="8:10" x14ac:dyDescent="0.3">
      <c r="H1386" s="187"/>
      <c r="I1386" s="187"/>
      <c r="J1386" s="187"/>
    </row>
    <row r="1387" spans="8:10" x14ac:dyDescent="0.3">
      <c r="H1387" s="187"/>
      <c r="I1387" s="187"/>
      <c r="J1387" s="187"/>
    </row>
    <row r="1388" spans="8:10" x14ac:dyDescent="0.3">
      <c r="H1388" s="187"/>
      <c r="I1388" s="187"/>
      <c r="J1388" s="187"/>
    </row>
    <row r="1389" spans="8:10" x14ac:dyDescent="0.3">
      <c r="H1389" s="187"/>
      <c r="I1389" s="187"/>
      <c r="J1389" s="187"/>
    </row>
    <row r="1390" spans="8:10" x14ac:dyDescent="0.3">
      <c r="H1390" s="187"/>
      <c r="I1390" s="187"/>
      <c r="J1390" s="187"/>
    </row>
    <row r="1391" spans="8:10" x14ac:dyDescent="0.3">
      <c r="H1391" s="187"/>
      <c r="I1391" s="187"/>
      <c r="J1391" s="187"/>
    </row>
    <row r="1392" spans="8:10" x14ac:dyDescent="0.3">
      <c r="H1392" s="187"/>
      <c r="I1392" s="187"/>
      <c r="J1392" s="187"/>
    </row>
    <row r="1393" spans="8:10" x14ac:dyDescent="0.3">
      <c r="H1393" s="187"/>
      <c r="I1393" s="187"/>
      <c r="J1393" s="187"/>
    </row>
    <row r="1394" spans="8:10" x14ac:dyDescent="0.3">
      <c r="H1394" s="187"/>
      <c r="I1394" s="187"/>
      <c r="J1394" s="187"/>
    </row>
    <row r="1395" spans="8:10" x14ac:dyDescent="0.3">
      <c r="H1395" s="187"/>
      <c r="I1395" s="187"/>
      <c r="J1395" s="187"/>
    </row>
    <row r="1396" spans="8:10" x14ac:dyDescent="0.3">
      <c r="H1396" s="187"/>
      <c r="I1396" s="187"/>
      <c r="J1396" s="187"/>
    </row>
    <row r="1397" spans="8:10" x14ac:dyDescent="0.3">
      <c r="H1397" s="187"/>
      <c r="I1397" s="187"/>
      <c r="J1397" s="187"/>
    </row>
    <row r="1398" spans="8:10" x14ac:dyDescent="0.3">
      <c r="H1398" s="187"/>
      <c r="I1398" s="187"/>
      <c r="J1398" s="187"/>
    </row>
    <row r="1399" spans="8:10" x14ac:dyDescent="0.3">
      <c r="H1399" s="187"/>
      <c r="I1399" s="187"/>
      <c r="J1399" s="187"/>
    </row>
    <row r="1400" spans="8:10" x14ac:dyDescent="0.3">
      <c r="H1400" s="187"/>
      <c r="I1400" s="187"/>
      <c r="J1400" s="187"/>
    </row>
    <row r="1401" spans="8:10" x14ac:dyDescent="0.3">
      <c r="H1401" s="187"/>
      <c r="I1401" s="187"/>
      <c r="J1401" s="187"/>
    </row>
    <row r="1402" spans="8:10" x14ac:dyDescent="0.3">
      <c r="H1402" s="187"/>
      <c r="I1402" s="187"/>
      <c r="J1402" s="187"/>
    </row>
    <row r="1403" spans="8:10" x14ac:dyDescent="0.3">
      <c r="H1403" s="187"/>
      <c r="I1403" s="187"/>
      <c r="J1403" s="187"/>
    </row>
    <row r="1404" spans="8:10" x14ac:dyDescent="0.3">
      <c r="H1404" s="187"/>
      <c r="I1404" s="187"/>
      <c r="J1404" s="187"/>
    </row>
    <row r="1405" spans="8:10" x14ac:dyDescent="0.3">
      <c r="H1405" s="187"/>
      <c r="I1405" s="187"/>
      <c r="J1405" s="187"/>
    </row>
    <row r="1406" spans="8:10" x14ac:dyDescent="0.3">
      <c r="H1406" s="187"/>
      <c r="I1406" s="187"/>
      <c r="J1406" s="187"/>
    </row>
    <row r="1407" spans="8:10" x14ac:dyDescent="0.3">
      <c r="H1407" s="187"/>
      <c r="I1407" s="187"/>
      <c r="J1407" s="187"/>
    </row>
    <row r="1408" spans="8:10" x14ac:dyDescent="0.3">
      <c r="H1408" s="187"/>
      <c r="I1408" s="187"/>
      <c r="J1408" s="187"/>
    </row>
    <row r="1409" spans="8:10" x14ac:dyDescent="0.3">
      <c r="H1409" s="187"/>
      <c r="I1409" s="187"/>
      <c r="J1409" s="187"/>
    </row>
    <row r="1410" spans="8:10" x14ac:dyDescent="0.3">
      <c r="H1410" s="187"/>
      <c r="I1410" s="187"/>
      <c r="J1410" s="187"/>
    </row>
    <row r="1411" spans="8:10" x14ac:dyDescent="0.3">
      <c r="H1411" s="187"/>
      <c r="I1411" s="187"/>
      <c r="J1411" s="187"/>
    </row>
    <row r="1412" spans="8:10" x14ac:dyDescent="0.3">
      <c r="H1412" s="187"/>
      <c r="I1412" s="187"/>
      <c r="J1412" s="187"/>
    </row>
    <row r="1413" spans="8:10" x14ac:dyDescent="0.3">
      <c r="H1413" s="187"/>
      <c r="I1413" s="187"/>
      <c r="J1413" s="187"/>
    </row>
    <row r="1414" spans="8:10" x14ac:dyDescent="0.3">
      <c r="H1414" s="187"/>
      <c r="I1414" s="187"/>
      <c r="J1414" s="187"/>
    </row>
    <row r="1415" spans="8:10" x14ac:dyDescent="0.3">
      <c r="H1415" s="187"/>
      <c r="I1415" s="187"/>
      <c r="J1415" s="187"/>
    </row>
    <row r="1416" spans="8:10" x14ac:dyDescent="0.3">
      <c r="H1416" s="187"/>
      <c r="I1416" s="187"/>
      <c r="J1416" s="187"/>
    </row>
    <row r="1417" spans="8:10" x14ac:dyDescent="0.3">
      <c r="H1417" s="187"/>
      <c r="I1417" s="187"/>
      <c r="J1417" s="187"/>
    </row>
    <row r="1418" spans="8:10" x14ac:dyDescent="0.3">
      <c r="H1418" s="187"/>
      <c r="I1418" s="187"/>
      <c r="J1418" s="187"/>
    </row>
    <row r="1419" spans="8:10" x14ac:dyDescent="0.3">
      <c r="H1419" s="187"/>
      <c r="I1419" s="187"/>
      <c r="J1419" s="187"/>
    </row>
    <row r="1420" spans="8:10" x14ac:dyDescent="0.3">
      <c r="H1420" s="187"/>
      <c r="I1420" s="187"/>
      <c r="J1420" s="187"/>
    </row>
    <row r="1421" spans="8:10" x14ac:dyDescent="0.3">
      <c r="H1421" s="187"/>
      <c r="I1421" s="187"/>
      <c r="J1421" s="187"/>
    </row>
    <row r="1422" spans="8:10" x14ac:dyDescent="0.3">
      <c r="H1422" s="187"/>
      <c r="I1422" s="187"/>
      <c r="J1422" s="187"/>
    </row>
    <row r="1423" spans="8:10" x14ac:dyDescent="0.3">
      <c r="H1423" s="187"/>
      <c r="I1423" s="187"/>
      <c r="J1423" s="187"/>
    </row>
    <row r="1424" spans="8:10" x14ac:dyDescent="0.3">
      <c r="H1424" s="187"/>
      <c r="I1424" s="187"/>
      <c r="J1424" s="187"/>
    </row>
    <row r="1425" spans="8:10" x14ac:dyDescent="0.3">
      <c r="H1425" s="187"/>
      <c r="I1425" s="187"/>
      <c r="J1425" s="187"/>
    </row>
    <row r="1426" spans="8:10" x14ac:dyDescent="0.3">
      <c r="H1426" s="187"/>
      <c r="I1426" s="187"/>
      <c r="J1426" s="187"/>
    </row>
    <row r="1427" spans="8:10" x14ac:dyDescent="0.3">
      <c r="H1427" s="187"/>
      <c r="I1427" s="187"/>
      <c r="J1427" s="187"/>
    </row>
    <row r="1428" spans="8:10" x14ac:dyDescent="0.3">
      <c r="H1428" s="187"/>
      <c r="I1428" s="187"/>
      <c r="J1428" s="187"/>
    </row>
    <row r="1429" spans="8:10" x14ac:dyDescent="0.3">
      <c r="H1429" s="187"/>
      <c r="I1429" s="187"/>
      <c r="J1429" s="187"/>
    </row>
    <row r="1430" spans="8:10" x14ac:dyDescent="0.3">
      <c r="H1430" s="187"/>
      <c r="I1430" s="187"/>
      <c r="J1430" s="187"/>
    </row>
    <row r="1431" spans="8:10" x14ac:dyDescent="0.3">
      <c r="H1431" s="187"/>
      <c r="I1431" s="187"/>
      <c r="J1431" s="187"/>
    </row>
    <row r="1432" spans="8:10" x14ac:dyDescent="0.3">
      <c r="H1432" s="187"/>
      <c r="I1432" s="187"/>
      <c r="J1432" s="187"/>
    </row>
    <row r="1433" spans="8:10" x14ac:dyDescent="0.3">
      <c r="H1433" s="187"/>
      <c r="I1433" s="187"/>
      <c r="J1433" s="187"/>
    </row>
    <row r="1434" spans="8:10" x14ac:dyDescent="0.3">
      <c r="H1434" s="187"/>
      <c r="I1434" s="187"/>
      <c r="J1434" s="187"/>
    </row>
    <row r="1435" spans="8:10" x14ac:dyDescent="0.3">
      <c r="H1435" s="187"/>
      <c r="I1435" s="187"/>
      <c r="J1435" s="187"/>
    </row>
    <row r="1436" spans="8:10" x14ac:dyDescent="0.3">
      <c r="H1436" s="187"/>
      <c r="I1436" s="187"/>
      <c r="J1436" s="187"/>
    </row>
    <row r="1437" spans="8:10" x14ac:dyDescent="0.3">
      <c r="H1437" s="187"/>
      <c r="I1437" s="187"/>
      <c r="J1437" s="187"/>
    </row>
    <row r="1438" spans="8:10" x14ac:dyDescent="0.3">
      <c r="H1438" s="187"/>
      <c r="I1438" s="187"/>
      <c r="J1438" s="187"/>
    </row>
    <row r="1439" spans="8:10" x14ac:dyDescent="0.3">
      <c r="H1439" s="187"/>
      <c r="I1439" s="187"/>
      <c r="J1439" s="187"/>
    </row>
    <row r="1440" spans="8:10" x14ac:dyDescent="0.3">
      <c r="H1440" s="187"/>
      <c r="I1440" s="187"/>
      <c r="J1440" s="187"/>
    </row>
    <row r="1441" spans="8:10" x14ac:dyDescent="0.3">
      <c r="H1441" s="187"/>
      <c r="I1441" s="187"/>
      <c r="J1441" s="187"/>
    </row>
    <row r="1442" spans="8:10" x14ac:dyDescent="0.3">
      <c r="H1442" s="187"/>
      <c r="I1442" s="187"/>
      <c r="J1442" s="187"/>
    </row>
    <row r="1443" spans="8:10" x14ac:dyDescent="0.3">
      <c r="H1443" s="187"/>
      <c r="I1443" s="187"/>
      <c r="J1443" s="187"/>
    </row>
    <row r="1444" spans="8:10" x14ac:dyDescent="0.3">
      <c r="H1444" s="187"/>
      <c r="I1444" s="187"/>
      <c r="J1444" s="187"/>
    </row>
    <row r="1445" spans="8:10" x14ac:dyDescent="0.3">
      <c r="H1445" s="187"/>
      <c r="I1445" s="187"/>
      <c r="J1445" s="187"/>
    </row>
    <row r="1446" spans="8:10" x14ac:dyDescent="0.3">
      <c r="H1446" s="187"/>
      <c r="I1446" s="187"/>
      <c r="J1446" s="187"/>
    </row>
    <row r="1447" spans="8:10" x14ac:dyDescent="0.3">
      <c r="H1447" s="187"/>
      <c r="I1447" s="187"/>
      <c r="J1447" s="187"/>
    </row>
    <row r="1448" spans="8:10" x14ac:dyDescent="0.3">
      <c r="H1448" s="187"/>
      <c r="I1448" s="187"/>
      <c r="J1448" s="187"/>
    </row>
    <row r="1449" spans="8:10" x14ac:dyDescent="0.3">
      <c r="H1449" s="187"/>
      <c r="I1449" s="187"/>
      <c r="J1449" s="187"/>
    </row>
    <row r="1450" spans="8:10" x14ac:dyDescent="0.3">
      <c r="H1450" s="187"/>
      <c r="I1450" s="187"/>
      <c r="J1450" s="187"/>
    </row>
    <row r="1451" spans="8:10" x14ac:dyDescent="0.3">
      <c r="H1451" s="187"/>
      <c r="I1451" s="187"/>
      <c r="J1451" s="187"/>
    </row>
    <row r="1452" spans="8:10" x14ac:dyDescent="0.3">
      <c r="H1452" s="187"/>
      <c r="I1452" s="187"/>
      <c r="J1452" s="187"/>
    </row>
    <row r="1453" spans="8:10" x14ac:dyDescent="0.3">
      <c r="H1453" s="187"/>
      <c r="I1453" s="187"/>
      <c r="J1453" s="187"/>
    </row>
    <row r="1454" spans="8:10" x14ac:dyDescent="0.3">
      <c r="H1454" s="187"/>
      <c r="I1454" s="187"/>
      <c r="J1454" s="187"/>
    </row>
    <row r="1455" spans="8:10" x14ac:dyDescent="0.3">
      <c r="H1455" s="187"/>
      <c r="I1455" s="187"/>
      <c r="J1455" s="187"/>
    </row>
    <row r="1456" spans="8:10" x14ac:dyDescent="0.3">
      <c r="H1456" s="187"/>
      <c r="I1456" s="187"/>
      <c r="J1456" s="187"/>
    </row>
    <row r="1457" spans="8:10" x14ac:dyDescent="0.3">
      <c r="H1457" s="187"/>
      <c r="I1457" s="187"/>
      <c r="J1457" s="187"/>
    </row>
    <row r="1458" spans="8:10" x14ac:dyDescent="0.3">
      <c r="H1458" s="187"/>
      <c r="I1458" s="187"/>
      <c r="J1458" s="187"/>
    </row>
    <row r="1459" spans="8:10" x14ac:dyDescent="0.3">
      <c r="H1459" s="187"/>
      <c r="I1459" s="187"/>
      <c r="J1459" s="187"/>
    </row>
    <row r="1460" spans="8:10" x14ac:dyDescent="0.3">
      <c r="H1460" s="187"/>
      <c r="I1460" s="187"/>
      <c r="J1460" s="187"/>
    </row>
    <row r="1461" spans="8:10" x14ac:dyDescent="0.3">
      <c r="H1461" s="187"/>
      <c r="I1461" s="187"/>
      <c r="J1461" s="187"/>
    </row>
    <row r="1462" spans="8:10" x14ac:dyDescent="0.3">
      <c r="H1462" s="187"/>
      <c r="I1462" s="187"/>
      <c r="J1462" s="187"/>
    </row>
    <row r="1463" spans="8:10" x14ac:dyDescent="0.3">
      <c r="H1463" s="187"/>
      <c r="I1463" s="187"/>
      <c r="J1463" s="187"/>
    </row>
    <row r="1464" spans="8:10" x14ac:dyDescent="0.3">
      <c r="H1464" s="187"/>
      <c r="I1464" s="187"/>
      <c r="J1464" s="187"/>
    </row>
    <row r="1465" spans="8:10" x14ac:dyDescent="0.3">
      <c r="H1465" s="187"/>
      <c r="I1465" s="187"/>
      <c r="J1465" s="187"/>
    </row>
    <row r="1466" spans="8:10" x14ac:dyDescent="0.3">
      <c r="H1466" s="187"/>
      <c r="I1466" s="187"/>
      <c r="J1466" s="187"/>
    </row>
    <row r="1467" spans="8:10" x14ac:dyDescent="0.3">
      <c r="H1467" s="187"/>
      <c r="I1467" s="187"/>
      <c r="J1467" s="187"/>
    </row>
    <row r="1468" spans="8:10" x14ac:dyDescent="0.3">
      <c r="H1468" s="187"/>
      <c r="I1468" s="187"/>
      <c r="J1468" s="187"/>
    </row>
    <row r="1469" spans="8:10" x14ac:dyDescent="0.3">
      <c r="H1469" s="187"/>
      <c r="I1469" s="187"/>
      <c r="J1469" s="187"/>
    </row>
    <row r="1470" spans="8:10" x14ac:dyDescent="0.3">
      <c r="H1470" s="187"/>
      <c r="I1470" s="187"/>
      <c r="J1470" s="187"/>
    </row>
    <row r="1471" spans="8:10" x14ac:dyDescent="0.3">
      <c r="H1471" s="187"/>
      <c r="I1471" s="187"/>
      <c r="J1471" s="187"/>
    </row>
    <row r="1472" spans="8:10" x14ac:dyDescent="0.3">
      <c r="H1472" s="187"/>
      <c r="I1472" s="187"/>
      <c r="J1472" s="187"/>
    </row>
    <row r="1473" spans="8:10" x14ac:dyDescent="0.3">
      <c r="H1473" s="187"/>
      <c r="I1473" s="187"/>
      <c r="J1473" s="187"/>
    </row>
    <row r="1474" spans="8:10" x14ac:dyDescent="0.3">
      <c r="H1474" s="187"/>
      <c r="I1474" s="187"/>
      <c r="J1474" s="187"/>
    </row>
    <row r="1475" spans="8:10" x14ac:dyDescent="0.3">
      <c r="H1475" s="187"/>
      <c r="I1475" s="187"/>
      <c r="J1475" s="187"/>
    </row>
    <row r="1476" spans="8:10" x14ac:dyDescent="0.3">
      <c r="H1476" s="187"/>
      <c r="I1476" s="187"/>
      <c r="J1476" s="187"/>
    </row>
    <row r="1477" spans="8:10" x14ac:dyDescent="0.3">
      <c r="H1477" s="187"/>
      <c r="I1477" s="187"/>
      <c r="J1477" s="187"/>
    </row>
    <row r="1478" spans="8:10" x14ac:dyDescent="0.3">
      <c r="H1478" s="187"/>
      <c r="I1478" s="187"/>
      <c r="J1478" s="187"/>
    </row>
    <row r="1479" spans="8:10" x14ac:dyDescent="0.3">
      <c r="H1479" s="187"/>
      <c r="I1479" s="187"/>
      <c r="J1479" s="187"/>
    </row>
    <row r="1480" spans="8:10" x14ac:dyDescent="0.3">
      <c r="H1480" s="187"/>
      <c r="I1480" s="187"/>
      <c r="J1480" s="187"/>
    </row>
    <row r="1481" spans="8:10" x14ac:dyDescent="0.3">
      <c r="H1481" s="187"/>
      <c r="I1481" s="187"/>
      <c r="J1481" s="187"/>
    </row>
    <row r="1482" spans="8:10" x14ac:dyDescent="0.3">
      <c r="H1482" s="187"/>
      <c r="I1482" s="187"/>
      <c r="J1482" s="187"/>
    </row>
    <row r="1483" spans="8:10" x14ac:dyDescent="0.3">
      <c r="H1483" s="187"/>
      <c r="I1483" s="187"/>
      <c r="J1483" s="187"/>
    </row>
    <row r="1484" spans="8:10" x14ac:dyDescent="0.3">
      <c r="H1484" s="187"/>
      <c r="I1484" s="187"/>
      <c r="J1484" s="187"/>
    </row>
    <row r="1485" spans="8:10" x14ac:dyDescent="0.3">
      <c r="H1485" s="187"/>
      <c r="I1485" s="187"/>
      <c r="J1485" s="187"/>
    </row>
    <row r="1486" spans="8:10" x14ac:dyDescent="0.3">
      <c r="H1486" s="187"/>
      <c r="I1486" s="187"/>
      <c r="J1486" s="187"/>
    </row>
    <row r="1487" spans="8:10" x14ac:dyDescent="0.3">
      <c r="H1487" s="187"/>
      <c r="I1487" s="187"/>
      <c r="J1487" s="187"/>
    </row>
    <row r="1488" spans="8:10" x14ac:dyDescent="0.3">
      <c r="H1488" s="187"/>
      <c r="I1488" s="187"/>
      <c r="J1488" s="187"/>
    </row>
    <row r="1489" spans="8:10" x14ac:dyDescent="0.3">
      <c r="H1489" s="187"/>
      <c r="I1489" s="187"/>
      <c r="J1489" s="187"/>
    </row>
    <row r="1490" spans="8:10" x14ac:dyDescent="0.3">
      <c r="H1490" s="187"/>
      <c r="I1490" s="187"/>
      <c r="J1490" s="187"/>
    </row>
    <row r="1491" spans="8:10" x14ac:dyDescent="0.3">
      <c r="H1491" s="187"/>
      <c r="I1491" s="187"/>
      <c r="J1491" s="187"/>
    </row>
    <row r="1492" spans="8:10" x14ac:dyDescent="0.3">
      <c r="H1492" s="187"/>
      <c r="I1492" s="187"/>
      <c r="J1492" s="187"/>
    </row>
    <row r="1493" spans="8:10" x14ac:dyDescent="0.3">
      <c r="H1493" s="187"/>
      <c r="I1493" s="187"/>
      <c r="J1493" s="187"/>
    </row>
    <row r="1494" spans="8:10" x14ac:dyDescent="0.3">
      <c r="H1494" s="187"/>
      <c r="I1494" s="187"/>
      <c r="J1494" s="187"/>
    </row>
    <row r="1495" spans="8:10" x14ac:dyDescent="0.3">
      <c r="H1495" s="187"/>
      <c r="I1495" s="187"/>
      <c r="J1495" s="187"/>
    </row>
    <row r="1496" spans="8:10" x14ac:dyDescent="0.3">
      <c r="H1496" s="187"/>
      <c r="I1496" s="187"/>
      <c r="J1496" s="187"/>
    </row>
    <row r="1497" spans="8:10" x14ac:dyDescent="0.3">
      <c r="H1497" s="187"/>
      <c r="I1497" s="187"/>
      <c r="J1497" s="187"/>
    </row>
    <row r="1498" spans="8:10" x14ac:dyDescent="0.3">
      <c r="H1498" s="187"/>
      <c r="I1498" s="187"/>
      <c r="J1498" s="187"/>
    </row>
    <row r="1499" spans="8:10" x14ac:dyDescent="0.3">
      <c r="H1499" s="187"/>
      <c r="I1499" s="187"/>
      <c r="J1499" s="187"/>
    </row>
    <row r="1500" spans="8:10" x14ac:dyDescent="0.3">
      <c r="H1500" s="187"/>
      <c r="I1500" s="187"/>
      <c r="J1500" s="187"/>
    </row>
    <row r="1501" spans="8:10" x14ac:dyDescent="0.3">
      <c r="H1501" s="187"/>
      <c r="I1501" s="187"/>
      <c r="J1501" s="187"/>
    </row>
    <row r="1502" spans="8:10" x14ac:dyDescent="0.3">
      <c r="H1502" s="187"/>
      <c r="I1502" s="187"/>
      <c r="J1502" s="187"/>
    </row>
    <row r="1503" spans="8:10" x14ac:dyDescent="0.3">
      <c r="H1503" s="187"/>
      <c r="I1503" s="187"/>
      <c r="J1503" s="187"/>
    </row>
    <row r="1504" spans="8:10" x14ac:dyDescent="0.3">
      <c r="H1504" s="187"/>
      <c r="I1504" s="187"/>
      <c r="J1504" s="187"/>
    </row>
    <row r="1505" spans="8:10" x14ac:dyDescent="0.3">
      <c r="H1505" s="187"/>
      <c r="I1505" s="187"/>
      <c r="J1505" s="187"/>
    </row>
    <row r="1506" spans="8:10" x14ac:dyDescent="0.3">
      <c r="H1506" s="187"/>
      <c r="I1506" s="187"/>
      <c r="J1506" s="187"/>
    </row>
    <row r="1507" spans="8:10" x14ac:dyDescent="0.3">
      <c r="H1507" s="187"/>
      <c r="I1507" s="187"/>
      <c r="J1507" s="187"/>
    </row>
    <row r="1508" spans="8:10" x14ac:dyDescent="0.3">
      <c r="H1508" s="187"/>
      <c r="I1508" s="187"/>
      <c r="J1508" s="187"/>
    </row>
    <row r="1509" spans="8:10" x14ac:dyDescent="0.3">
      <c r="H1509" s="187"/>
      <c r="I1509" s="187"/>
      <c r="J1509" s="187"/>
    </row>
    <row r="1510" spans="8:10" x14ac:dyDescent="0.3">
      <c r="H1510" s="187"/>
      <c r="I1510" s="187"/>
      <c r="J1510" s="187"/>
    </row>
    <row r="1511" spans="8:10" x14ac:dyDescent="0.3">
      <c r="H1511" s="187"/>
      <c r="I1511" s="187"/>
      <c r="J1511" s="187"/>
    </row>
    <row r="1512" spans="8:10" x14ac:dyDescent="0.3">
      <c r="H1512" s="187"/>
      <c r="I1512" s="187"/>
      <c r="J1512" s="187"/>
    </row>
    <row r="1513" spans="8:10" x14ac:dyDescent="0.3">
      <c r="H1513" s="187"/>
      <c r="I1513" s="187"/>
      <c r="J1513" s="187"/>
    </row>
    <row r="1514" spans="8:10" x14ac:dyDescent="0.3">
      <c r="H1514" s="187"/>
      <c r="I1514" s="187"/>
      <c r="J1514" s="187"/>
    </row>
    <row r="1515" spans="8:10" x14ac:dyDescent="0.3">
      <c r="H1515" s="187"/>
      <c r="I1515" s="187"/>
      <c r="J1515" s="187"/>
    </row>
    <row r="1516" spans="8:10" x14ac:dyDescent="0.3">
      <c r="H1516" s="187"/>
      <c r="I1516" s="187"/>
      <c r="J1516" s="187"/>
    </row>
    <row r="1517" spans="8:10" x14ac:dyDescent="0.3">
      <c r="H1517" s="187"/>
      <c r="I1517" s="187"/>
      <c r="J1517" s="187"/>
    </row>
    <row r="1518" spans="8:10" x14ac:dyDescent="0.3">
      <c r="H1518" s="187"/>
      <c r="I1518" s="187"/>
      <c r="J1518" s="187"/>
    </row>
    <row r="1519" spans="8:10" x14ac:dyDescent="0.3">
      <c r="H1519" s="187"/>
      <c r="I1519" s="187"/>
      <c r="J1519" s="187"/>
    </row>
    <row r="1520" spans="8:10" x14ac:dyDescent="0.3">
      <c r="H1520" s="187"/>
      <c r="I1520" s="187"/>
      <c r="J1520" s="187"/>
    </row>
    <row r="1521" spans="8:10" x14ac:dyDescent="0.3">
      <c r="H1521" s="187"/>
      <c r="I1521" s="187"/>
      <c r="J1521" s="187"/>
    </row>
    <row r="1522" spans="8:10" x14ac:dyDescent="0.3">
      <c r="H1522" s="187"/>
      <c r="I1522" s="187"/>
      <c r="J1522" s="187"/>
    </row>
    <row r="1523" spans="8:10" x14ac:dyDescent="0.3">
      <c r="H1523" s="187"/>
      <c r="I1523" s="187"/>
      <c r="J1523" s="187"/>
    </row>
    <row r="1524" spans="8:10" x14ac:dyDescent="0.3">
      <c r="H1524" s="187"/>
      <c r="I1524" s="187"/>
      <c r="J1524" s="187"/>
    </row>
    <row r="1525" spans="8:10" x14ac:dyDescent="0.3">
      <c r="H1525" s="187"/>
      <c r="I1525" s="187"/>
      <c r="J1525" s="187"/>
    </row>
    <row r="1526" spans="8:10" x14ac:dyDescent="0.3">
      <c r="H1526" s="187"/>
      <c r="I1526" s="187"/>
      <c r="J1526" s="187"/>
    </row>
    <row r="1527" spans="8:10" x14ac:dyDescent="0.3">
      <c r="H1527" s="187"/>
      <c r="I1527" s="187"/>
      <c r="J1527" s="187"/>
    </row>
    <row r="1528" spans="8:10" x14ac:dyDescent="0.3">
      <c r="H1528" s="187"/>
      <c r="I1528" s="187"/>
      <c r="J1528" s="187"/>
    </row>
    <row r="1529" spans="8:10" x14ac:dyDescent="0.3">
      <c r="H1529" s="187"/>
      <c r="I1529" s="187"/>
      <c r="J1529" s="187"/>
    </row>
    <row r="1530" spans="8:10" x14ac:dyDescent="0.3">
      <c r="H1530" s="187"/>
      <c r="I1530" s="187"/>
      <c r="J1530" s="187"/>
    </row>
    <row r="1531" spans="8:10" x14ac:dyDescent="0.3">
      <c r="H1531" s="187"/>
      <c r="I1531" s="187"/>
      <c r="J1531" s="187"/>
    </row>
    <row r="1532" spans="8:10" x14ac:dyDescent="0.3">
      <c r="H1532" s="187"/>
      <c r="I1532" s="187"/>
      <c r="J1532" s="187"/>
    </row>
    <row r="1533" spans="8:10" x14ac:dyDescent="0.3">
      <c r="H1533" s="187"/>
      <c r="I1533" s="187"/>
      <c r="J1533" s="187"/>
    </row>
    <row r="1534" spans="8:10" x14ac:dyDescent="0.3">
      <c r="H1534" s="187"/>
      <c r="I1534" s="187"/>
      <c r="J1534" s="187"/>
    </row>
    <row r="1535" spans="8:10" x14ac:dyDescent="0.3">
      <c r="H1535" s="187"/>
      <c r="I1535" s="187"/>
      <c r="J1535" s="187"/>
    </row>
    <row r="1536" spans="8:10" x14ac:dyDescent="0.3">
      <c r="H1536" s="187"/>
      <c r="I1536" s="187"/>
      <c r="J1536" s="187"/>
    </row>
    <row r="1537" spans="8:10" x14ac:dyDescent="0.3">
      <c r="H1537" s="187"/>
      <c r="I1537" s="187"/>
      <c r="J1537" s="187"/>
    </row>
    <row r="1538" spans="8:10" x14ac:dyDescent="0.3">
      <c r="H1538" s="187"/>
      <c r="I1538" s="187"/>
      <c r="J1538" s="187"/>
    </row>
    <row r="1539" spans="8:10" x14ac:dyDescent="0.3">
      <c r="H1539" s="187"/>
      <c r="I1539" s="187"/>
      <c r="J1539" s="187"/>
    </row>
    <row r="1540" spans="8:10" x14ac:dyDescent="0.3">
      <c r="H1540" s="187"/>
      <c r="I1540" s="187"/>
      <c r="J1540" s="187"/>
    </row>
    <row r="1541" spans="8:10" x14ac:dyDescent="0.3">
      <c r="H1541" s="187"/>
      <c r="I1541" s="187"/>
      <c r="J1541" s="187"/>
    </row>
    <row r="1542" spans="8:10" x14ac:dyDescent="0.3">
      <c r="H1542" s="187"/>
      <c r="I1542" s="187"/>
      <c r="J1542" s="187"/>
    </row>
    <row r="1543" spans="8:10" x14ac:dyDescent="0.3">
      <c r="H1543" s="187"/>
      <c r="I1543" s="187"/>
      <c r="J1543" s="187"/>
    </row>
    <row r="1544" spans="8:10" x14ac:dyDescent="0.3">
      <c r="H1544" s="187"/>
      <c r="I1544" s="187"/>
      <c r="J1544" s="187"/>
    </row>
    <row r="1545" spans="8:10" x14ac:dyDescent="0.3">
      <c r="H1545" s="187"/>
      <c r="I1545" s="187"/>
      <c r="J1545" s="187"/>
    </row>
    <row r="1546" spans="8:10" x14ac:dyDescent="0.3">
      <c r="H1546" s="187"/>
      <c r="I1546" s="187"/>
      <c r="J1546" s="187"/>
    </row>
    <row r="1547" spans="8:10" x14ac:dyDescent="0.3">
      <c r="H1547" s="187"/>
      <c r="I1547" s="187"/>
      <c r="J1547" s="187"/>
    </row>
    <row r="1548" spans="8:10" x14ac:dyDescent="0.3">
      <c r="H1548" s="187"/>
      <c r="I1548" s="187"/>
      <c r="J1548" s="187"/>
    </row>
    <row r="1549" spans="8:10" x14ac:dyDescent="0.3">
      <c r="H1549" s="187"/>
      <c r="I1549" s="187"/>
      <c r="J1549" s="187"/>
    </row>
    <row r="1550" spans="8:10" x14ac:dyDescent="0.3">
      <c r="H1550" s="187"/>
      <c r="I1550" s="187"/>
      <c r="J1550" s="187"/>
    </row>
    <row r="1551" spans="8:10" x14ac:dyDescent="0.3">
      <c r="H1551" s="187"/>
      <c r="I1551" s="187"/>
      <c r="J1551" s="187"/>
    </row>
    <row r="1552" spans="8:10" x14ac:dyDescent="0.3">
      <c r="H1552" s="187"/>
      <c r="I1552" s="187"/>
      <c r="J1552" s="187"/>
    </row>
    <row r="1553" spans="8:10" x14ac:dyDescent="0.3">
      <c r="H1553" s="187"/>
      <c r="I1553" s="187"/>
      <c r="J1553" s="187"/>
    </row>
    <row r="1554" spans="8:10" x14ac:dyDescent="0.3">
      <c r="H1554" s="187"/>
      <c r="I1554" s="187"/>
      <c r="J1554" s="187"/>
    </row>
    <row r="1555" spans="8:10" x14ac:dyDescent="0.3">
      <c r="H1555" s="187"/>
      <c r="I1555" s="187"/>
      <c r="J1555" s="187"/>
    </row>
    <row r="1556" spans="8:10" x14ac:dyDescent="0.3">
      <c r="H1556" s="187"/>
      <c r="I1556" s="187"/>
      <c r="J1556" s="187"/>
    </row>
    <row r="1557" spans="8:10" x14ac:dyDescent="0.3">
      <c r="H1557" s="187"/>
      <c r="I1557" s="187"/>
      <c r="J1557" s="187"/>
    </row>
    <row r="1558" spans="8:10" x14ac:dyDescent="0.3">
      <c r="H1558" s="187"/>
      <c r="I1558" s="187"/>
      <c r="J1558" s="187"/>
    </row>
    <row r="1559" spans="8:10" x14ac:dyDescent="0.3">
      <c r="H1559" s="187"/>
      <c r="I1559" s="187"/>
      <c r="J1559" s="187"/>
    </row>
    <row r="1560" spans="8:10" x14ac:dyDescent="0.3">
      <c r="H1560" s="187"/>
      <c r="I1560" s="187"/>
      <c r="J1560" s="187"/>
    </row>
    <row r="1561" spans="8:10" x14ac:dyDescent="0.3">
      <c r="H1561" s="187"/>
      <c r="I1561" s="187"/>
      <c r="J1561" s="187"/>
    </row>
    <row r="1562" spans="8:10" x14ac:dyDescent="0.3">
      <c r="H1562" s="187"/>
      <c r="I1562" s="187"/>
      <c r="J1562" s="187"/>
    </row>
    <row r="1563" spans="8:10" x14ac:dyDescent="0.3">
      <c r="H1563" s="187"/>
      <c r="I1563" s="187"/>
      <c r="J1563" s="187"/>
    </row>
    <row r="1564" spans="8:10" x14ac:dyDescent="0.3">
      <c r="H1564" s="187"/>
      <c r="I1564" s="187"/>
      <c r="J1564" s="187"/>
    </row>
    <row r="1565" spans="8:10" x14ac:dyDescent="0.3">
      <c r="H1565" s="187"/>
      <c r="I1565" s="187"/>
      <c r="J1565" s="187"/>
    </row>
    <row r="1566" spans="8:10" x14ac:dyDescent="0.3">
      <c r="H1566" s="187"/>
      <c r="I1566" s="187"/>
      <c r="J1566" s="187"/>
    </row>
    <row r="1567" spans="8:10" x14ac:dyDescent="0.3">
      <c r="H1567" s="187"/>
      <c r="I1567" s="187"/>
      <c r="J1567" s="187"/>
    </row>
    <row r="1568" spans="8:10" x14ac:dyDescent="0.3">
      <c r="H1568" s="187"/>
      <c r="I1568" s="187"/>
      <c r="J1568" s="187"/>
    </row>
    <row r="1569" spans="8:10" x14ac:dyDescent="0.3">
      <c r="H1569" s="187"/>
      <c r="I1569" s="187"/>
      <c r="J1569" s="187"/>
    </row>
    <row r="1570" spans="8:10" x14ac:dyDescent="0.3">
      <c r="H1570" s="187"/>
      <c r="I1570" s="187"/>
      <c r="J1570" s="187"/>
    </row>
    <row r="1571" spans="8:10" x14ac:dyDescent="0.3">
      <c r="H1571" s="187"/>
      <c r="I1571" s="187"/>
      <c r="J1571" s="187"/>
    </row>
    <row r="1572" spans="8:10" x14ac:dyDescent="0.3">
      <c r="H1572" s="187"/>
      <c r="I1572" s="187"/>
      <c r="J1572" s="187"/>
    </row>
    <row r="1573" spans="8:10" x14ac:dyDescent="0.3">
      <c r="H1573" s="187"/>
      <c r="I1573" s="187"/>
      <c r="J1573" s="187"/>
    </row>
    <row r="1574" spans="8:10" x14ac:dyDescent="0.3">
      <c r="H1574" s="187"/>
      <c r="I1574" s="187"/>
      <c r="J1574" s="187"/>
    </row>
    <row r="1575" spans="8:10" x14ac:dyDescent="0.3">
      <c r="H1575" s="187"/>
      <c r="I1575" s="187"/>
      <c r="J1575" s="187"/>
    </row>
    <row r="1576" spans="8:10" x14ac:dyDescent="0.3">
      <c r="H1576" s="187"/>
      <c r="I1576" s="187"/>
      <c r="J1576" s="187"/>
    </row>
    <row r="1577" spans="8:10" x14ac:dyDescent="0.3">
      <c r="H1577" s="187"/>
      <c r="I1577" s="187"/>
      <c r="J1577" s="187"/>
    </row>
    <row r="1578" spans="8:10" x14ac:dyDescent="0.3">
      <c r="H1578" s="187"/>
      <c r="I1578" s="187"/>
      <c r="J1578" s="187"/>
    </row>
    <row r="1579" spans="8:10" x14ac:dyDescent="0.3">
      <c r="H1579" s="187"/>
      <c r="I1579" s="187"/>
      <c r="J1579" s="187"/>
    </row>
    <row r="1580" spans="8:10" x14ac:dyDescent="0.3">
      <c r="H1580" s="187"/>
      <c r="I1580" s="187"/>
      <c r="J1580" s="187"/>
    </row>
    <row r="1581" spans="8:10" x14ac:dyDescent="0.3">
      <c r="H1581" s="187"/>
      <c r="I1581" s="187"/>
      <c r="J1581" s="187"/>
    </row>
    <row r="1582" spans="8:10" x14ac:dyDescent="0.3">
      <c r="H1582" s="187"/>
      <c r="I1582" s="187"/>
      <c r="J1582" s="187"/>
    </row>
    <row r="1583" spans="8:10" x14ac:dyDescent="0.3">
      <c r="H1583" s="187"/>
      <c r="I1583" s="187"/>
      <c r="J1583" s="187"/>
    </row>
    <row r="1584" spans="8:10" x14ac:dyDescent="0.3">
      <c r="H1584" s="187"/>
      <c r="I1584" s="187"/>
      <c r="J1584" s="187"/>
    </row>
    <row r="1585" spans="8:10" x14ac:dyDescent="0.3">
      <c r="H1585" s="187"/>
      <c r="I1585" s="187"/>
      <c r="J1585" s="187"/>
    </row>
    <row r="1586" spans="8:10" x14ac:dyDescent="0.3">
      <c r="H1586" s="187"/>
      <c r="I1586" s="187"/>
      <c r="J1586" s="187"/>
    </row>
    <row r="1587" spans="8:10" x14ac:dyDescent="0.3">
      <c r="H1587" s="187"/>
      <c r="I1587" s="187"/>
      <c r="J1587" s="187"/>
    </row>
    <row r="1588" spans="8:10" x14ac:dyDescent="0.3">
      <c r="H1588" s="187"/>
      <c r="I1588" s="187"/>
      <c r="J1588" s="187"/>
    </row>
    <row r="1589" spans="8:10" x14ac:dyDescent="0.3">
      <c r="H1589" s="187"/>
      <c r="I1589" s="187"/>
      <c r="J1589" s="187"/>
    </row>
    <row r="1590" spans="8:10" x14ac:dyDescent="0.3">
      <c r="H1590" s="187"/>
      <c r="I1590" s="187"/>
      <c r="J1590" s="187"/>
    </row>
    <row r="1591" spans="8:10" x14ac:dyDescent="0.3">
      <c r="H1591" s="187"/>
      <c r="I1591" s="187"/>
      <c r="J1591" s="187"/>
    </row>
    <row r="1592" spans="8:10" x14ac:dyDescent="0.3">
      <c r="H1592" s="187"/>
      <c r="I1592" s="187"/>
      <c r="J1592" s="187"/>
    </row>
    <row r="1593" spans="8:10" x14ac:dyDescent="0.3">
      <c r="H1593" s="187"/>
      <c r="I1593" s="187"/>
      <c r="J1593" s="187"/>
    </row>
    <row r="1594" spans="8:10" x14ac:dyDescent="0.3">
      <c r="H1594" s="187"/>
      <c r="I1594" s="187"/>
      <c r="J1594" s="187"/>
    </row>
    <row r="1595" spans="8:10" x14ac:dyDescent="0.3">
      <c r="H1595" s="187"/>
      <c r="I1595" s="187"/>
      <c r="J1595" s="187"/>
    </row>
    <row r="1596" spans="8:10" x14ac:dyDescent="0.3">
      <c r="H1596" s="187"/>
      <c r="I1596" s="187"/>
      <c r="J1596" s="187"/>
    </row>
    <row r="1597" spans="8:10" x14ac:dyDescent="0.3">
      <c r="H1597" s="187"/>
      <c r="I1597" s="187"/>
      <c r="J1597" s="187"/>
    </row>
    <row r="1598" spans="8:10" x14ac:dyDescent="0.3">
      <c r="H1598" s="187"/>
      <c r="I1598" s="187"/>
      <c r="J1598" s="187"/>
    </row>
    <row r="1599" spans="8:10" x14ac:dyDescent="0.3">
      <c r="H1599" s="187"/>
      <c r="I1599" s="187"/>
      <c r="J1599" s="187"/>
    </row>
    <row r="1600" spans="8:10" x14ac:dyDescent="0.3">
      <c r="H1600" s="187"/>
      <c r="I1600" s="187"/>
      <c r="J1600" s="187"/>
    </row>
    <row r="1601" spans="8:10" x14ac:dyDescent="0.3">
      <c r="H1601" s="187"/>
      <c r="I1601" s="187"/>
      <c r="J1601" s="187"/>
    </row>
    <row r="1602" spans="8:10" x14ac:dyDescent="0.3">
      <c r="H1602" s="187"/>
      <c r="I1602" s="187"/>
      <c r="J1602" s="187"/>
    </row>
    <row r="1603" spans="8:10" x14ac:dyDescent="0.3">
      <c r="H1603" s="187"/>
      <c r="I1603" s="187"/>
      <c r="J1603" s="187"/>
    </row>
    <row r="1604" spans="8:10" x14ac:dyDescent="0.3">
      <c r="H1604" s="187"/>
      <c r="I1604" s="187"/>
      <c r="J1604" s="187"/>
    </row>
    <row r="1605" spans="8:10" x14ac:dyDescent="0.3">
      <c r="H1605" s="187"/>
      <c r="I1605" s="187"/>
      <c r="J1605" s="187"/>
    </row>
    <row r="1606" spans="8:10" x14ac:dyDescent="0.3">
      <c r="H1606" s="187"/>
      <c r="I1606" s="187"/>
      <c r="J1606" s="187"/>
    </row>
    <row r="1607" spans="8:10" x14ac:dyDescent="0.3">
      <c r="H1607" s="187"/>
      <c r="I1607" s="187"/>
      <c r="J1607" s="187"/>
    </row>
    <row r="1608" spans="8:10" x14ac:dyDescent="0.3">
      <c r="H1608" s="187"/>
      <c r="I1608" s="187"/>
      <c r="J1608" s="187"/>
    </row>
    <row r="1609" spans="8:10" x14ac:dyDescent="0.3">
      <c r="H1609" s="187"/>
      <c r="I1609" s="187"/>
      <c r="J1609" s="187"/>
    </row>
    <row r="1610" spans="8:10" x14ac:dyDescent="0.3">
      <c r="H1610" s="187"/>
      <c r="I1610" s="187"/>
      <c r="J1610" s="187"/>
    </row>
    <row r="1611" spans="8:10" x14ac:dyDescent="0.3">
      <c r="H1611" s="187"/>
      <c r="I1611" s="187"/>
      <c r="J1611" s="187"/>
    </row>
    <row r="1612" spans="8:10" x14ac:dyDescent="0.3">
      <c r="H1612" s="187"/>
      <c r="I1612" s="187"/>
      <c r="J1612" s="187"/>
    </row>
    <row r="1613" spans="8:10" x14ac:dyDescent="0.3">
      <c r="H1613" s="187"/>
      <c r="I1613" s="187"/>
      <c r="J1613" s="187"/>
    </row>
    <row r="1614" spans="8:10" x14ac:dyDescent="0.3">
      <c r="H1614" s="187"/>
      <c r="I1614" s="187"/>
      <c r="J1614" s="187"/>
    </row>
    <row r="1615" spans="8:10" x14ac:dyDescent="0.3">
      <c r="H1615" s="187"/>
      <c r="I1615" s="187"/>
      <c r="J1615" s="187"/>
    </row>
    <row r="1616" spans="8:10" x14ac:dyDescent="0.3">
      <c r="H1616" s="187"/>
      <c r="I1616" s="187"/>
      <c r="J1616" s="187"/>
    </row>
    <row r="1617" spans="8:10" x14ac:dyDescent="0.3">
      <c r="H1617" s="187"/>
      <c r="I1617" s="187"/>
      <c r="J1617" s="187"/>
    </row>
    <row r="1618" spans="8:10" x14ac:dyDescent="0.3">
      <c r="H1618" s="187"/>
      <c r="I1618" s="187"/>
      <c r="J1618" s="187"/>
    </row>
    <row r="1619" spans="8:10" x14ac:dyDescent="0.3">
      <c r="H1619" s="187"/>
      <c r="I1619" s="187"/>
      <c r="J1619" s="187"/>
    </row>
    <row r="1620" spans="8:10" x14ac:dyDescent="0.3">
      <c r="H1620" s="187"/>
      <c r="I1620" s="187"/>
      <c r="J1620" s="187"/>
    </row>
    <row r="1621" spans="8:10" x14ac:dyDescent="0.3">
      <c r="H1621" s="187"/>
      <c r="I1621" s="187"/>
      <c r="J1621" s="187"/>
    </row>
    <row r="1622" spans="8:10" x14ac:dyDescent="0.3">
      <c r="H1622" s="187"/>
      <c r="I1622" s="187"/>
      <c r="J1622" s="187"/>
    </row>
    <row r="1623" spans="8:10" x14ac:dyDescent="0.3">
      <c r="H1623" s="187"/>
      <c r="I1623" s="187"/>
      <c r="J1623" s="187"/>
    </row>
    <row r="1624" spans="8:10" x14ac:dyDescent="0.3">
      <c r="H1624" s="187"/>
      <c r="I1624" s="187"/>
      <c r="J1624" s="187"/>
    </row>
    <row r="1625" spans="8:10" x14ac:dyDescent="0.3">
      <c r="H1625" s="187"/>
      <c r="I1625" s="187"/>
      <c r="J1625" s="187"/>
    </row>
    <row r="1626" spans="8:10" x14ac:dyDescent="0.3">
      <c r="H1626" s="188"/>
      <c r="I1626" s="188"/>
      <c r="J1626" s="188"/>
    </row>
  </sheetData>
  <mergeCells count="6">
    <mergeCell ref="C26:H28"/>
    <mergeCell ref="L26:Q28"/>
    <mergeCell ref="O15:Q17"/>
    <mergeCell ref="K15:M17"/>
    <mergeCell ref="G15:I17"/>
    <mergeCell ref="C15:E17"/>
  </mergeCells>
  <pageMargins left="0.511811024" right="0.511811024" top="0.78740157499999996" bottom="0.78740157499999996" header="0.31496062000000002" footer="0.31496062000000002"/>
  <pageSetup paperSize="0" orientation="portrait" horizontalDpi="203" verticalDpi="203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B10:K65"/>
  <sheetViews>
    <sheetView showGridLines="0" showRowColHeaders="0" workbookViewId="0">
      <pane ySplit="8" topLeftCell="A9" activePane="bottomLeft" state="frozen"/>
      <selection pane="bottomLeft" activeCell="E21" sqref="E21"/>
    </sheetView>
  </sheetViews>
  <sheetFormatPr defaultRowHeight="16.5" x14ac:dyDescent="0.3"/>
  <cols>
    <col min="1" max="1" width="7.625" customWidth="1"/>
    <col min="2" max="2" width="19.75" bestFit="1" customWidth="1"/>
    <col min="3" max="3" width="18.5" bestFit="1" customWidth="1"/>
    <col min="4" max="4" width="13.625" bestFit="1" customWidth="1"/>
    <col min="5" max="5" width="15.375" bestFit="1" customWidth="1"/>
    <col min="6" max="6" width="13.625" bestFit="1" customWidth="1"/>
    <col min="7" max="7" width="13.5" bestFit="1" customWidth="1"/>
    <col min="8" max="8" width="18.5" bestFit="1" customWidth="1"/>
    <col min="9" max="9" width="13.625" bestFit="1" customWidth="1"/>
    <col min="10" max="10" width="11" bestFit="1" customWidth="1"/>
  </cols>
  <sheetData>
    <row r="10" spans="2:10" ht="17.25" thickBot="1" x14ac:dyDescent="0.35"/>
    <row r="11" spans="2:10" ht="19.5" thickBot="1" x14ac:dyDescent="0.35">
      <c r="B11" s="249" t="s">
        <v>171</v>
      </c>
      <c r="C11" s="259"/>
      <c r="D11" s="259"/>
      <c r="E11" s="250"/>
      <c r="G11" s="249" t="s">
        <v>183</v>
      </c>
      <c r="H11" s="259"/>
      <c r="I11" s="259"/>
      <c r="J11" s="250"/>
    </row>
    <row r="12" spans="2:10" ht="19.5" thickBot="1" x14ac:dyDescent="0.35">
      <c r="B12" s="13" t="s">
        <v>345</v>
      </c>
      <c r="C12" s="14" t="s">
        <v>346</v>
      </c>
      <c r="D12" s="15" t="s">
        <v>347</v>
      </c>
      <c r="E12" s="15" t="s">
        <v>348</v>
      </c>
      <c r="G12" s="29" t="s">
        <v>345</v>
      </c>
      <c r="H12" s="30" t="s">
        <v>181</v>
      </c>
      <c r="I12" s="249" t="s">
        <v>358</v>
      </c>
      <c r="J12" s="250"/>
    </row>
    <row r="13" spans="2:10" ht="19.5" thickBot="1" x14ac:dyDescent="0.35">
      <c r="B13" s="13" t="s">
        <v>349</v>
      </c>
      <c r="C13" s="27"/>
      <c r="D13" s="28"/>
      <c r="E13" s="28"/>
      <c r="G13" s="29" t="s">
        <v>349</v>
      </c>
      <c r="H13" s="28"/>
      <c r="I13" s="253"/>
      <c r="J13" s="254"/>
    </row>
    <row r="14" spans="2:10" ht="19.5" thickBot="1" x14ac:dyDescent="0.35">
      <c r="B14" s="16" t="s">
        <v>350</v>
      </c>
      <c r="C14" s="17">
        <v>0</v>
      </c>
      <c r="D14" s="18">
        <v>3.2500000000000001E-2</v>
      </c>
      <c r="E14" s="19">
        <v>1.2999999999999999E-2</v>
      </c>
      <c r="G14" s="29" t="s">
        <v>353</v>
      </c>
      <c r="H14" s="7">
        <f>H13-(H13/100*3)</f>
        <v>0</v>
      </c>
      <c r="I14" s="257">
        <f>(I13/100*110)-(I13/100*6.5)</f>
        <v>0</v>
      </c>
      <c r="J14" s="258"/>
    </row>
    <row r="15" spans="2:10" ht="19.5" thickBot="1" x14ac:dyDescent="0.35">
      <c r="B15" s="13" t="s">
        <v>351</v>
      </c>
      <c r="C15" s="20">
        <v>9.5399999999999999E-2</v>
      </c>
      <c r="D15" s="21">
        <v>0.10249999999999999</v>
      </c>
      <c r="E15" s="22">
        <v>0</v>
      </c>
      <c r="G15" s="6"/>
      <c r="H15" s="6"/>
      <c r="I15" s="6"/>
      <c r="J15" s="6"/>
    </row>
    <row r="16" spans="2:10" ht="19.5" thickBot="1" x14ac:dyDescent="0.35">
      <c r="B16" s="23" t="s">
        <v>352</v>
      </c>
      <c r="C16" s="24">
        <v>-0.03</v>
      </c>
      <c r="D16" s="25">
        <v>0</v>
      </c>
      <c r="E16" s="26">
        <v>-0.03</v>
      </c>
      <c r="G16" s="6"/>
      <c r="H16" s="6"/>
      <c r="I16" s="6"/>
      <c r="J16" s="6"/>
    </row>
    <row r="17" spans="2:11" ht="19.5" thickBot="1" x14ac:dyDescent="0.35">
      <c r="B17" s="13" t="s">
        <v>353</v>
      </c>
      <c r="C17" s="31">
        <f>SUM(C13,(C13*C14),(C13*C15),(C13*C16))</f>
        <v>0</v>
      </c>
      <c r="D17" s="31">
        <f>SUM(D13,(D13*D14),(D13*D15),(D13*D16))</f>
        <v>0</v>
      </c>
      <c r="E17" s="31">
        <f>SUM(E13,(E13*E14),(E13*E15),(E13*E16))</f>
        <v>0</v>
      </c>
      <c r="G17" s="32" t="s">
        <v>354</v>
      </c>
      <c r="H17" s="33" t="s">
        <v>351</v>
      </c>
      <c r="I17" s="33" t="s">
        <v>350</v>
      </c>
      <c r="J17" s="33" t="s">
        <v>353</v>
      </c>
    </row>
    <row r="18" spans="2:11" ht="19.5" thickBot="1" x14ac:dyDescent="0.35">
      <c r="B18" s="6"/>
      <c r="C18" s="6"/>
      <c r="D18" s="6"/>
      <c r="E18" s="6"/>
      <c r="G18" s="34"/>
      <c r="H18" s="28"/>
      <c r="I18" s="28"/>
      <c r="J18" s="7">
        <f>(G18/100*97)+SUM(H18:I18)</f>
        <v>0</v>
      </c>
    </row>
    <row r="19" spans="2:11" ht="19.5" thickBot="1" x14ac:dyDescent="0.35">
      <c r="B19" s="32" t="s">
        <v>354</v>
      </c>
      <c r="C19" s="33" t="s">
        <v>351</v>
      </c>
      <c r="D19" s="33" t="s">
        <v>350</v>
      </c>
      <c r="E19" s="33" t="s">
        <v>353</v>
      </c>
      <c r="G19" s="6"/>
      <c r="H19" s="6"/>
      <c r="I19" s="6"/>
      <c r="J19" s="6"/>
    </row>
    <row r="20" spans="2:11" ht="19.5" thickBot="1" x14ac:dyDescent="0.35">
      <c r="B20" s="34"/>
      <c r="C20" s="28"/>
      <c r="D20" s="28"/>
      <c r="E20" s="7">
        <f>(B20/100*97)+SUM(C20:D20)</f>
        <v>0</v>
      </c>
      <c r="G20" s="6"/>
      <c r="H20" s="6"/>
      <c r="I20" s="6"/>
      <c r="J20" s="6"/>
    </row>
    <row r="21" spans="2:11" ht="19.5" thickBot="1" x14ac:dyDescent="0.35">
      <c r="B21" s="6"/>
      <c r="C21" s="6"/>
      <c r="D21" s="6"/>
      <c r="E21" s="6"/>
      <c r="G21" s="6"/>
      <c r="H21" s="6"/>
      <c r="I21" s="6"/>
      <c r="J21" s="6"/>
    </row>
    <row r="22" spans="2:11" ht="19.5" thickBot="1" x14ac:dyDescent="0.35">
      <c r="B22" s="33" t="s">
        <v>355</v>
      </c>
      <c r="C22" s="33" t="s">
        <v>464</v>
      </c>
      <c r="D22" s="33" t="s">
        <v>356</v>
      </c>
      <c r="E22" s="33" t="s">
        <v>357</v>
      </c>
      <c r="G22" s="33" t="s">
        <v>355</v>
      </c>
      <c r="H22" s="33" t="s">
        <v>464</v>
      </c>
      <c r="I22" s="33" t="s">
        <v>356</v>
      </c>
      <c r="J22" s="33" t="s">
        <v>357</v>
      </c>
    </row>
    <row r="23" spans="2:11" ht="19.5" thickBot="1" x14ac:dyDescent="0.35">
      <c r="B23" s="28"/>
      <c r="C23" s="7">
        <f>B23/100*97</f>
        <v>0</v>
      </c>
      <c r="D23" s="35"/>
      <c r="E23" s="7">
        <f>E20-(C23*D23)</f>
        <v>0</v>
      </c>
      <c r="G23" s="28"/>
      <c r="H23" s="7">
        <f>G23/100*97</f>
        <v>0</v>
      </c>
      <c r="I23" s="35">
        <v>2</v>
      </c>
      <c r="J23" s="7">
        <f>J18-(H23*I23)</f>
        <v>0</v>
      </c>
    </row>
    <row r="25" spans="2:11" ht="17.25" thickBot="1" x14ac:dyDescent="0.35"/>
    <row r="26" spans="2:11" ht="19.5" thickBot="1" x14ac:dyDescent="0.35">
      <c r="B26" s="249" t="s">
        <v>172</v>
      </c>
      <c r="C26" s="259"/>
      <c r="D26" s="259"/>
      <c r="E26" s="250"/>
      <c r="F26" s="8"/>
      <c r="G26" s="249" t="s">
        <v>185</v>
      </c>
      <c r="H26" s="259"/>
      <c r="I26" s="259"/>
      <c r="J26" s="250"/>
      <c r="K26">
        <v>4</v>
      </c>
    </row>
    <row r="27" spans="2:11" ht="19.5" thickBot="1" x14ac:dyDescent="0.35">
      <c r="B27" s="32" t="s">
        <v>345</v>
      </c>
      <c r="C27" s="14" t="s">
        <v>346</v>
      </c>
      <c r="D27" s="15" t="s">
        <v>347</v>
      </c>
      <c r="E27" s="15" t="s">
        <v>359</v>
      </c>
      <c r="F27" s="9"/>
      <c r="G27" s="247" t="s">
        <v>345</v>
      </c>
      <c r="H27" s="248"/>
      <c r="I27" s="249" t="s">
        <v>360</v>
      </c>
      <c r="J27" s="250"/>
    </row>
    <row r="28" spans="2:11" ht="19.5" thickBot="1" x14ac:dyDescent="0.35">
      <c r="B28" s="32" t="s">
        <v>349</v>
      </c>
      <c r="C28" s="27"/>
      <c r="D28" s="28"/>
      <c r="E28" s="28"/>
      <c r="F28" s="12"/>
      <c r="G28" s="251" t="s">
        <v>349</v>
      </c>
      <c r="H28" s="252"/>
      <c r="I28" s="253"/>
      <c r="J28" s="254"/>
    </row>
    <row r="29" spans="2:11" ht="19.5" thickBot="1" x14ac:dyDescent="0.35">
      <c r="B29" s="36" t="s">
        <v>350</v>
      </c>
      <c r="C29" s="17">
        <v>0</v>
      </c>
      <c r="D29" s="18">
        <v>0</v>
      </c>
      <c r="E29" s="19">
        <v>0</v>
      </c>
      <c r="F29" s="10"/>
      <c r="G29" s="247" t="s">
        <v>361</v>
      </c>
      <c r="H29" s="248"/>
      <c r="I29" s="255">
        <f>I28+((I28/100*3.25))</f>
        <v>0</v>
      </c>
      <c r="J29" s="256"/>
    </row>
    <row r="30" spans="2:11" ht="19.5" thickBot="1" x14ac:dyDescent="0.35">
      <c r="B30" s="32" t="s">
        <v>351</v>
      </c>
      <c r="C30" s="20">
        <v>9.5399999999999999E-2</v>
      </c>
      <c r="D30" s="21">
        <v>0.14699999999999999</v>
      </c>
      <c r="E30" s="22">
        <v>7.4999999999999997E-2</v>
      </c>
      <c r="F30" s="10"/>
      <c r="G30" s="247" t="s">
        <v>353</v>
      </c>
      <c r="H30" s="248"/>
      <c r="I30" s="260">
        <f>I28+((I28/100*3.75)+(I28/100*6))</f>
        <v>0</v>
      </c>
      <c r="J30" s="261"/>
    </row>
    <row r="31" spans="2:11" ht="19.5" thickBot="1" x14ac:dyDescent="0.35">
      <c r="B31" s="32" t="s">
        <v>353</v>
      </c>
      <c r="C31" s="31">
        <f>SUM(C28,(C28*C29),(C28*C30))</f>
        <v>0</v>
      </c>
      <c r="D31" s="31">
        <f>SUM(D28,(D28*D29),(D28*D30))</f>
        <v>0</v>
      </c>
      <c r="E31" s="31">
        <f>SUM(E28,(E28*E29),(E28*E30))</f>
        <v>0</v>
      </c>
      <c r="F31" s="11"/>
      <c r="H31" s="1"/>
    </row>
    <row r="32" spans="2:11" ht="17.25" x14ac:dyDescent="0.3">
      <c r="H32" s="1"/>
    </row>
    <row r="33" spans="2:10" ht="18" thickBot="1" x14ac:dyDescent="0.35">
      <c r="H33" s="1"/>
    </row>
    <row r="34" spans="2:10" ht="19.5" thickBot="1" x14ac:dyDescent="0.35">
      <c r="B34" s="249" t="s">
        <v>173</v>
      </c>
      <c r="C34" s="259"/>
      <c r="D34" s="259"/>
      <c r="E34" s="250"/>
      <c r="G34" s="249" t="s">
        <v>204</v>
      </c>
      <c r="H34" s="259"/>
      <c r="I34" s="259"/>
      <c r="J34" s="250"/>
    </row>
    <row r="35" spans="2:10" ht="19.5" thickBot="1" x14ac:dyDescent="0.35">
      <c r="B35" s="32" t="s">
        <v>345</v>
      </c>
      <c r="C35" s="14" t="s">
        <v>346</v>
      </c>
      <c r="D35" s="15" t="s">
        <v>347</v>
      </c>
      <c r="E35" s="15" t="s">
        <v>348</v>
      </c>
      <c r="G35" s="247" t="s">
        <v>345</v>
      </c>
      <c r="H35" s="248"/>
      <c r="I35" s="249" t="s">
        <v>360</v>
      </c>
      <c r="J35" s="250"/>
    </row>
    <row r="36" spans="2:10" ht="19.5" thickBot="1" x14ac:dyDescent="0.35">
      <c r="B36" s="32" t="s">
        <v>349</v>
      </c>
      <c r="C36" s="27"/>
      <c r="D36" s="28"/>
      <c r="E36" s="28"/>
      <c r="G36" s="251" t="s">
        <v>349</v>
      </c>
      <c r="H36" s="252"/>
      <c r="I36" s="253"/>
      <c r="J36" s="254"/>
    </row>
    <row r="37" spans="2:10" ht="19.5" thickBot="1" x14ac:dyDescent="0.35">
      <c r="B37" s="36" t="s">
        <v>350</v>
      </c>
      <c r="C37" s="17">
        <v>0</v>
      </c>
      <c r="D37" s="18">
        <v>3.7499999999999999E-2</v>
      </c>
      <c r="E37" s="19">
        <v>1.4999999999999999E-2</v>
      </c>
      <c r="F37" s="1"/>
      <c r="G37" s="247" t="s">
        <v>353</v>
      </c>
      <c r="H37" s="248"/>
      <c r="I37" s="255">
        <f>I36+((I36/100*9.54))</f>
        <v>0</v>
      </c>
      <c r="J37" s="256"/>
    </row>
    <row r="38" spans="2:10" ht="19.5" thickBot="1" x14ac:dyDescent="0.35">
      <c r="B38" s="32" t="s">
        <v>351</v>
      </c>
      <c r="C38" s="20">
        <v>9.5399999999999999E-2</v>
      </c>
      <c r="D38" s="21">
        <v>0.10920000000000001</v>
      </c>
      <c r="E38" s="22">
        <v>0</v>
      </c>
      <c r="F38" s="1"/>
      <c r="G38" s="245"/>
      <c r="H38" s="245"/>
      <c r="I38" s="246"/>
      <c r="J38" s="246"/>
    </row>
    <row r="39" spans="2:10" ht="19.5" thickBot="1" x14ac:dyDescent="0.35">
      <c r="B39" s="32" t="s">
        <v>353</v>
      </c>
      <c r="C39" s="31">
        <f>SUM(C36,(C36*C37),(C36*C38))</f>
        <v>0</v>
      </c>
      <c r="D39" s="31">
        <f>SUM(D36,(D36*D37),(D36*D38))</f>
        <v>0</v>
      </c>
      <c r="E39" s="31">
        <f>SUM(E36,(E36*E37),(E36*E38))</f>
        <v>0</v>
      </c>
    </row>
    <row r="45" spans="2:10" ht="17.25" x14ac:dyDescent="0.3">
      <c r="D45" s="1"/>
      <c r="E45" s="1"/>
      <c r="F45" s="1"/>
      <c r="G45" s="1"/>
      <c r="H45" s="1"/>
    </row>
    <row r="46" spans="2:10" ht="17.25" x14ac:dyDescent="0.3">
      <c r="D46" s="1"/>
      <c r="E46" s="1"/>
      <c r="F46" s="1"/>
      <c r="G46" s="1"/>
      <c r="H46" s="1"/>
    </row>
    <row r="47" spans="2:10" ht="17.25" x14ac:dyDescent="0.3">
      <c r="H47" s="1"/>
    </row>
    <row r="48" spans="2:10" ht="17.25" x14ac:dyDescent="0.3">
      <c r="H48" s="1"/>
    </row>
    <row r="49" spans="4:8" ht="17.25" x14ac:dyDescent="0.3">
      <c r="H49" s="1"/>
    </row>
    <row r="50" spans="4:8" ht="17.25" x14ac:dyDescent="0.3">
      <c r="H50" s="1"/>
    </row>
    <row r="51" spans="4:8" ht="17.25" x14ac:dyDescent="0.3">
      <c r="H51" s="1"/>
    </row>
    <row r="52" spans="4:8" ht="17.25" x14ac:dyDescent="0.3">
      <c r="D52" s="1"/>
      <c r="E52" s="1"/>
      <c r="F52" s="1"/>
      <c r="G52" s="1"/>
      <c r="H52" s="1"/>
    </row>
    <row r="53" spans="4:8" ht="17.25" x14ac:dyDescent="0.3">
      <c r="D53" s="1"/>
      <c r="E53" s="1"/>
      <c r="F53" s="1"/>
      <c r="G53" s="1"/>
      <c r="H53" s="1"/>
    </row>
    <row r="54" spans="4:8" ht="17.25" x14ac:dyDescent="0.3">
      <c r="H54" s="1"/>
    </row>
    <row r="55" spans="4:8" ht="17.25" x14ac:dyDescent="0.3">
      <c r="H55" s="1"/>
    </row>
    <row r="56" spans="4:8" ht="17.25" x14ac:dyDescent="0.3">
      <c r="H56" s="1"/>
    </row>
    <row r="57" spans="4:8" ht="17.25" x14ac:dyDescent="0.3">
      <c r="H57" s="1"/>
    </row>
    <row r="58" spans="4:8" ht="17.25" x14ac:dyDescent="0.3">
      <c r="H58" s="1"/>
    </row>
    <row r="59" spans="4:8" ht="17.25" x14ac:dyDescent="0.3">
      <c r="H59" s="1"/>
    </row>
    <row r="60" spans="4:8" ht="17.25" x14ac:dyDescent="0.3">
      <c r="D60" s="1"/>
      <c r="E60" s="1"/>
      <c r="F60" s="1"/>
      <c r="G60" s="1"/>
      <c r="H60" s="1"/>
    </row>
    <row r="61" spans="4:8" ht="17.25" x14ac:dyDescent="0.3">
      <c r="D61" s="1"/>
      <c r="E61" s="1"/>
      <c r="F61" s="1"/>
      <c r="G61" s="1"/>
      <c r="H61" s="1"/>
    </row>
    <row r="62" spans="4:8" ht="17.25" x14ac:dyDescent="0.3">
      <c r="D62" s="1"/>
      <c r="E62" s="1"/>
      <c r="F62" s="1"/>
      <c r="G62" s="1"/>
      <c r="H62" s="1"/>
    </row>
    <row r="63" spans="4:8" ht="17.25" x14ac:dyDescent="0.3">
      <c r="D63" s="1"/>
      <c r="E63" s="1"/>
      <c r="F63" s="1"/>
      <c r="G63" s="1"/>
      <c r="H63" s="1"/>
    </row>
    <row r="64" spans="4:8" ht="17.25" x14ac:dyDescent="0.3">
      <c r="D64" s="1"/>
      <c r="E64" s="1"/>
      <c r="F64" s="1"/>
      <c r="G64" s="1"/>
      <c r="H64" s="1"/>
    </row>
    <row r="65" spans="4:8" ht="17.25" x14ac:dyDescent="0.3">
      <c r="D65" s="1"/>
      <c r="E65" s="1"/>
      <c r="F65" s="1"/>
      <c r="G65" s="1"/>
      <c r="H65" s="1"/>
    </row>
  </sheetData>
  <mergeCells count="25">
    <mergeCell ref="B34:E34"/>
    <mergeCell ref="G26:J26"/>
    <mergeCell ref="I27:J27"/>
    <mergeCell ref="I28:J28"/>
    <mergeCell ref="I29:J29"/>
    <mergeCell ref="I30:J30"/>
    <mergeCell ref="G30:H30"/>
    <mergeCell ref="B26:E26"/>
    <mergeCell ref="G27:H27"/>
    <mergeCell ref="G28:H28"/>
    <mergeCell ref="G29:H29"/>
    <mergeCell ref="G34:J34"/>
    <mergeCell ref="I12:J12"/>
    <mergeCell ref="I13:J13"/>
    <mergeCell ref="I14:J14"/>
    <mergeCell ref="G11:J11"/>
    <mergeCell ref="B11:E11"/>
    <mergeCell ref="G38:H38"/>
    <mergeCell ref="I38:J38"/>
    <mergeCell ref="G35:H35"/>
    <mergeCell ref="I35:J35"/>
    <mergeCell ref="G36:H36"/>
    <mergeCell ref="I36:J36"/>
    <mergeCell ref="G37:H37"/>
    <mergeCell ref="I37:J37"/>
  </mergeCells>
  <pageMargins left="0.511811024" right="0.511811024" top="0.78740157499999996" bottom="0.78740157499999996" header="0.31496062000000002" footer="0.31496062000000002"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Entrada"/>
  <dimension ref="A1:A33"/>
  <sheetViews>
    <sheetView showGridLines="0" showRowColHeaders="0" zoomScaleNormal="100" workbookViewId="0"/>
  </sheetViews>
  <sheetFormatPr defaultColWidth="9" defaultRowHeight="16.5" zeroHeight="1" x14ac:dyDescent="0.3"/>
  <cols>
    <col min="1" max="14" width="9" customWidth="1"/>
  </cols>
  <sheetData>
    <row r="1" x14ac:dyDescent="0.3"/>
    <row r="2" x14ac:dyDescent="0.3"/>
    <row r="3" x14ac:dyDescent="0.3"/>
    <row r="4" x14ac:dyDescent="0.3"/>
    <row r="5" x14ac:dyDescent="0.3"/>
    <row r="6" x14ac:dyDescent="0.3"/>
    <row r="7" x14ac:dyDescent="0.3"/>
    <row r="8" x14ac:dyDescent="0.3"/>
    <row r="9" x14ac:dyDescent="0.3"/>
    <row r="10" x14ac:dyDescent="0.3"/>
    <row r="11" x14ac:dyDescent="0.3"/>
    <row r="12" x14ac:dyDescent="0.3"/>
    <row r="13" x14ac:dyDescent="0.3"/>
    <row r="14" x14ac:dyDescent="0.3"/>
    <row r="15" x14ac:dyDescent="0.3"/>
    <row r="16" x14ac:dyDescent="0.3"/>
    <row r="17" x14ac:dyDescent="0.3"/>
    <row r="18" x14ac:dyDescent="0.3"/>
    <row r="19" x14ac:dyDescent="0.3"/>
    <row r="20" x14ac:dyDescent="0.3"/>
    <row r="21" x14ac:dyDescent="0.3"/>
    <row r="22" x14ac:dyDescent="0.3"/>
    <row r="23" x14ac:dyDescent="0.3"/>
    <row r="24" x14ac:dyDescent="0.3"/>
    <row r="25" x14ac:dyDescent="0.3"/>
    <row r="26" x14ac:dyDescent="0.3"/>
    <row r="27" x14ac:dyDescent="0.3"/>
    <row r="28" x14ac:dyDescent="0.3"/>
    <row r="29" x14ac:dyDescent="0.3"/>
    <row r="30" x14ac:dyDescent="0.3"/>
    <row r="31" x14ac:dyDescent="0.3"/>
    <row r="32" x14ac:dyDescent="0.3"/>
    <row r="33" x14ac:dyDescent="0.3"/>
  </sheetData>
  <pageMargins left="0.511811024" right="0.511811024" top="0.78740157499999996" bottom="0.78740157499999996" header="0.31496062000000002" footer="0.31496062000000002"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W36"/>
  <sheetViews>
    <sheetView showGridLines="0" showRowColHeaders="0" zoomScale="91" zoomScaleNormal="91" workbookViewId="0">
      <selection sqref="A1:XFD1048576"/>
    </sheetView>
  </sheetViews>
  <sheetFormatPr defaultColWidth="0" defaultRowHeight="16.5" zeroHeight="1" x14ac:dyDescent="0.3"/>
  <cols>
    <col min="1" max="23" width="9" style="262" customWidth="1"/>
    <col min="24" max="16384" width="9" style="262" hidden="1"/>
  </cols>
  <sheetData>
    <row r="1" x14ac:dyDescent="0.3"/>
    <row r="2" x14ac:dyDescent="0.3"/>
    <row r="3" x14ac:dyDescent="0.3"/>
    <row r="4" x14ac:dyDescent="0.3"/>
    <row r="5" x14ac:dyDescent="0.3"/>
    <row r="6" x14ac:dyDescent="0.3"/>
    <row r="7" x14ac:dyDescent="0.3"/>
    <row r="8" x14ac:dyDescent="0.3"/>
    <row r="9" x14ac:dyDescent="0.3"/>
    <row r="10" x14ac:dyDescent="0.3"/>
    <row r="11" x14ac:dyDescent="0.3"/>
    <row r="12" x14ac:dyDescent="0.3"/>
    <row r="13" x14ac:dyDescent="0.3"/>
    <row r="14" x14ac:dyDescent="0.3"/>
    <row r="15" x14ac:dyDescent="0.3"/>
    <row r="16" x14ac:dyDescent="0.3"/>
    <row r="17" x14ac:dyDescent="0.3"/>
    <row r="18" x14ac:dyDescent="0.3"/>
    <row r="19" x14ac:dyDescent="0.3"/>
    <row r="20" x14ac:dyDescent="0.3"/>
    <row r="21" x14ac:dyDescent="0.3"/>
    <row r="22" x14ac:dyDescent="0.3"/>
    <row r="23" x14ac:dyDescent="0.3"/>
    <row r="24" x14ac:dyDescent="0.3"/>
    <row r="25" x14ac:dyDescent="0.3"/>
    <row r="26" x14ac:dyDescent="0.3"/>
    <row r="27" x14ac:dyDescent="0.3"/>
    <row r="28" x14ac:dyDescent="0.3"/>
    <row r="29" x14ac:dyDescent="0.3"/>
    <row r="30" x14ac:dyDescent="0.3"/>
    <row r="31" x14ac:dyDescent="0.3"/>
    <row r="32" x14ac:dyDescent="0.3"/>
    <row r="33" x14ac:dyDescent="0.3"/>
    <row r="34" x14ac:dyDescent="0.3"/>
    <row r="35" x14ac:dyDescent="0.3"/>
    <row r="36" x14ac:dyDescent="0.3"/>
  </sheetData>
  <mergeCells count="1">
    <mergeCell ref="A1:XFD1048576"/>
  </mergeCells>
  <pageMargins left="0.511811024" right="0.511811024" top="0.78740157499999996" bottom="0.78740157499999996" header="0.31496062000000002" footer="0.31496062000000002"/>
  <pageSetup paperSize="119" orientation="landscape" horizontalDpi="300" verticalDpi="300" r:id="rId1"/>
  <drawing r:id="rId2"/>
  <picture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7:D126"/>
  <sheetViews>
    <sheetView showGridLines="0" showRowColHeaders="0" workbookViewId="0">
      <pane ySplit="10" topLeftCell="A65" activePane="bottomLeft" state="frozen"/>
      <selection pane="bottomLeft"/>
    </sheetView>
  </sheetViews>
  <sheetFormatPr defaultColWidth="9.125" defaultRowHeight="18.75" x14ac:dyDescent="0.25"/>
  <cols>
    <col min="1" max="1" width="84.75" style="38" bestFit="1" customWidth="1"/>
    <col min="2" max="2" width="25.75" style="38" customWidth="1"/>
    <col min="3" max="3" width="15.25" style="38" bestFit="1" customWidth="1"/>
    <col min="4" max="4" width="31.75" style="38" customWidth="1"/>
    <col min="5" max="16384" width="9.125" style="38"/>
  </cols>
  <sheetData>
    <row r="7" spans="1:4" x14ac:dyDescent="0.25">
      <c r="A7" s="263"/>
      <c r="B7" s="263"/>
      <c r="C7" s="263"/>
    </row>
    <row r="8" spans="1:4" x14ac:dyDescent="0.25">
      <c r="A8" s="47"/>
      <c r="B8" s="47"/>
      <c r="C8" s="47"/>
    </row>
    <row r="9" spans="1:4" x14ac:dyDescent="0.25">
      <c r="A9" s="47"/>
      <c r="B9" s="47"/>
      <c r="C9" s="47"/>
    </row>
    <row r="10" spans="1:4" x14ac:dyDescent="0.25">
      <c r="A10" s="47"/>
      <c r="B10" s="47"/>
      <c r="C10" s="47"/>
    </row>
    <row r="11" spans="1:4" x14ac:dyDescent="0.25">
      <c r="A11" s="47"/>
      <c r="B11" s="47"/>
      <c r="C11" s="47"/>
    </row>
    <row r="12" spans="1:4" x14ac:dyDescent="0.25">
      <c r="A12" s="39" t="s">
        <v>362</v>
      </c>
      <c r="B12" s="40" t="s">
        <v>363</v>
      </c>
      <c r="C12" s="41" t="s">
        <v>364</v>
      </c>
      <c r="D12" s="42" t="s">
        <v>365</v>
      </c>
    </row>
    <row r="13" spans="1:4" ht="22.5" x14ac:dyDescent="0.3">
      <c r="A13" s="46" t="s">
        <v>366</v>
      </c>
      <c r="B13" s="83">
        <f>SUMIF(Rotativos[CLIENTE],ResumoPastaPrazo[[#This Row],[CLIENTE]],Rotativos[VALOR])+(SUMIF(NaoPagantes[CLIENTE],ResumoPastaPrazo[[#This Row],[CLIENTE]],NaoPagantes[VALOR]))</f>
        <v>0</v>
      </c>
      <c r="C13" s="84">
        <v>0</v>
      </c>
      <c r="D13" s="42"/>
    </row>
    <row r="14" spans="1:4" ht="22.5" x14ac:dyDescent="0.3">
      <c r="A14" s="46" t="s">
        <v>367</v>
      </c>
      <c r="B14" s="64">
        <f>SUMIF(Rotativos[CLIENTE],ResumoPastaPrazo[[#This Row],[CLIENTE]],Rotativos[VALOR])+(SUMIF(NaoPagantes[CLIENTE],ResumoPastaPrazo[[#This Row],[CLIENTE]],NaoPagantes[VALOR]))</f>
        <v>200.9</v>
      </c>
      <c r="C14" s="67">
        <v>0</v>
      </c>
      <c r="D14" s="42"/>
    </row>
    <row r="15" spans="1:4" ht="22.5" x14ac:dyDescent="0.3">
      <c r="A15" s="46" t="s">
        <v>368</v>
      </c>
      <c r="B15" s="64">
        <f>SUMIF(Rotativos[CLIENTE],ResumoPastaPrazo[[#This Row],[CLIENTE]],Rotativos[VALOR])+(SUMIF(NaoPagantes[CLIENTE],ResumoPastaPrazo[[#This Row],[CLIENTE]],NaoPagantes[VALOR]))</f>
        <v>98.5</v>
      </c>
      <c r="C15" s="67">
        <v>1</v>
      </c>
      <c r="D15" s="42"/>
    </row>
    <row r="16" spans="1:4" ht="22.5" x14ac:dyDescent="0.3">
      <c r="A16" s="45" t="s">
        <v>369</v>
      </c>
      <c r="B16" s="63">
        <f>SUMIF(Rotativos[CLIENTE],ResumoPastaPrazo[[#This Row],[CLIENTE]],Rotativos[VALOR])+(SUMIF(NaoPagantes[CLIENTE],ResumoPastaPrazo[[#This Row],[CLIENTE]],NaoPagantes[VALOR]))</f>
        <v>608.6</v>
      </c>
      <c r="C16" s="66">
        <v>0</v>
      </c>
      <c r="D16" s="42"/>
    </row>
    <row r="17" spans="1:4" ht="22.5" x14ac:dyDescent="0.3">
      <c r="A17" s="85" t="s">
        <v>370</v>
      </c>
      <c r="B17" s="86">
        <f>SUMIF(Rotativos[CLIENTE],ResumoPastaPrazo[[#This Row],[CLIENTE]],Rotativos[VALOR])+(SUMIF(NaoPagantes[CLIENTE],ResumoPastaPrazo[[#This Row],[CLIENTE]],NaoPagantes[VALOR]))</f>
        <v>0</v>
      </c>
      <c r="C17" s="87">
        <v>0</v>
      </c>
      <c r="D17" s="42"/>
    </row>
    <row r="18" spans="1:4" ht="22.5" x14ac:dyDescent="0.3">
      <c r="A18" s="46" t="s">
        <v>165</v>
      </c>
      <c r="B18" s="64">
        <f>SUMIF(Rotativos[CLIENTE],ResumoPastaPrazo[[#This Row],[CLIENTE]],Rotativos[VALOR])+(SUMIF(NaoPagantes[CLIENTE],ResumoPastaPrazo[[#This Row],[CLIENTE]],NaoPagantes[VALOR]))</f>
        <v>0</v>
      </c>
      <c r="C18" s="67">
        <v>0</v>
      </c>
      <c r="D18" s="42"/>
    </row>
    <row r="19" spans="1:4" ht="22.5" x14ac:dyDescent="0.3">
      <c r="A19" s="88" t="s">
        <v>371</v>
      </c>
      <c r="B19" s="89">
        <f>SUMIF(Rotativos[CLIENTE],ResumoPastaPrazo[[#This Row],[CLIENTE]],Rotativos[VALOR])+(SUMIF(NaoPagantes[CLIENTE],ResumoPastaPrazo[[#This Row],[CLIENTE]],NaoPagantes[VALOR]))</f>
        <v>0</v>
      </c>
      <c r="C19" s="90">
        <v>0</v>
      </c>
      <c r="D19" s="42"/>
    </row>
    <row r="20" spans="1:4" ht="22.5" x14ac:dyDescent="0.3">
      <c r="A20" s="46" t="s">
        <v>372</v>
      </c>
      <c r="B20" s="64">
        <f>SUMIF(Rotativos[CLIENTE],ResumoPastaPrazo[[#This Row],[CLIENTE]],Rotativos[VALOR])+(SUMIF(NaoPagantes[CLIENTE],ResumoPastaPrazo[[#This Row],[CLIENTE]],NaoPagantes[VALOR]))</f>
        <v>0</v>
      </c>
      <c r="C20" s="67">
        <v>0</v>
      </c>
      <c r="D20" s="42"/>
    </row>
    <row r="21" spans="1:4" ht="22.5" x14ac:dyDescent="0.3">
      <c r="A21" s="46" t="s">
        <v>373</v>
      </c>
      <c r="B21" s="64">
        <f>SUMIF(Rotativos[CLIENTE],ResumoPastaPrazo[[#This Row],[CLIENTE]],Rotativos[VALOR])+(SUMIF(NaoPagantes[CLIENTE],ResumoPastaPrazo[[#This Row],[CLIENTE]],NaoPagantes[VALOR]))</f>
        <v>0</v>
      </c>
      <c r="C21" s="67">
        <v>0</v>
      </c>
      <c r="D21" s="42"/>
    </row>
    <row r="22" spans="1:4" ht="22.5" x14ac:dyDescent="0.3">
      <c r="A22" s="46" t="s">
        <v>374</v>
      </c>
      <c r="B22" s="64">
        <f>SUMIF(Rotativos[CLIENTE],ResumoPastaPrazo[[#This Row],[CLIENTE]],Rotativos[VALOR])+(SUMIF(NaoPagantes[CLIENTE],ResumoPastaPrazo[[#This Row],[CLIENTE]],NaoPagantes[VALOR]))</f>
        <v>228.29999999999998</v>
      </c>
      <c r="C22" s="67">
        <v>4</v>
      </c>
      <c r="D22" s="42"/>
    </row>
    <row r="23" spans="1:4" ht="22.5" x14ac:dyDescent="0.3">
      <c r="A23" s="46" t="s">
        <v>375</v>
      </c>
      <c r="B23" s="64">
        <f>SUMIF(Rotativos[CLIENTE],ResumoPastaPrazo[[#This Row],[CLIENTE]],Rotativos[VALOR])+(SUMIF(NaoPagantes[CLIENTE],ResumoPastaPrazo[[#This Row],[CLIENTE]],NaoPagantes[VALOR]))</f>
        <v>0</v>
      </c>
      <c r="C23" s="67">
        <v>0</v>
      </c>
      <c r="D23" s="42"/>
    </row>
    <row r="24" spans="1:4" ht="22.5" x14ac:dyDescent="0.3">
      <c r="A24" s="46" t="s">
        <v>376</v>
      </c>
      <c r="B24" s="64">
        <f>SUMIF(Rotativos[CLIENTE],ResumoPastaPrazo[[#This Row],[CLIENTE]],Rotativos[VALOR])+(SUMIF(NaoPagantes[CLIENTE],ResumoPastaPrazo[[#This Row],[CLIENTE]],NaoPagantes[VALOR]))</f>
        <v>0</v>
      </c>
      <c r="C24" s="67">
        <v>0</v>
      </c>
      <c r="D24" s="42"/>
    </row>
    <row r="25" spans="1:4" ht="22.5" x14ac:dyDescent="0.3">
      <c r="A25" s="46" t="s">
        <v>377</v>
      </c>
      <c r="B25" s="64">
        <f>SUMIF(Rotativos[CLIENTE],ResumoPastaPrazo[[#This Row],[CLIENTE]],Rotativos[VALOR])+(SUMIF(NaoPagantes[CLIENTE],ResumoPastaPrazo[[#This Row],[CLIENTE]],NaoPagantes[VALOR]))</f>
        <v>0</v>
      </c>
      <c r="C25" s="67">
        <v>0</v>
      </c>
      <c r="D25" s="42"/>
    </row>
    <row r="26" spans="1:4" ht="22.5" x14ac:dyDescent="0.3">
      <c r="A26" s="46" t="s">
        <v>378</v>
      </c>
      <c r="B26" s="64">
        <f>SUMIF(Rotativos[CLIENTE],ResumoPastaPrazo[[#This Row],[CLIENTE]],Rotativos[VALOR])+(SUMIF(NaoPagantes[CLIENTE],ResumoPastaPrazo[[#This Row],[CLIENTE]],NaoPagantes[VALOR]))</f>
        <v>0</v>
      </c>
      <c r="C26" s="67">
        <v>0</v>
      </c>
      <c r="D26" s="42"/>
    </row>
    <row r="27" spans="1:4" ht="22.5" x14ac:dyDescent="0.3">
      <c r="A27" s="46" t="s">
        <v>379</v>
      </c>
      <c r="B27" s="64">
        <f>SUMIF(Rotativos[CLIENTE],ResumoPastaPrazo[[#This Row],[CLIENTE]],Rotativos[VALOR])+(SUMIF(NaoPagantes[CLIENTE],ResumoPastaPrazo[[#This Row],[CLIENTE]],NaoPagantes[VALOR]))</f>
        <v>1241.3000000000002</v>
      </c>
      <c r="C27" s="67">
        <v>0</v>
      </c>
      <c r="D27" s="42"/>
    </row>
    <row r="28" spans="1:4" ht="22.5" x14ac:dyDescent="0.3">
      <c r="A28" s="45" t="s">
        <v>380</v>
      </c>
      <c r="B28" s="63">
        <f>SUMIF(Rotativos[CLIENTE],ResumoPastaPrazo[[#This Row],[CLIENTE]],Rotativos[VALOR])+(SUMIF(NaoPagantes[CLIENTE],ResumoPastaPrazo[[#This Row],[CLIENTE]],NaoPagantes[VALOR]))</f>
        <v>69.900000000000006</v>
      </c>
      <c r="C28" s="66">
        <v>0</v>
      </c>
      <c r="D28" s="42"/>
    </row>
    <row r="29" spans="1:4" ht="22.5" x14ac:dyDescent="0.3">
      <c r="A29" s="46" t="s">
        <v>381</v>
      </c>
      <c r="B29" s="64">
        <f>SUMIF(Rotativos[CLIENTE],ResumoPastaPrazo[[#This Row],[CLIENTE]],Rotativos[VALOR])+(SUMIF(NaoPagantes[CLIENTE],ResumoPastaPrazo[[#This Row],[CLIENTE]],NaoPagantes[VALOR]))</f>
        <v>0</v>
      </c>
      <c r="C29" s="67">
        <v>0</v>
      </c>
      <c r="D29" s="42"/>
    </row>
    <row r="30" spans="1:4" ht="22.5" x14ac:dyDescent="0.3">
      <c r="A30" s="46" t="s">
        <v>382</v>
      </c>
      <c r="B30" s="64">
        <f>SUMIF(Rotativos[CLIENTE],ResumoPastaPrazo[[#This Row],[CLIENTE]],Rotativos[VALOR])+(SUMIF(NaoPagantes[CLIENTE],ResumoPastaPrazo[[#This Row],[CLIENTE]],NaoPagantes[VALOR]))</f>
        <v>337.5</v>
      </c>
      <c r="C30" s="67">
        <v>1</v>
      </c>
      <c r="D30" s="42"/>
    </row>
    <row r="31" spans="1:4" ht="22.5" x14ac:dyDescent="0.3">
      <c r="A31" s="46" t="s">
        <v>383</v>
      </c>
      <c r="B31" s="64">
        <f>SUMIF(Rotativos[CLIENTE],ResumoPastaPrazo[[#This Row],[CLIENTE]],Rotativos[VALOR])+(SUMIF(NaoPagantes[CLIENTE],ResumoPastaPrazo[[#This Row],[CLIENTE]],NaoPagantes[VALOR]))</f>
        <v>0</v>
      </c>
      <c r="C31" s="67">
        <v>0</v>
      </c>
      <c r="D31" s="42"/>
    </row>
    <row r="32" spans="1:4" ht="22.5" x14ac:dyDescent="0.3">
      <c r="A32" s="46" t="s">
        <v>384</v>
      </c>
      <c r="B32" s="64">
        <f>SUMIF(Rotativos[CLIENTE],ResumoPastaPrazo[[#This Row],[CLIENTE]],Rotativos[VALOR])+(SUMIF(NaoPagantes[CLIENTE],ResumoPastaPrazo[[#This Row],[CLIENTE]],NaoPagantes[VALOR]))</f>
        <v>1661</v>
      </c>
      <c r="C32" s="67">
        <v>0</v>
      </c>
      <c r="D32" s="42"/>
    </row>
    <row r="33" spans="1:4" ht="22.5" x14ac:dyDescent="0.3">
      <c r="A33" s="46" t="s">
        <v>385</v>
      </c>
      <c r="B33" s="64">
        <f>SUMIF(Rotativos[CLIENTE],ResumoPastaPrazo[[#This Row],[CLIENTE]],Rotativos[VALOR])+(SUMIF(NaoPagantes[CLIENTE],ResumoPastaPrazo[[#This Row],[CLIENTE]],NaoPagantes[VALOR]))</f>
        <v>0</v>
      </c>
      <c r="C33" s="67">
        <v>0</v>
      </c>
      <c r="D33" s="42"/>
    </row>
    <row r="34" spans="1:4" ht="22.5" x14ac:dyDescent="0.3">
      <c r="A34" s="46" t="s">
        <v>386</v>
      </c>
      <c r="B34" s="64">
        <f>SUMIF(Rotativos[CLIENTE],ResumoPastaPrazo[[#This Row],[CLIENTE]],Rotativos[VALOR])+(SUMIF(NaoPagantes[CLIENTE],ResumoPastaPrazo[[#This Row],[CLIENTE]],NaoPagantes[VALOR]))</f>
        <v>30</v>
      </c>
      <c r="C34" s="67">
        <v>0</v>
      </c>
      <c r="D34" s="42"/>
    </row>
    <row r="35" spans="1:4" ht="22.5" x14ac:dyDescent="0.3">
      <c r="A35" s="46" t="s">
        <v>387</v>
      </c>
      <c r="B35" s="64">
        <f>SUMIF(Rotativos[CLIENTE],ResumoPastaPrazo[[#This Row],[CLIENTE]],Rotativos[VALOR])+(SUMIF(NaoPagantes[CLIENTE],ResumoPastaPrazo[[#This Row],[CLIENTE]],NaoPagantes[VALOR]))</f>
        <v>0</v>
      </c>
      <c r="C35" s="67">
        <v>0</v>
      </c>
      <c r="D35" s="42"/>
    </row>
    <row r="36" spans="1:4" ht="22.5" x14ac:dyDescent="0.3">
      <c r="A36" s="46" t="s">
        <v>388</v>
      </c>
      <c r="B36" s="64">
        <f>SUMIF(Rotativos[CLIENTE],ResumoPastaPrazo[[#This Row],[CLIENTE]],Rotativos[VALOR])+(SUMIF(NaoPagantes[CLIENTE],ResumoPastaPrazo[[#This Row],[CLIENTE]],NaoPagantes[VALOR]))</f>
        <v>0</v>
      </c>
      <c r="C36" s="67">
        <v>0</v>
      </c>
      <c r="D36" s="42"/>
    </row>
    <row r="37" spans="1:4" ht="22.5" x14ac:dyDescent="0.3">
      <c r="A37" s="46" t="s">
        <v>389</v>
      </c>
      <c r="B37" s="64">
        <f>SUMIF(Rotativos[CLIENTE],ResumoPastaPrazo[[#This Row],[CLIENTE]],Rotativos[VALOR])+(SUMIF(NaoPagantes[CLIENTE],ResumoPastaPrazo[[#This Row],[CLIENTE]],NaoPagantes[VALOR]))</f>
        <v>0</v>
      </c>
      <c r="C37" s="67">
        <v>0</v>
      </c>
      <c r="D37" s="42"/>
    </row>
    <row r="38" spans="1:4" ht="22.5" x14ac:dyDescent="0.3">
      <c r="A38" s="46" t="s">
        <v>390</v>
      </c>
      <c r="B38" s="64">
        <f>SUMIF(Rotativos[CLIENTE],ResumoPastaPrazo[[#This Row],[CLIENTE]],Rotativos[VALOR])+(SUMIF(NaoPagantes[CLIENTE],ResumoPastaPrazo[[#This Row],[CLIENTE]],NaoPagantes[VALOR]))</f>
        <v>62.6</v>
      </c>
      <c r="C38" s="67">
        <v>0</v>
      </c>
      <c r="D38" s="42"/>
    </row>
    <row r="39" spans="1:4" ht="22.5" x14ac:dyDescent="0.3">
      <c r="A39" s="46" t="s">
        <v>391</v>
      </c>
      <c r="B39" s="64">
        <f>SUMIF(Rotativos[CLIENTE],ResumoPastaPrazo[[#This Row],[CLIENTE]],Rotativos[VALOR])+(SUMIF(NaoPagantes[CLIENTE],ResumoPastaPrazo[[#This Row],[CLIENTE]],NaoPagantes[VALOR]))</f>
        <v>0</v>
      </c>
      <c r="C39" s="67">
        <v>0</v>
      </c>
      <c r="D39" s="42"/>
    </row>
    <row r="40" spans="1:4" ht="22.5" x14ac:dyDescent="0.3">
      <c r="A40" s="45" t="s">
        <v>392</v>
      </c>
      <c r="B40" s="63">
        <f>SUMIF(Rotativos[CLIENTE],ResumoPastaPrazo[[#This Row],[CLIENTE]],Rotativos[VALOR])+(SUMIF(NaoPagantes[CLIENTE],ResumoPastaPrazo[[#This Row],[CLIENTE]],NaoPagantes[VALOR]))</f>
        <v>503.40000000000009</v>
      </c>
      <c r="C40" s="66">
        <v>0</v>
      </c>
      <c r="D40" s="42"/>
    </row>
    <row r="41" spans="1:4" ht="22.5" x14ac:dyDescent="0.3">
      <c r="A41" s="46" t="s">
        <v>393</v>
      </c>
      <c r="B41" s="91">
        <f>SUMIF(Rotativos[CLIENTE],ResumoPastaPrazo[[#This Row],[CLIENTE]],Rotativos[VALOR])+(SUMIF(NaoPagantes[CLIENTE],ResumoPastaPrazo[[#This Row],[CLIENTE]],NaoPagantes[VALOR]))</f>
        <v>175</v>
      </c>
      <c r="C41" s="92">
        <v>0</v>
      </c>
      <c r="D41" s="42" t="s">
        <v>394</v>
      </c>
    </row>
    <row r="42" spans="1:4" ht="22.5" x14ac:dyDescent="0.3">
      <c r="A42" s="46" t="s">
        <v>395</v>
      </c>
      <c r="B42" s="64">
        <f>SUMIF(Rotativos[CLIENTE],ResumoPastaPrazo[[#This Row],[CLIENTE]],Rotativos[VALOR])+(SUMIF(NaoPagantes[CLIENTE],ResumoPastaPrazo[[#This Row],[CLIENTE]],NaoPagantes[VALOR]))</f>
        <v>0</v>
      </c>
      <c r="C42" s="67">
        <v>0</v>
      </c>
      <c r="D42" s="42"/>
    </row>
    <row r="43" spans="1:4" ht="22.5" x14ac:dyDescent="0.3">
      <c r="A43" s="46" t="s">
        <v>396</v>
      </c>
      <c r="B43" s="64">
        <f>SUMIF(Rotativos[CLIENTE],ResumoPastaPrazo[[#This Row],[CLIENTE]],Rotativos[VALOR])+(SUMIF(NaoPagantes[CLIENTE],ResumoPastaPrazo[[#This Row],[CLIENTE]],NaoPagantes[VALOR]))</f>
        <v>0</v>
      </c>
      <c r="C43" s="67">
        <v>0</v>
      </c>
      <c r="D43" s="42"/>
    </row>
    <row r="44" spans="1:4" ht="22.5" x14ac:dyDescent="0.3">
      <c r="A44" s="46" t="s">
        <v>397</v>
      </c>
      <c r="B44" s="64">
        <f>SUMIF(Rotativos[CLIENTE],ResumoPastaPrazo[[#This Row],[CLIENTE]],Rotativos[VALOR])+(SUMIF(NaoPagantes[CLIENTE],ResumoPastaPrazo[[#This Row],[CLIENTE]],NaoPagantes[VALOR]))</f>
        <v>324</v>
      </c>
      <c r="C44" s="67">
        <v>3</v>
      </c>
      <c r="D44" s="42" t="s">
        <v>398</v>
      </c>
    </row>
    <row r="45" spans="1:4" ht="22.5" x14ac:dyDescent="0.3">
      <c r="A45" s="46" t="s">
        <v>399</v>
      </c>
      <c r="B45" s="64">
        <f>SUMIF(Rotativos[CLIENTE],ResumoPastaPrazo[[#This Row],[CLIENTE]],Rotativos[VALOR])+(SUMIF(NaoPagantes[CLIENTE],ResumoPastaPrazo[[#This Row],[CLIENTE]],NaoPagantes[VALOR]))</f>
        <v>0</v>
      </c>
      <c r="C45" s="67">
        <v>0</v>
      </c>
      <c r="D45" s="42"/>
    </row>
    <row r="46" spans="1:4" ht="22.5" x14ac:dyDescent="0.3">
      <c r="A46" s="46" t="s">
        <v>400</v>
      </c>
      <c r="B46" s="64">
        <f>SUMIF(Rotativos[CLIENTE],ResumoPastaPrazo[[#This Row],[CLIENTE]],Rotativos[VALOR])+(SUMIF(NaoPagantes[CLIENTE],ResumoPastaPrazo[[#This Row],[CLIENTE]],NaoPagantes[VALOR]))</f>
        <v>0</v>
      </c>
      <c r="C46" s="67">
        <v>0</v>
      </c>
      <c r="D46" s="42"/>
    </row>
    <row r="47" spans="1:4" ht="22.5" x14ac:dyDescent="0.3">
      <c r="A47" s="45" t="s">
        <v>401</v>
      </c>
      <c r="B47" s="63">
        <f>SUMIF(Rotativos[CLIENTE],ResumoPastaPrazo[[#This Row],[CLIENTE]],Rotativos[VALOR])+(SUMIF(NaoPagantes[CLIENTE],ResumoPastaPrazo[[#This Row],[CLIENTE]],NaoPagantes[VALOR]))</f>
        <v>1264.3000000000002</v>
      </c>
      <c r="C47" s="66">
        <v>0</v>
      </c>
      <c r="D47" s="42"/>
    </row>
    <row r="48" spans="1:4" ht="22.5" x14ac:dyDescent="0.3">
      <c r="A48" s="46" t="s">
        <v>402</v>
      </c>
      <c r="B48" s="64">
        <f>SUMIF(Rotativos[CLIENTE],ResumoPastaPrazo[[#This Row],[CLIENTE]],Rotativos[VALOR])+(SUMIF(NaoPagantes[CLIENTE],ResumoPastaPrazo[[#This Row],[CLIENTE]],NaoPagantes[VALOR]))</f>
        <v>943</v>
      </c>
      <c r="C48" s="67">
        <v>1</v>
      </c>
      <c r="D48" s="42"/>
    </row>
    <row r="49" spans="1:4" ht="22.5" x14ac:dyDescent="0.3">
      <c r="A49" s="46" t="s">
        <v>403</v>
      </c>
      <c r="B49" s="64">
        <f>SUMIF(Rotativos[CLIENTE],ResumoPastaPrazo[[#This Row],[CLIENTE]],Rotativos[VALOR])+(SUMIF(NaoPagantes[CLIENTE],ResumoPastaPrazo[[#This Row],[CLIENTE]],NaoPagantes[VALOR]))</f>
        <v>0</v>
      </c>
      <c r="C49" s="67">
        <v>0</v>
      </c>
      <c r="D49" s="42"/>
    </row>
    <row r="50" spans="1:4" ht="22.5" x14ac:dyDescent="0.3">
      <c r="A50" s="46" t="s">
        <v>404</v>
      </c>
      <c r="B50" s="64">
        <f>SUMIF(Rotativos[CLIENTE],ResumoPastaPrazo[[#This Row],[CLIENTE]],Rotativos[VALOR])+(SUMIF(NaoPagantes[CLIENTE],ResumoPastaPrazo[[#This Row],[CLIENTE]],NaoPagantes[VALOR]))</f>
        <v>0</v>
      </c>
      <c r="C50" s="67">
        <v>0</v>
      </c>
      <c r="D50" s="42"/>
    </row>
    <row r="51" spans="1:4" ht="22.5" x14ac:dyDescent="0.3">
      <c r="A51" s="46" t="s">
        <v>466</v>
      </c>
      <c r="B51" s="64">
        <f>SUMIF(Rotativos[CLIENTE],ResumoPastaPrazo[[#This Row],[CLIENTE]],Rotativos[VALOR])+(SUMIF(NaoPagantes[CLIENTE],ResumoPastaPrazo[[#This Row],[CLIENTE]],NaoPagantes[VALOR]))</f>
        <v>0</v>
      </c>
      <c r="C51" s="67"/>
      <c r="D51" s="42"/>
    </row>
    <row r="52" spans="1:4" ht="22.5" x14ac:dyDescent="0.3">
      <c r="A52" s="46" t="s">
        <v>405</v>
      </c>
      <c r="B52" s="64">
        <f>SUMIF(Rotativos[CLIENTE],ResumoPastaPrazo[[#This Row],[CLIENTE]],Rotativos[VALOR])+(SUMIF(NaoPagantes[CLIENTE],ResumoPastaPrazo[[#This Row],[CLIENTE]],NaoPagantes[VALOR]))</f>
        <v>0</v>
      </c>
      <c r="C52" s="67">
        <v>0</v>
      </c>
      <c r="D52" s="42"/>
    </row>
    <row r="53" spans="1:4" ht="22.5" x14ac:dyDescent="0.3">
      <c r="A53" s="45" t="s">
        <v>406</v>
      </c>
      <c r="B53" s="63">
        <f>SUMIF(Rotativos[CLIENTE],ResumoPastaPrazo[[#This Row],[CLIENTE]],Rotativos[VALOR])+(SUMIF(NaoPagantes[CLIENTE],ResumoPastaPrazo[[#This Row],[CLIENTE]],NaoPagantes[VALOR]))</f>
        <v>140</v>
      </c>
      <c r="C53" s="66">
        <v>1</v>
      </c>
      <c r="D53" s="42"/>
    </row>
    <row r="54" spans="1:4" ht="22.5" x14ac:dyDescent="0.3">
      <c r="A54" s="46" t="s">
        <v>407</v>
      </c>
      <c r="B54" s="64">
        <f>SUMIF(Rotativos[CLIENTE],ResumoPastaPrazo[[#This Row],[CLIENTE]],Rotativos[VALOR])+(SUMIF(NaoPagantes[CLIENTE],ResumoPastaPrazo[[#This Row],[CLIENTE]],NaoPagantes[VALOR]))</f>
        <v>0</v>
      </c>
      <c r="C54" s="67">
        <v>4</v>
      </c>
      <c r="D54" s="42"/>
    </row>
    <row r="55" spans="1:4" ht="22.5" x14ac:dyDescent="0.3">
      <c r="A55" s="46" t="s">
        <v>408</v>
      </c>
      <c r="B55" s="64">
        <f>SUMIF(Rotativos[CLIENTE],ResumoPastaPrazo[[#This Row],[CLIENTE]],Rotativos[VALOR])+(SUMIF(NaoPagantes[CLIENTE],ResumoPastaPrazo[[#This Row],[CLIENTE]],NaoPagantes[VALOR]))</f>
        <v>0</v>
      </c>
      <c r="C55" s="67">
        <v>0</v>
      </c>
      <c r="D55" s="42"/>
    </row>
    <row r="56" spans="1:4" ht="22.5" x14ac:dyDescent="0.3">
      <c r="A56" s="45" t="s">
        <v>409</v>
      </c>
      <c r="B56" s="63">
        <f>SUMIF(Rotativos[CLIENTE],ResumoPastaPrazo[[#This Row],[CLIENTE]],Rotativos[VALOR])+(SUMIF(NaoPagantes[CLIENTE],ResumoPastaPrazo[[#This Row],[CLIENTE]],NaoPagantes[VALOR]))</f>
        <v>593.1</v>
      </c>
      <c r="C56" s="66">
        <v>0</v>
      </c>
      <c r="D56" s="42"/>
    </row>
    <row r="57" spans="1:4" ht="22.5" x14ac:dyDescent="0.3">
      <c r="A57" s="46" t="s">
        <v>410</v>
      </c>
      <c r="B57" s="89">
        <f>SUMIF(Rotativos[CLIENTE],ResumoPastaPrazo[[#This Row],[CLIENTE]],Rotativos[VALOR])+(SUMIF(NaoPagantes[CLIENTE],ResumoPastaPrazo[[#This Row],[CLIENTE]],NaoPagantes[VALOR]))</f>
        <v>0</v>
      </c>
      <c r="C57" s="90">
        <v>0</v>
      </c>
      <c r="D57" s="42"/>
    </row>
    <row r="58" spans="1:4" ht="22.5" x14ac:dyDescent="0.3">
      <c r="A58" s="46" t="s">
        <v>411</v>
      </c>
      <c r="B58" s="64">
        <f>SUMIF(Rotativos[CLIENTE],ResumoPastaPrazo[[#This Row],[CLIENTE]],Rotativos[VALOR])+(SUMIF(NaoPagantes[CLIENTE],ResumoPastaPrazo[[#This Row],[CLIENTE]],NaoPagantes[VALOR]))</f>
        <v>0</v>
      </c>
      <c r="C58" s="67">
        <v>0</v>
      </c>
      <c r="D58" s="42"/>
    </row>
    <row r="59" spans="1:4" ht="22.5" x14ac:dyDescent="0.3">
      <c r="A59" s="46" t="s">
        <v>412</v>
      </c>
      <c r="B59" s="64">
        <f>SUMIF(Rotativos[CLIENTE],ResumoPastaPrazo[[#This Row],[CLIENTE]],Rotativos[VALOR])+(SUMIF(NaoPagantes[CLIENTE],ResumoPastaPrazo[[#This Row],[CLIENTE]],NaoPagantes[VALOR]))</f>
        <v>0</v>
      </c>
      <c r="C59" s="67">
        <v>1</v>
      </c>
      <c r="D59" s="42"/>
    </row>
    <row r="60" spans="1:4" ht="22.5" x14ac:dyDescent="0.3">
      <c r="A60" s="46" t="s">
        <v>413</v>
      </c>
      <c r="B60" s="64">
        <f>SUMIF(Rotativos[CLIENTE],ResumoPastaPrazo[[#This Row],[CLIENTE]],Rotativos[VALOR])+(SUMIF(NaoPagantes[CLIENTE],ResumoPastaPrazo[[#This Row],[CLIENTE]],NaoPagantes[VALOR]))</f>
        <v>0</v>
      </c>
      <c r="C60" s="67">
        <v>0</v>
      </c>
      <c r="D60" s="42"/>
    </row>
    <row r="61" spans="1:4" ht="22.5" x14ac:dyDescent="0.3">
      <c r="A61" s="46" t="s">
        <v>414</v>
      </c>
      <c r="B61" s="64">
        <f>SUMIF(Rotativos[CLIENTE],ResumoPastaPrazo[[#This Row],[CLIENTE]],Rotativos[VALOR])+(SUMIF(NaoPagantes[CLIENTE],ResumoPastaPrazo[[#This Row],[CLIENTE]],NaoPagantes[VALOR]))</f>
        <v>0</v>
      </c>
      <c r="C61" s="67">
        <v>0</v>
      </c>
      <c r="D61" s="42"/>
    </row>
    <row r="62" spans="1:4" ht="22.5" x14ac:dyDescent="0.3">
      <c r="A62" s="46" t="s">
        <v>1010</v>
      </c>
      <c r="B62" s="64">
        <f>SUMIF(Rotativos[CLIENTE],ResumoPastaPrazo[[#This Row],[CLIENTE]],Rotativos[VALOR])+(SUMIF(NaoPagantes[CLIENTE],ResumoPastaPrazo[[#This Row],[CLIENTE]],NaoPagantes[VALOR]))</f>
        <v>647</v>
      </c>
      <c r="C62" s="67"/>
      <c r="D62" s="42"/>
    </row>
    <row r="63" spans="1:4" ht="22.5" x14ac:dyDescent="0.3">
      <c r="A63" s="46" t="s">
        <v>415</v>
      </c>
      <c r="B63" s="64">
        <f>SUMIF(Rotativos[CLIENTE],ResumoPastaPrazo[[#This Row],[CLIENTE]],Rotativos[VALOR])+(SUMIF(NaoPagantes[CLIENTE],ResumoPastaPrazo[[#This Row],[CLIENTE]],NaoPagantes[VALOR]))</f>
        <v>0</v>
      </c>
      <c r="C63" s="67">
        <v>0</v>
      </c>
      <c r="D63" s="42"/>
    </row>
    <row r="64" spans="1:4" ht="22.5" x14ac:dyDescent="0.3">
      <c r="A64" s="46" t="s">
        <v>416</v>
      </c>
      <c r="B64" s="64">
        <f>SUMIF(Rotativos[CLIENTE],ResumoPastaPrazo[[#This Row],[CLIENTE]],Rotativos[VALOR])+(SUMIF(NaoPagantes[CLIENTE],ResumoPastaPrazo[[#This Row],[CLIENTE]],NaoPagantes[VALOR]))</f>
        <v>0</v>
      </c>
      <c r="C64" s="67">
        <v>0</v>
      </c>
      <c r="D64" s="42"/>
    </row>
    <row r="65" spans="1:4" ht="22.5" x14ac:dyDescent="0.3">
      <c r="A65" s="46" t="s">
        <v>417</v>
      </c>
      <c r="B65" s="64">
        <f>SUMIF(Rotativos[CLIENTE],ResumoPastaPrazo[[#This Row],[CLIENTE]],Rotativos[VALOR])+(SUMIF(NaoPagantes[CLIENTE],ResumoPastaPrazo[[#This Row],[CLIENTE]],NaoPagantes[VALOR]))</f>
        <v>0</v>
      </c>
      <c r="C65" s="67">
        <v>0</v>
      </c>
      <c r="D65" s="42"/>
    </row>
    <row r="66" spans="1:4" ht="22.5" x14ac:dyDescent="0.3">
      <c r="A66" s="46" t="s">
        <v>418</v>
      </c>
      <c r="B66" s="64">
        <f>SUMIF(Rotativos[CLIENTE],ResumoPastaPrazo[[#This Row],[CLIENTE]],Rotativos[VALOR])+(SUMIF(NaoPagantes[CLIENTE],ResumoPastaPrazo[[#This Row],[CLIENTE]],NaoPagantes[VALOR]))</f>
        <v>0</v>
      </c>
      <c r="C66" s="67">
        <v>0</v>
      </c>
      <c r="D66" s="42"/>
    </row>
    <row r="67" spans="1:4" ht="22.5" x14ac:dyDescent="0.3">
      <c r="A67" s="46" t="s">
        <v>419</v>
      </c>
      <c r="B67" s="64">
        <f>SUMIF(Rotativos[CLIENTE],ResumoPastaPrazo[[#This Row],[CLIENTE]],Rotativos[VALOR])+(SUMIF(NaoPagantes[CLIENTE],ResumoPastaPrazo[[#This Row],[CLIENTE]],NaoPagantes[VALOR]))</f>
        <v>0</v>
      </c>
      <c r="C67" s="67">
        <v>0</v>
      </c>
      <c r="D67" s="42"/>
    </row>
    <row r="68" spans="1:4" ht="22.5" x14ac:dyDescent="0.3">
      <c r="A68" s="46" t="s">
        <v>420</v>
      </c>
      <c r="B68" s="64">
        <f>SUMIF(Rotativos[CLIENTE],ResumoPastaPrazo[[#This Row],[CLIENTE]],Rotativos[VALOR])+(SUMIF(NaoPagantes[CLIENTE],ResumoPastaPrazo[[#This Row],[CLIENTE]],NaoPagantes[VALOR]))</f>
        <v>0</v>
      </c>
      <c r="C68" s="67">
        <v>0</v>
      </c>
      <c r="D68" s="42"/>
    </row>
    <row r="69" spans="1:4" ht="22.5" x14ac:dyDescent="0.3">
      <c r="A69" s="46" t="s">
        <v>956</v>
      </c>
      <c r="B69" s="64">
        <f>SUMIF(Rotativos[CLIENTE],ResumoPastaPrazo[[#This Row],[CLIENTE]],Rotativos[VALOR])+(SUMIF(NaoPagantes[CLIENTE],ResumoPastaPrazo[[#This Row],[CLIENTE]],NaoPagantes[VALOR]))</f>
        <v>0</v>
      </c>
      <c r="C69" s="67"/>
      <c r="D69" s="42"/>
    </row>
    <row r="70" spans="1:4" ht="22.5" x14ac:dyDescent="0.3">
      <c r="A70" s="46" t="s">
        <v>421</v>
      </c>
      <c r="B70" s="64">
        <f>SUMIF(Rotativos[CLIENTE],ResumoPastaPrazo[[#This Row],[CLIENTE]],Rotativos[VALOR])+(SUMIF(NaoPagantes[CLIENTE],ResumoPastaPrazo[[#This Row],[CLIENTE]],NaoPagantes[VALOR]))</f>
        <v>0</v>
      </c>
      <c r="C70" s="67">
        <v>0</v>
      </c>
      <c r="D70" s="42"/>
    </row>
    <row r="71" spans="1:4" ht="22.5" x14ac:dyDescent="0.3">
      <c r="A71" s="46" t="s">
        <v>422</v>
      </c>
      <c r="B71" s="64">
        <f>SUMIF(Rotativos[CLIENTE],ResumoPastaPrazo[[#This Row],[CLIENTE]],Rotativos[VALOR])+(SUMIF(NaoPagantes[CLIENTE],ResumoPastaPrazo[[#This Row],[CLIENTE]],NaoPagantes[VALOR]))</f>
        <v>0</v>
      </c>
      <c r="C71" s="67">
        <v>0</v>
      </c>
      <c r="D71" s="42"/>
    </row>
    <row r="72" spans="1:4" ht="22.5" x14ac:dyDescent="0.3">
      <c r="A72" s="46" t="s">
        <v>423</v>
      </c>
      <c r="B72" s="64">
        <f>SUMIF(Rotativos[CLIENTE],ResumoPastaPrazo[[#This Row],[CLIENTE]],Rotativos[VALOR])+(SUMIF(NaoPagantes[CLIENTE],ResumoPastaPrazo[[#This Row],[CLIENTE]],NaoPagantes[VALOR]))</f>
        <v>0</v>
      </c>
      <c r="C72" s="67">
        <v>0</v>
      </c>
      <c r="D72" s="42"/>
    </row>
    <row r="73" spans="1:4" ht="22.5" x14ac:dyDescent="0.3">
      <c r="A73" s="46" t="s">
        <v>1062</v>
      </c>
      <c r="B73" s="64">
        <f>SUMIF(Rotativos[CLIENTE],ResumoPastaPrazo[[#This Row],[CLIENTE]],Rotativos[VALOR])+(SUMIF(NaoPagantes[CLIENTE],ResumoPastaPrazo[[#This Row],[CLIENTE]],NaoPagantes[VALOR]))</f>
        <v>0</v>
      </c>
      <c r="C73" s="67"/>
      <c r="D73" s="42"/>
    </row>
    <row r="74" spans="1:4" ht="22.5" x14ac:dyDescent="0.3">
      <c r="A74" s="45" t="s">
        <v>424</v>
      </c>
      <c r="B74" s="63">
        <f>SUMIF(Rotativos[CLIENTE],ResumoPastaPrazo[[#This Row],[CLIENTE]],Rotativos[VALOR])+(SUMIF(NaoPagantes[CLIENTE],ResumoPastaPrazo[[#This Row],[CLIENTE]],NaoPagantes[VALOR]))</f>
        <v>1768.9</v>
      </c>
      <c r="C74" s="66">
        <v>0</v>
      </c>
      <c r="D74" s="42"/>
    </row>
    <row r="75" spans="1:4" ht="22.5" x14ac:dyDescent="0.3">
      <c r="A75" s="46" t="s">
        <v>425</v>
      </c>
      <c r="B75" s="64">
        <f>SUMIF(Rotativos[CLIENTE],ResumoPastaPrazo[[#This Row],[CLIENTE]],Rotativos[VALOR])+(SUMIF(NaoPagantes[CLIENTE],ResumoPastaPrazo[[#This Row],[CLIENTE]],NaoPagantes[VALOR]))</f>
        <v>0</v>
      </c>
      <c r="C75" s="67">
        <v>0</v>
      </c>
      <c r="D75" s="42"/>
    </row>
    <row r="76" spans="1:4" ht="22.5" x14ac:dyDescent="0.3">
      <c r="A76" s="46" t="s">
        <v>957</v>
      </c>
      <c r="B76" s="64">
        <f>SUMIF(Rotativos[CLIENTE],ResumoPastaPrazo[[#This Row],[CLIENTE]],Rotativos[VALOR])+(SUMIF(NaoPagantes[CLIENTE],ResumoPastaPrazo[[#This Row],[CLIENTE]],NaoPagantes[VALOR]))</f>
        <v>0</v>
      </c>
      <c r="C76" s="67"/>
      <c r="D76" s="42"/>
    </row>
    <row r="77" spans="1:4" ht="22.5" x14ac:dyDescent="0.3">
      <c r="A77" s="46" t="s">
        <v>465</v>
      </c>
      <c r="B77" s="64">
        <f>SUMIF(Rotativos[CLIENTE],ResumoPastaPrazo[[#This Row],[CLIENTE]],Rotativos[VALOR])+(SUMIF(NaoPagantes[CLIENTE],ResumoPastaPrazo[[#This Row],[CLIENTE]],NaoPagantes[VALOR]))</f>
        <v>0</v>
      </c>
      <c r="C77" s="67"/>
      <c r="D77" s="42"/>
    </row>
    <row r="78" spans="1:4" ht="22.5" x14ac:dyDescent="0.3">
      <c r="A78" s="46" t="s">
        <v>426</v>
      </c>
      <c r="B78" s="64">
        <f>SUMIF(Rotativos[CLIENTE],ResumoPastaPrazo[[#This Row],[CLIENTE]],Rotativos[VALOR])+(SUMIF(NaoPagantes[CLIENTE],ResumoPastaPrazo[[#This Row],[CLIENTE]],NaoPagantes[VALOR]))</f>
        <v>0</v>
      </c>
      <c r="C78" s="67">
        <v>0</v>
      </c>
      <c r="D78" s="42"/>
    </row>
    <row r="79" spans="1:4" ht="22.5" x14ac:dyDescent="0.3">
      <c r="A79" s="46" t="s">
        <v>427</v>
      </c>
      <c r="B79" s="64">
        <f>SUMIF(Rotativos[CLIENTE],ResumoPastaPrazo[[#This Row],[CLIENTE]],Rotativos[VALOR])+(SUMIF(NaoPagantes[CLIENTE],ResumoPastaPrazo[[#This Row],[CLIENTE]],NaoPagantes[VALOR]))</f>
        <v>0</v>
      </c>
      <c r="C79" s="67">
        <v>0</v>
      </c>
      <c r="D79" s="42"/>
    </row>
    <row r="80" spans="1:4" ht="22.5" x14ac:dyDescent="0.3">
      <c r="A80" s="46" t="s">
        <v>470</v>
      </c>
      <c r="B80" s="64">
        <f>SUMIF(Rotativos[CLIENTE],ResumoPastaPrazo[[#This Row],[CLIENTE]],Rotativos[VALOR])+(SUMIF(NaoPagantes[CLIENTE],ResumoPastaPrazo[[#This Row],[CLIENTE]],NaoPagantes[VALOR]))</f>
        <v>5331.6</v>
      </c>
      <c r="C80" s="67"/>
      <c r="D80" s="42"/>
    </row>
    <row r="81" spans="1:4" ht="22.5" x14ac:dyDescent="0.3">
      <c r="A81" s="46" t="s">
        <v>428</v>
      </c>
      <c r="B81" s="64">
        <f>SUMIF(Rotativos[CLIENTE],ResumoPastaPrazo[[#This Row],[CLIENTE]],Rotativos[VALOR])+(SUMIF(NaoPagantes[CLIENTE],ResumoPastaPrazo[[#This Row],[CLIENTE]],NaoPagantes[VALOR]))</f>
        <v>0</v>
      </c>
      <c r="C81" s="67">
        <v>0</v>
      </c>
      <c r="D81" s="42"/>
    </row>
    <row r="82" spans="1:4" ht="22.5" x14ac:dyDescent="0.3">
      <c r="A82" s="46" t="s">
        <v>429</v>
      </c>
      <c r="B82" s="64">
        <f>SUMIF(Rotativos[CLIENTE],ResumoPastaPrazo[[#This Row],[CLIENTE]],Rotativos[VALOR])+(SUMIF(NaoPagantes[CLIENTE],ResumoPastaPrazo[[#This Row],[CLIENTE]],NaoPagantes[VALOR]))</f>
        <v>997</v>
      </c>
      <c r="C82" s="67">
        <v>0</v>
      </c>
      <c r="D82" s="42"/>
    </row>
    <row r="83" spans="1:4" ht="22.5" x14ac:dyDescent="0.3">
      <c r="A83" s="46" t="s">
        <v>430</v>
      </c>
      <c r="B83" s="64">
        <f>SUMIF(Rotativos[CLIENTE],ResumoPastaPrazo[[#This Row],[CLIENTE]],Rotativos[VALOR])+(SUMIF(NaoPagantes[CLIENTE],ResumoPastaPrazo[[#This Row],[CLIENTE]],NaoPagantes[VALOR]))</f>
        <v>0</v>
      </c>
      <c r="C83" s="67">
        <v>0</v>
      </c>
      <c r="D83" s="42"/>
    </row>
    <row r="84" spans="1:4" ht="22.5" x14ac:dyDescent="0.3">
      <c r="A84" s="46" t="s">
        <v>460</v>
      </c>
      <c r="B84" s="64">
        <f>SUMIF(Rotativos[CLIENTE],ResumoPastaPrazo[[#This Row],[CLIENTE]],Rotativos[VALOR])+(SUMIF(NaoPagantes[CLIENTE],ResumoPastaPrazo[[#This Row],[CLIENTE]],NaoPagantes[VALOR]))</f>
        <v>0</v>
      </c>
      <c r="C84" s="67"/>
      <c r="D84" s="42"/>
    </row>
    <row r="85" spans="1:4" ht="22.5" x14ac:dyDescent="0.3">
      <c r="A85" s="46" t="s">
        <v>431</v>
      </c>
      <c r="B85" s="64">
        <f>SUMIF(Rotativos[CLIENTE],ResumoPastaPrazo[[#This Row],[CLIENTE]],Rotativos[VALOR])+(SUMIF(NaoPagantes[CLIENTE],ResumoPastaPrazo[[#This Row],[CLIENTE]],NaoPagantes[VALOR]))</f>
        <v>0</v>
      </c>
      <c r="C85" s="67">
        <v>0</v>
      </c>
      <c r="D85" s="42"/>
    </row>
    <row r="86" spans="1:4" ht="22.5" x14ac:dyDescent="0.3">
      <c r="A86" s="46" t="s">
        <v>432</v>
      </c>
      <c r="B86" s="64">
        <f>SUMIF(Rotativos[CLIENTE],ResumoPastaPrazo[[#This Row],[CLIENTE]],Rotativos[VALOR])+(SUMIF(NaoPagantes[CLIENTE],ResumoPastaPrazo[[#This Row],[CLIENTE]],NaoPagantes[VALOR]))</f>
        <v>0</v>
      </c>
      <c r="C86" s="67">
        <v>0</v>
      </c>
      <c r="D86" s="42"/>
    </row>
    <row r="87" spans="1:4" ht="22.5" x14ac:dyDescent="0.3">
      <c r="A87" s="46" t="s">
        <v>433</v>
      </c>
      <c r="B87" s="64">
        <f>SUMIF(Rotativos[CLIENTE],ResumoPastaPrazo[[#This Row],[CLIENTE]],Rotativos[VALOR])+(SUMIF(NaoPagantes[CLIENTE],ResumoPastaPrazo[[#This Row],[CLIENTE]],NaoPagantes[VALOR]))</f>
        <v>0</v>
      </c>
      <c r="C87" s="67">
        <v>0</v>
      </c>
      <c r="D87" s="42"/>
    </row>
    <row r="88" spans="1:4" ht="22.5" x14ac:dyDescent="0.3">
      <c r="A88" s="46" t="s">
        <v>434</v>
      </c>
      <c r="B88" s="64">
        <f>SUMIF(Rotativos[CLIENTE],ResumoPastaPrazo[[#This Row],[CLIENTE]],Rotativos[VALOR])+(SUMIF(NaoPagantes[CLIENTE],ResumoPastaPrazo[[#This Row],[CLIENTE]],NaoPagantes[VALOR]))</f>
        <v>0</v>
      </c>
      <c r="C88" s="67">
        <v>0</v>
      </c>
      <c r="D88" s="42"/>
    </row>
    <row r="89" spans="1:4" ht="22.5" x14ac:dyDescent="0.3">
      <c r="A89" s="45" t="s">
        <v>435</v>
      </c>
      <c r="B89" s="63">
        <f>SUMIF(Rotativos[CLIENTE],ResumoPastaPrazo[[#This Row],[CLIENTE]],Rotativos[VALOR])+(SUMIF(NaoPagantes[CLIENTE],ResumoPastaPrazo[[#This Row],[CLIENTE]],NaoPagantes[VALOR]))</f>
        <v>37.4</v>
      </c>
      <c r="C89" s="66">
        <v>0</v>
      </c>
      <c r="D89" s="42"/>
    </row>
    <row r="90" spans="1:4" ht="22.5" x14ac:dyDescent="0.3">
      <c r="A90" s="46" t="s">
        <v>436</v>
      </c>
      <c r="B90" s="64">
        <f>SUMIF(Rotativos[CLIENTE],ResumoPastaPrazo[[#This Row],[CLIENTE]],Rotativos[VALOR])+(SUMIF(NaoPagantes[CLIENTE],ResumoPastaPrazo[[#This Row],[CLIENTE]],NaoPagantes[VALOR]))</f>
        <v>0</v>
      </c>
      <c r="C90" s="67">
        <v>0</v>
      </c>
      <c r="D90" s="42"/>
    </row>
    <row r="91" spans="1:4" ht="22.5" x14ac:dyDescent="0.3">
      <c r="A91" s="45" t="s">
        <v>437</v>
      </c>
      <c r="B91" s="63">
        <f>SUMIF(Rotativos[CLIENTE],ResumoPastaPrazo[[#This Row],[CLIENTE]],Rotativos[VALOR])+(SUMIF(NaoPagantes[CLIENTE],ResumoPastaPrazo[[#This Row],[CLIENTE]],NaoPagantes[VALOR]))</f>
        <v>653.6</v>
      </c>
      <c r="C91" s="66">
        <v>0</v>
      </c>
      <c r="D91" s="42"/>
    </row>
    <row r="92" spans="1:4" ht="22.5" x14ac:dyDescent="0.3">
      <c r="A92" s="46" t="s">
        <v>438</v>
      </c>
      <c r="B92" s="64">
        <f>SUMIF(Rotativos[CLIENTE],ResumoPastaPrazo[[#This Row],[CLIENTE]],Rotativos[VALOR])+(SUMIF(NaoPagantes[CLIENTE],ResumoPastaPrazo[[#This Row],[CLIENTE]],NaoPagantes[VALOR]))</f>
        <v>0</v>
      </c>
      <c r="C92" s="67">
        <v>0</v>
      </c>
      <c r="D92" s="42"/>
    </row>
    <row r="93" spans="1:4" ht="22.5" x14ac:dyDescent="0.3">
      <c r="A93" s="46" t="s">
        <v>439</v>
      </c>
      <c r="B93" s="64">
        <f>SUMIF(Rotativos[CLIENTE],ResumoPastaPrazo[[#This Row],[CLIENTE]],Rotativos[VALOR])+(SUMIF(NaoPagantes[CLIENTE],ResumoPastaPrazo[[#This Row],[CLIENTE]],NaoPagantes[VALOR]))</f>
        <v>0</v>
      </c>
      <c r="C93" s="67">
        <v>0</v>
      </c>
      <c r="D93" s="42"/>
    </row>
    <row r="94" spans="1:4" ht="22.5" x14ac:dyDescent="0.3">
      <c r="A94" s="46" t="s">
        <v>440</v>
      </c>
      <c r="B94" s="64">
        <f>SUMIF(Rotativos[CLIENTE],ResumoPastaPrazo[[#This Row],[CLIENTE]],Rotativos[VALOR])+(SUMIF(NaoPagantes[CLIENTE],ResumoPastaPrazo[[#This Row],[CLIENTE]],NaoPagantes[VALOR]))</f>
        <v>0</v>
      </c>
      <c r="C94" s="67">
        <v>0</v>
      </c>
      <c r="D94" s="42"/>
    </row>
    <row r="95" spans="1:4" ht="22.5" x14ac:dyDescent="0.3">
      <c r="A95" s="46" t="s">
        <v>441</v>
      </c>
      <c r="B95" s="64">
        <f>SUMIF(Rotativos[CLIENTE],ResumoPastaPrazo[[#This Row],[CLIENTE]],Rotativos[VALOR])+(SUMIF(NaoPagantes[CLIENTE],ResumoPastaPrazo[[#This Row],[CLIENTE]],NaoPagantes[VALOR]))</f>
        <v>0</v>
      </c>
      <c r="C95" s="67">
        <v>1</v>
      </c>
      <c r="D95" s="42"/>
    </row>
    <row r="96" spans="1:4" ht="22.5" x14ac:dyDescent="0.3">
      <c r="A96" s="46" t="s">
        <v>442</v>
      </c>
      <c r="B96" s="64">
        <f>SUMIF(Rotativos[CLIENTE],ResumoPastaPrazo[[#This Row],[CLIENTE]],Rotativos[VALOR])+(SUMIF(NaoPagantes[CLIENTE],ResumoPastaPrazo[[#This Row],[CLIENTE]],NaoPagantes[VALOR]))</f>
        <v>4745.0999999999995</v>
      </c>
      <c r="C96" s="67">
        <v>0</v>
      </c>
      <c r="D96" s="42"/>
    </row>
    <row r="97" spans="1:4" ht="22.5" x14ac:dyDescent="0.3">
      <c r="A97" s="46" t="s">
        <v>443</v>
      </c>
      <c r="B97" s="64">
        <f>SUMIF(Rotativos[CLIENTE],ResumoPastaPrazo[[#This Row],[CLIENTE]],Rotativos[VALOR])+(SUMIF(NaoPagantes[CLIENTE],ResumoPastaPrazo[[#This Row],[CLIENTE]],NaoPagantes[VALOR]))</f>
        <v>0</v>
      </c>
      <c r="C97" s="67">
        <v>0</v>
      </c>
      <c r="D97" s="42"/>
    </row>
    <row r="98" spans="1:4" ht="22.5" x14ac:dyDescent="0.3">
      <c r="A98" s="46" t="s">
        <v>444</v>
      </c>
      <c r="B98" s="64">
        <f>SUMIF(Rotativos[CLIENTE],ResumoPastaPrazo[[#This Row],[CLIENTE]],Rotativos[VALOR])+(SUMIF(NaoPagantes[CLIENTE],ResumoPastaPrazo[[#This Row],[CLIENTE]],NaoPagantes[VALOR]))</f>
        <v>0</v>
      </c>
      <c r="C98" s="67">
        <v>0</v>
      </c>
      <c r="D98" s="42"/>
    </row>
    <row r="99" spans="1:4" ht="22.5" x14ac:dyDescent="0.3">
      <c r="A99" s="46" t="s">
        <v>445</v>
      </c>
      <c r="B99" s="64">
        <f>SUMIF(Rotativos[CLIENTE],ResumoPastaPrazo[[#This Row],[CLIENTE]],Rotativos[VALOR])+(SUMIF(NaoPagantes[CLIENTE],ResumoPastaPrazo[[#This Row],[CLIENTE]],NaoPagantes[VALOR]))</f>
        <v>0</v>
      </c>
      <c r="C99" s="67">
        <v>0</v>
      </c>
      <c r="D99" s="42"/>
    </row>
    <row r="100" spans="1:4" ht="22.5" x14ac:dyDescent="0.3">
      <c r="A100" s="46" t="s">
        <v>446</v>
      </c>
      <c r="B100" s="64">
        <f>SUMIF(Rotativos[CLIENTE],ResumoPastaPrazo[[#This Row],[CLIENTE]],Rotativos[VALOR])+(SUMIF(NaoPagantes[CLIENTE],ResumoPastaPrazo[[#This Row],[CLIENTE]],NaoPagantes[VALOR]))</f>
        <v>0</v>
      </c>
      <c r="C100" s="67">
        <v>0</v>
      </c>
      <c r="D100" s="42"/>
    </row>
    <row r="101" spans="1:4" ht="22.5" x14ac:dyDescent="0.3">
      <c r="A101" s="46" t="s">
        <v>447</v>
      </c>
      <c r="B101" s="64">
        <f>SUMIF(Rotativos[CLIENTE],ResumoPastaPrazo[[#This Row],[CLIENTE]],Rotativos[VALOR])+(SUMIF(NaoPagantes[CLIENTE],ResumoPastaPrazo[[#This Row],[CLIENTE]],NaoPagantes[VALOR]))</f>
        <v>0</v>
      </c>
      <c r="C101" s="67">
        <v>0</v>
      </c>
      <c r="D101" s="42"/>
    </row>
    <row r="102" spans="1:4" ht="22.5" x14ac:dyDescent="0.3">
      <c r="A102" s="46" t="s">
        <v>448</v>
      </c>
      <c r="B102" s="64">
        <f>SUMIF(Rotativos[CLIENTE],ResumoPastaPrazo[[#This Row],[CLIENTE]],Rotativos[VALOR])+(SUMIF(NaoPagantes[CLIENTE],ResumoPastaPrazo[[#This Row],[CLIENTE]],NaoPagantes[VALOR]))</f>
        <v>2877.35</v>
      </c>
      <c r="C102" s="67">
        <v>0</v>
      </c>
      <c r="D102" s="42"/>
    </row>
    <row r="103" spans="1:4" ht="22.5" x14ac:dyDescent="0.3">
      <c r="A103" s="45" t="s">
        <v>449</v>
      </c>
      <c r="B103" s="65">
        <f>SUMIF(Rotativos[CLIENTE],ResumoPastaPrazo[[#This Row],[CLIENTE]],Rotativos[VALOR])+(SUMIF(NaoPagantes[CLIENTE],ResumoPastaPrazo[[#This Row],[CLIENTE]],NaoPagantes[VALOR]))</f>
        <v>455.79999999999995</v>
      </c>
      <c r="C103" s="68">
        <v>0</v>
      </c>
      <c r="D103" s="42"/>
    </row>
    <row r="104" spans="1:4" x14ac:dyDescent="0.25">
      <c r="A104" s="48"/>
      <c r="B104" s="43"/>
      <c r="C104" s="44"/>
    </row>
    <row r="105" spans="1:4" x14ac:dyDescent="0.25">
      <c r="A105" s="48"/>
      <c r="B105" s="43"/>
      <c r="C105" s="44"/>
    </row>
    <row r="106" spans="1:4" x14ac:dyDescent="0.25">
      <c r="A106" s="48"/>
      <c r="B106" s="43"/>
      <c r="C106" s="44"/>
    </row>
    <row r="107" spans="1:4" x14ac:dyDescent="0.25">
      <c r="A107" s="48"/>
      <c r="B107" s="43"/>
      <c r="C107" s="44"/>
    </row>
    <row r="108" spans="1:4" x14ac:dyDescent="0.25">
      <c r="A108" s="48"/>
      <c r="B108" s="43"/>
      <c r="C108" s="44"/>
    </row>
    <row r="109" spans="1:4" x14ac:dyDescent="0.25">
      <c r="A109" s="48"/>
      <c r="B109" s="43"/>
      <c r="C109" s="44"/>
    </row>
    <row r="110" spans="1:4" x14ac:dyDescent="0.25">
      <c r="A110" s="48"/>
      <c r="B110" s="43"/>
      <c r="C110" s="44"/>
    </row>
    <row r="111" spans="1:4" x14ac:dyDescent="0.25">
      <c r="A111" s="48"/>
      <c r="B111" s="43"/>
      <c r="C111" s="44"/>
    </row>
    <row r="112" spans="1:4" x14ac:dyDescent="0.25">
      <c r="A112" s="48"/>
      <c r="B112" s="43"/>
      <c r="C112" s="44"/>
    </row>
    <row r="113" spans="1:3" x14ac:dyDescent="0.25">
      <c r="A113" s="48"/>
      <c r="B113" s="43"/>
      <c r="C113" s="44"/>
    </row>
    <row r="114" spans="1:3" x14ac:dyDescent="0.25">
      <c r="A114" s="48"/>
      <c r="B114" s="43"/>
      <c r="C114" s="44"/>
    </row>
    <row r="115" spans="1:3" x14ac:dyDescent="0.25">
      <c r="A115" s="48"/>
      <c r="B115" s="43"/>
      <c r="C115" s="44"/>
    </row>
    <row r="116" spans="1:3" x14ac:dyDescent="0.25">
      <c r="A116" s="48"/>
      <c r="B116" s="43"/>
      <c r="C116" s="44"/>
    </row>
    <row r="117" spans="1:3" x14ac:dyDescent="0.25">
      <c r="A117" s="48"/>
      <c r="B117" s="43"/>
      <c r="C117" s="44"/>
    </row>
    <row r="118" spans="1:3" x14ac:dyDescent="0.25">
      <c r="A118" s="48"/>
      <c r="B118" s="43"/>
      <c r="C118" s="44"/>
    </row>
    <row r="119" spans="1:3" x14ac:dyDescent="0.25">
      <c r="A119" s="48"/>
      <c r="B119" s="43"/>
      <c r="C119" s="44"/>
    </row>
    <row r="120" spans="1:3" x14ac:dyDescent="0.25">
      <c r="A120" s="48"/>
      <c r="B120" s="43"/>
      <c r="C120" s="44"/>
    </row>
    <row r="121" spans="1:3" x14ac:dyDescent="0.25">
      <c r="A121" s="48"/>
      <c r="B121" s="43"/>
      <c r="C121" s="44"/>
    </row>
    <row r="122" spans="1:3" x14ac:dyDescent="0.25">
      <c r="A122" s="48"/>
      <c r="B122" s="43"/>
      <c r="C122" s="44"/>
    </row>
    <row r="123" spans="1:3" x14ac:dyDescent="0.25">
      <c r="A123" s="48"/>
      <c r="B123" s="43"/>
      <c r="C123" s="44"/>
    </row>
    <row r="124" spans="1:3" x14ac:dyDescent="0.25">
      <c r="A124" s="48"/>
      <c r="B124" s="43"/>
      <c r="C124" s="44"/>
    </row>
    <row r="125" spans="1:3" x14ac:dyDescent="0.25">
      <c r="A125" s="48"/>
      <c r="B125" s="43"/>
      <c r="C125" s="44"/>
    </row>
    <row r="126" spans="1:3" x14ac:dyDescent="0.25">
      <c r="A126" s="48"/>
      <c r="B126" s="43"/>
      <c r="C126" s="44"/>
    </row>
  </sheetData>
  <mergeCells count="1">
    <mergeCell ref="A7:C7"/>
  </mergeCells>
  <pageMargins left="0.511811024" right="0.511811024" top="0.78740157499999996" bottom="0.78740157499999996" header="0.31496062000000002" footer="0.31496062000000002"/>
  <pageSetup orientation="portrait" horizontalDpi="203" verticalDpi="203" r:id="rId1"/>
  <drawing r:id="rId2"/>
  <picture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C12:I76"/>
  <sheetViews>
    <sheetView showGridLines="0" showRowColHeaders="0" zoomScaleNormal="100" workbookViewId="0">
      <pane ySplit="10" topLeftCell="A11" activePane="bottomLeft" state="frozen"/>
      <selection pane="bottomLeft"/>
    </sheetView>
  </sheetViews>
  <sheetFormatPr defaultColWidth="9" defaultRowHeight="18.75" x14ac:dyDescent="0.3"/>
  <cols>
    <col min="1" max="2" width="9" style="6"/>
    <col min="3" max="3" width="18.875" style="54" bestFit="1" customWidth="1"/>
    <col min="4" max="4" width="34.375" style="6" bestFit="1" customWidth="1"/>
    <col min="5" max="5" width="15.5" bestFit="1" customWidth="1"/>
    <col min="6" max="6" width="15.375" bestFit="1" customWidth="1"/>
    <col min="7" max="7" width="14.125" bestFit="1" customWidth="1"/>
    <col min="8" max="8" width="15" style="60" bestFit="1" customWidth="1"/>
    <col min="9" max="9" width="18.625" style="58" bestFit="1" customWidth="1"/>
    <col min="10" max="10" width="24.875" style="6" bestFit="1" customWidth="1"/>
    <col min="11" max="11" width="14.875" style="6" bestFit="1" customWidth="1"/>
    <col min="12" max="12" width="9" style="6"/>
    <col min="13" max="13" width="14.875" style="6" bestFit="1" customWidth="1"/>
    <col min="14" max="16384" width="9" style="6"/>
  </cols>
  <sheetData>
    <row r="12" spans="3:9" ht="18" x14ac:dyDescent="0.25">
      <c r="C12" s="49" t="s">
        <v>450</v>
      </c>
      <c r="D12" s="6" t="s">
        <v>362</v>
      </c>
      <c r="E12" s="50" t="s">
        <v>3</v>
      </c>
      <c r="F12" s="50" t="s">
        <v>451</v>
      </c>
      <c r="G12" s="51" t="s">
        <v>452</v>
      </c>
      <c r="H12" s="51" t="s">
        <v>453</v>
      </c>
      <c r="I12" s="52" t="s">
        <v>454</v>
      </c>
    </row>
    <row r="13" spans="3:9" ht="18" x14ac:dyDescent="0.25">
      <c r="C13" s="72">
        <v>44940</v>
      </c>
      <c r="D13" s="73" t="s">
        <v>379</v>
      </c>
      <c r="E13" s="74">
        <v>16.399999999999999</v>
      </c>
      <c r="F13" s="74"/>
      <c r="G13" s="75"/>
      <c r="H13" s="76" t="str">
        <f ca="1">IF(Rotativos[[#This Row],[dias limit.]]="INDEFINIDO","PENDENTE",IF(SUM(Rotativos[[#This Row],[DATA/VALID.]],Rotativos[[#This Row],[dias limit.]])&lt;=TODAY(),"ATRASADO","PENDENTE"))</f>
        <v>ATRASADO</v>
      </c>
      <c r="I13" s="77"/>
    </row>
    <row r="14" spans="3:9" ht="18" x14ac:dyDescent="0.25">
      <c r="C14" s="72">
        <v>44960</v>
      </c>
      <c r="D14" s="73" t="s">
        <v>379</v>
      </c>
      <c r="E14" s="74">
        <v>90</v>
      </c>
      <c r="F14" s="74"/>
      <c r="G14" s="75"/>
      <c r="H14" s="76" t="str">
        <f ca="1">IF(Rotativos[[#This Row],[dias limit.]]="INDEFINIDO","PENDENTE",IF(SUM(Rotativos[[#This Row],[DATA/VALID.]],Rotativos[[#This Row],[dias limit.]])&lt;=TODAY(),"ATRASADO","PENDENTE"))</f>
        <v>ATRASADO</v>
      </c>
      <c r="I14" s="77"/>
    </row>
    <row r="15" spans="3:9" ht="18" x14ac:dyDescent="0.25">
      <c r="C15" s="72">
        <v>44973</v>
      </c>
      <c r="D15" s="73" t="s">
        <v>379</v>
      </c>
      <c r="E15" s="74">
        <v>120.8</v>
      </c>
      <c r="F15" s="74"/>
      <c r="G15" s="75"/>
      <c r="H15" s="76" t="str">
        <f ca="1">IF(Rotativos[[#This Row],[dias limit.]]="INDEFINIDO","PENDENTE",IF(SUM(Rotativos[[#This Row],[DATA/VALID.]],Rotativos[[#This Row],[dias limit.]])&lt;=TODAY(),"ATRASADO","PENDENTE"))</f>
        <v>ATRASADO</v>
      </c>
      <c r="I15" s="77"/>
    </row>
    <row r="16" spans="3:9" ht="18" x14ac:dyDescent="0.25">
      <c r="C16" s="72">
        <v>44977</v>
      </c>
      <c r="D16" s="73" t="s">
        <v>379</v>
      </c>
      <c r="E16" s="74">
        <v>231.7</v>
      </c>
      <c r="F16" s="74"/>
      <c r="G16" s="75"/>
      <c r="H16" s="76" t="str">
        <f ca="1">IF(Rotativos[[#This Row],[dias limit.]]="INDEFINIDO","PENDENTE",IF(SUM(Rotativos[[#This Row],[DATA/VALID.]],Rotativos[[#This Row],[dias limit.]])&lt;=TODAY(),"ATRASADO","PENDENTE"))</f>
        <v>ATRASADO</v>
      </c>
      <c r="I16" s="77"/>
    </row>
    <row r="17" spans="3:9" ht="18" x14ac:dyDescent="0.25">
      <c r="C17" s="72">
        <v>44979</v>
      </c>
      <c r="D17" s="73" t="s">
        <v>379</v>
      </c>
      <c r="E17" s="74">
        <v>134.9</v>
      </c>
      <c r="F17" s="74"/>
      <c r="G17" s="75"/>
      <c r="H17" s="76" t="str">
        <f ca="1">IF(Rotativos[[#This Row],[dias limit.]]="INDEFINIDO","PENDENTE",IF(SUM(Rotativos[[#This Row],[DATA/VALID.]],Rotativos[[#This Row],[dias limit.]])&lt;=TODAY(),"ATRASADO","PENDENTE"))</f>
        <v>ATRASADO</v>
      </c>
      <c r="I17" s="77"/>
    </row>
    <row r="18" spans="3:9" ht="18" x14ac:dyDescent="0.25">
      <c r="C18" s="72">
        <v>44981</v>
      </c>
      <c r="D18" s="73" t="s">
        <v>379</v>
      </c>
      <c r="E18" s="74">
        <v>83.9</v>
      </c>
      <c r="F18" s="74"/>
      <c r="G18" s="75"/>
      <c r="H18" s="76" t="str">
        <f ca="1">IF(Rotativos[[#This Row],[dias limit.]]="INDEFINIDO","PENDENTE",IF(SUM(Rotativos[[#This Row],[DATA/VALID.]],Rotativos[[#This Row],[dias limit.]])&lt;=TODAY(),"ATRASADO","PENDENTE"))</f>
        <v>ATRASADO</v>
      </c>
      <c r="I18" s="77"/>
    </row>
    <row r="19" spans="3:9" ht="18" x14ac:dyDescent="0.25">
      <c r="C19" s="72">
        <v>44984</v>
      </c>
      <c r="D19" s="73" t="s">
        <v>379</v>
      </c>
      <c r="E19" s="74">
        <v>134.9</v>
      </c>
      <c r="F19" s="74"/>
      <c r="G19" s="75"/>
      <c r="H19" s="76" t="str">
        <f ca="1">IF(Rotativos[[#This Row],[dias limit.]]="INDEFINIDO","PENDENTE",IF(SUM(Rotativos[[#This Row],[DATA/VALID.]],Rotativos[[#This Row],[dias limit.]])&lt;=TODAY(),"ATRASADO","PENDENTE"))</f>
        <v>ATRASADO</v>
      </c>
      <c r="I19" s="77"/>
    </row>
    <row r="20" spans="3:9" ht="18" x14ac:dyDescent="0.25">
      <c r="C20" s="72">
        <v>44991</v>
      </c>
      <c r="D20" s="73" t="s">
        <v>379</v>
      </c>
      <c r="E20" s="74">
        <v>134.9</v>
      </c>
      <c r="F20" s="74"/>
      <c r="G20" s="75"/>
      <c r="H20" s="76" t="str">
        <f ca="1">IF(Rotativos[[#This Row],[dias limit.]]="INDEFINIDO","PENDENTE",IF(SUM(Rotativos[[#This Row],[DATA/VALID.]],Rotativos[[#This Row],[dias limit.]])&lt;=TODAY(),"ATRASADO","PENDENTE"))</f>
        <v>ATRASADO</v>
      </c>
      <c r="I20" s="77"/>
    </row>
    <row r="21" spans="3:9" ht="18" x14ac:dyDescent="0.25">
      <c r="C21" s="72">
        <v>44995</v>
      </c>
      <c r="D21" s="73" t="s">
        <v>402</v>
      </c>
      <c r="E21" s="74">
        <v>239</v>
      </c>
      <c r="F21" s="74"/>
      <c r="G21" s="75"/>
      <c r="H21" s="76" t="str">
        <f ca="1">IF(Rotativos[[#This Row],[dias limit.]]="INDEFINIDO","PENDENTE",IF(SUM(Rotativos[[#This Row],[DATA/VALID.]],Rotativos[[#This Row],[dias limit.]])&lt;=TODAY(),"ATRASADO","PENDENTE"))</f>
        <v>ATRASADO</v>
      </c>
      <c r="I21" s="77"/>
    </row>
    <row r="22" spans="3:9" ht="18" x14ac:dyDescent="0.25">
      <c r="C22" s="72">
        <v>44996</v>
      </c>
      <c r="D22" s="73" t="s">
        <v>379</v>
      </c>
      <c r="E22" s="74">
        <v>134.9</v>
      </c>
      <c r="F22" s="74"/>
      <c r="G22" s="75"/>
      <c r="H22" s="76" t="str">
        <f ca="1">IF(Rotativos[[#This Row],[dias limit.]]="INDEFINIDO","PENDENTE",IF(SUM(Rotativos[[#This Row],[DATA/VALID.]],Rotativos[[#This Row],[dias limit.]])&lt;=TODAY(),"ATRASADO","PENDENTE"))</f>
        <v>ATRASADO</v>
      </c>
      <c r="I22" s="77"/>
    </row>
    <row r="23" spans="3:9" ht="18" x14ac:dyDescent="0.25">
      <c r="C23" s="72">
        <v>44999</v>
      </c>
      <c r="D23" s="73" t="s">
        <v>379</v>
      </c>
      <c r="E23" s="74">
        <v>339.7</v>
      </c>
      <c r="F23" s="74"/>
      <c r="G23" s="75"/>
      <c r="H23" s="76" t="str">
        <f ca="1">IF(Rotativos[[#This Row],[dias limit.]]="INDEFINIDO","PENDENTE",IF(SUM(Rotativos[[#This Row],[DATA/VALID.]],Rotativos[[#This Row],[dias limit.]])&lt;=TODAY(),"ATRASADO","PENDENTE"))</f>
        <v>ATRASADO</v>
      </c>
      <c r="I23" s="77"/>
    </row>
    <row r="24" spans="3:9" ht="18" x14ac:dyDescent="0.25">
      <c r="C24" s="72">
        <v>44999</v>
      </c>
      <c r="D24" s="73" t="s">
        <v>379</v>
      </c>
      <c r="E24" s="74">
        <v>-300</v>
      </c>
      <c r="F24" s="74"/>
      <c r="G24" s="75"/>
      <c r="H24" s="76" t="str">
        <f ca="1">IF(Rotativos[[#This Row],[dias limit.]]="INDEFINIDO","PENDENTE",IF(SUM(Rotativos[[#This Row],[DATA/VALID.]],Rotativos[[#This Row],[dias limit.]])&lt;=TODAY(),"ATRASADO","PENDENTE"))</f>
        <v>ATRASADO</v>
      </c>
      <c r="I24" s="77"/>
    </row>
    <row r="25" spans="3:9" ht="18" x14ac:dyDescent="0.25">
      <c r="C25" s="72">
        <v>45003</v>
      </c>
      <c r="D25" s="73" t="s">
        <v>379</v>
      </c>
      <c r="E25" s="74">
        <v>389.7</v>
      </c>
      <c r="F25" s="74"/>
      <c r="G25" s="75"/>
      <c r="H25" s="76" t="str">
        <f ca="1">IF(Rotativos[[#This Row],[dias limit.]]="INDEFINIDO","PENDENTE",IF(SUM(Rotativos[[#This Row],[DATA/VALID.]],Rotativos[[#This Row],[dias limit.]])&lt;=TODAY(),"ATRASADO","PENDENTE"))</f>
        <v>ATRASADO</v>
      </c>
      <c r="I25" s="77"/>
    </row>
    <row r="26" spans="3:9" ht="18" x14ac:dyDescent="0.25">
      <c r="C26" s="72">
        <v>45013</v>
      </c>
      <c r="D26" s="73" t="s">
        <v>384</v>
      </c>
      <c r="E26" s="74">
        <v>180</v>
      </c>
      <c r="F26" s="74"/>
      <c r="G26" s="75"/>
      <c r="H26" s="76" t="str">
        <f ca="1">IF(Rotativos[[#This Row],[dias limit.]]="INDEFINIDO","PENDENTE",IF(SUM(Rotativos[[#This Row],[DATA/VALID.]],Rotativos[[#This Row],[dias limit.]])&lt;=TODAY(),"ATRASADO","PENDENTE"))</f>
        <v>ATRASADO</v>
      </c>
      <c r="I26" s="77"/>
    </row>
    <row r="27" spans="3:9" ht="18" x14ac:dyDescent="0.25">
      <c r="C27" s="72">
        <v>45021</v>
      </c>
      <c r="D27" s="73" t="s">
        <v>379</v>
      </c>
      <c r="E27" s="74">
        <v>8.4</v>
      </c>
      <c r="F27" s="74"/>
      <c r="G27" s="75"/>
      <c r="H27" s="76" t="str">
        <f ca="1">IF(Rotativos[[#This Row],[dias limit.]]="INDEFINIDO","PENDENTE",IF(SUM(Rotativos[[#This Row],[DATA/VALID.]],Rotativos[[#This Row],[dias limit.]])&lt;=TODAY(),"ATRASADO","PENDENTE"))</f>
        <v>ATRASADO</v>
      </c>
      <c r="I27" s="77"/>
    </row>
    <row r="28" spans="3:9" ht="18" x14ac:dyDescent="0.25">
      <c r="C28" s="72">
        <v>45026</v>
      </c>
      <c r="D28" s="73" t="s">
        <v>379</v>
      </c>
      <c r="E28" s="74">
        <v>49.9</v>
      </c>
      <c r="F28" s="74"/>
      <c r="G28" s="75"/>
      <c r="H28" s="76" t="str">
        <f ca="1">IF(Rotativos[[#This Row],[dias limit.]]="INDEFINIDO","PENDENTE",IF(SUM(Rotativos[[#This Row],[DATA/VALID.]],Rotativos[[#This Row],[dias limit.]])&lt;=TODAY(),"ATRASADO","PENDENTE"))</f>
        <v>ATRASADO</v>
      </c>
      <c r="I28" s="77"/>
    </row>
    <row r="29" spans="3:9" ht="18" x14ac:dyDescent="0.25">
      <c r="C29" s="72">
        <v>45036</v>
      </c>
      <c r="D29" s="73" t="s">
        <v>379</v>
      </c>
      <c r="E29" s="74">
        <v>82.3</v>
      </c>
      <c r="F29" s="74"/>
      <c r="G29" s="75"/>
      <c r="H29" s="76" t="str">
        <f ca="1">IF(Rotativos[[#This Row],[dias limit.]]="INDEFINIDO","PENDENTE",IF(SUM(Rotativos[[#This Row],[DATA/VALID.]],Rotativos[[#This Row],[dias limit.]])&lt;=TODAY(),"ATRASADO","PENDENTE"))</f>
        <v>ATRASADO</v>
      </c>
      <c r="I29" s="77"/>
    </row>
    <row r="30" spans="3:9" ht="18" x14ac:dyDescent="0.25">
      <c r="C30" s="72">
        <v>45066</v>
      </c>
      <c r="D30" s="73" t="s">
        <v>379</v>
      </c>
      <c r="E30" s="74">
        <v>-300</v>
      </c>
      <c r="F30" s="74"/>
      <c r="G30" s="75"/>
      <c r="H30" s="76" t="str">
        <f ca="1">IF(Rotativos[[#This Row],[dias limit.]]="INDEFINIDO","PENDENTE",IF(SUM(Rotativos[[#This Row],[DATA/VALID.]],Rotativos[[#This Row],[dias limit.]])&lt;=TODAY(),"ATRASADO","PENDENTE"))</f>
        <v>ATRASADO</v>
      </c>
      <c r="I30" s="77"/>
    </row>
    <row r="31" spans="3:9" ht="18" x14ac:dyDescent="0.25">
      <c r="C31" s="72">
        <v>45073</v>
      </c>
      <c r="D31" s="73" t="s">
        <v>379</v>
      </c>
      <c r="E31" s="74">
        <v>480</v>
      </c>
      <c r="F31" s="74"/>
      <c r="G31" s="75"/>
      <c r="H31" s="76" t="str">
        <f ca="1">IF(Rotativos[[#This Row],[dias limit.]]="INDEFINIDO","PENDENTE",IF(SUM(Rotativos[[#This Row],[DATA/VALID.]],Rotativos[[#This Row],[dias limit.]])&lt;=TODAY(),"ATRASADO","PENDENTE"))</f>
        <v>ATRASADO</v>
      </c>
      <c r="I31" s="77"/>
    </row>
    <row r="32" spans="3:9" ht="18" x14ac:dyDescent="0.25">
      <c r="C32" s="72">
        <v>45082</v>
      </c>
      <c r="D32" s="73" t="s">
        <v>384</v>
      </c>
      <c r="E32" s="74">
        <v>235</v>
      </c>
      <c r="F32" s="74"/>
      <c r="G32" s="75"/>
      <c r="H32" s="76" t="str">
        <f ca="1">IF(Rotativos[[#This Row],[dias limit.]]="INDEFINIDO","PENDENTE",IF(SUM(Rotativos[[#This Row],[DATA/VALID.]],Rotativos[[#This Row],[dias limit.]])&lt;=TODAY(),"ATRASADO","PENDENTE"))</f>
        <v>ATRASADO</v>
      </c>
      <c r="I32" s="77"/>
    </row>
    <row r="33" spans="3:9" ht="18" x14ac:dyDescent="0.25">
      <c r="C33" s="72">
        <v>45089</v>
      </c>
      <c r="D33" s="73" t="s">
        <v>384</v>
      </c>
      <c r="E33" s="74">
        <v>370</v>
      </c>
      <c r="F33" s="74"/>
      <c r="G33" s="75"/>
      <c r="H33" s="76" t="str">
        <f ca="1">IF(Rotativos[[#This Row],[dias limit.]]="INDEFINIDO","PENDENTE",IF(SUM(Rotativos[[#This Row],[DATA/VALID.]],Rotativos[[#This Row],[dias limit.]])&lt;=TODAY(),"ATRASADO","PENDENTE"))</f>
        <v>ATRASADO</v>
      </c>
      <c r="I33" s="77"/>
    </row>
    <row r="34" spans="3:9" ht="18" x14ac:dyDescent="0.25">
      <c r="C34" s="72">
        <v>45094</v>
      </c>
      <c r="D34" s="73" t="s">
        <v>384</v>
      </c>
      <c r="E34" s="74">
        <v>404</v>
      </c>
      <c r="F34" s="74"/>
      <c r="G34" s="75"/>
      <c r="H34" s="76" t="str">
        <f ca="1">IF(Rotativos[[#This Row],[dias limit.]]="INDEFINIDO","PENDENTE",IF(SUM(Rotativos[[#This Row],[DATA/VALID.]],Rotativos[[#This Row],[dias limit.]])&lt;=TODAY(),"ATRASADO","PENDENTE"))</f>
        <v>ATRASADO</v>
      </c>
      <c r="I34" s="77"/>
    </row>
    <row r="35" spans="3:9" ht="18" x14ac:dyDescent="0.25">
      <c r="C35" s="72">
        <v>45121</v>
      </c>
      <c r="D35" s="73" t="s">
        <v>379</v>
      </c>
      <c r="E35" s="74">
        <v>-300</v>
      </c>
      <c r="F35" s="74"/>
      <c r="G35" s="75"/>
      <c r="H35" s="76" t="str">
        <f ca="1">IF(Rotativos[[#This Row],[dias limit.]]="INDEFINIDO","PENDENTE",IF(SUM(Rotativos[[#This Row],[DATA/VALID.]],Rotativos[[#This Row],[dias limit.]])&lt;=TODAY(),"ATRASADO","PENDENTE"))</f>
        <v>ATRASADO</v>
      </c>
      <c r="I35" s="77"/>
    </row>
    <row r="36" spans="3:9" ht="18" x14ac:dyDescent="0.25">
      <c r="C36" s="72">
        <v>45129</v>
      </c>
      <c r="D36" s="73" t="s">
        <v>379</v>
      </c>
      <c r="E36" s="74">
        <v>8.9</v>
      </c>
      <c r="F36" s="74"/>
      <c r="G36" s="75"/>
      <c r="H36" s="76" t="str">
        <f ca="1">IF(Rotativos[[#This Row],[dias limit.]]="INDEFINIDO","PENDENTE",IF(SUM(Rotativos[[#This Row],[DATA/VALID.]],Rotativos[[#This Row],[dias limit.]])&lt;=TODAY(),"ATRASADO","PENDENTE"))</f>
        <v>ATRASADO</v>
      </c>
      <c r="I36" s="77"/>
    </row>
    <row r="37" spans="3:9" ht="18" x14ac:dyDescent="0.25">
      <c r="C37" s="72">
        <v>45149</v>
      </c>
      <c r="D37" s="73" t="s">
        <v>393</v>
      </c>
      <c r="E37" s="74">
        <v>6.4</v>
      </c>
      <c r="F37" s="74"/>
      <c r="G37" s="75"/>
      <c r="H37" s="76" t="str">
        <f ca="1">IF(Rotativos[[#This Row],[dias limit.]]="INDEFINIDO","PENDENTE",IF(SUM(Rotativos[[#This Row],[DATA/VALID.]],Rotativos[[#This Row],[dias limit.]])&lt;=TODAY(),"ATRASADO","PENDENTE"))</f>
        <v>ATRASADO</v>
      </c>
      <c r="I37" s="77"/>
    </row>
    <row r="38" spans="3:9" ht="18" x14ac:dyDescent="0.25">
      <c r="C38" s="72">
        <v>45152</v>
      </c>
      <c r="D38" s="73" t="s">
        <v>379</v>
      </c>
      <c r="E38" s="74">
        <v>-300</v>
      </c>
      <c r="F38" s="74"/>
      <c r="G38" s="75"/>
      <c r="H38" s="76" t="str">
        <f ca="1">IF(Rotativos[[#This Row],[dias limit.]]="INDEFINIDO","PENDENTE",IF(SUM(Rotativos[[#This Row],[DATA/VALID.]],Rotativos[[#This Row],[dias limit.]])&lt;=TODAY(),"ATRASADO","PENDENTE"))</f>
        <v>ATRASADO</v>
      </c>
      <c r="I38" s="77"/>
    </row>
    <row r="39" spans="3:9" ht="18" x14ac:dyDescent="0.25">
      <c r="C39" s="72">
        <v>45153</v>
      </c>
      <c r="D39" s="73" t="s">
        <v>1010</v>
      </c>
      <c r="E39" s="74">
        <v>647</v>
      </c>
      <c r="F39" s="74"/>
      <c r="G39" s="75"/>
      <c r="H39" s="76" t="str">
        <f ca="1">IF(Rotativos[[#This Row],[dias limit.]]="INDEFINIDO","PENDENTE",IF(SUM(Rotativos[[#This Row],[DATA/VALID.]],Rotativos[[#This Row],[dias limit.]])&lt;=TODAY(),"ATRASADO","PENDENTE"))</f>
        <v>ATRASADO</v>
      </c>
      <c r="I39" s="77"/>
    </row>
    <row r="40" spans="3:9" ht="18" x14ac:dyDescent="0.25">
      <c r="C40" s="72">
        <v>45160</v>
      </c>
      <c r="D40" s="73" t="s">
        <v>393</v>
      </c>
      <c r="E40" s="74">
        <v>19.899999999999999</v>
      </c>
      <c r="F40" s="74"/>
      <c r="G40" s="75"/>
      <c r="H40" s="76" t="str">
        <f ca="1">IF(Rotativos[[#This Row],[dias limit.]]="INDEFINIDO","PENDENTE",IF(SUM(Rotativos[[#This Row],[DATA/VALID.]],Rotativos[[#This Row],[dias limit.]])&lt;=TODAY(),"ATRASADO","PENDENTE"))</f>
        <v>ATRASADO</v>
      </c>
      <c r="I40" s="77"/>
    </row>
    <row r="41" spans="3:9" ht="18" x14ac:dyDescent="0.25">
      <c r="C41" s="72">
        <v>45162</v>
      </c>
      <c r="D41" s="73" t="s">
        <v>424</v>
      </c>
      <c r="E41" s="74">
        <v>1312</v>
      </c>
      <c r="F41" s="74"/>
      <c r="G41" s="75"/>
      <c r="H41" s="76" t="str">
        <f ca="1">IF(Rotativos[[#This Row],[dias limit.]]="INDEFINIDO","PENDENTE",IF(SUM(Rotativos[[#This Row],[DATA/VALID.]],Rotativos[[#This Row],[dias limit.]])&lt;=TODAY(),"ATRASADO","PENDENTE"))</f>
        <v>ATRASADO</v>
      </c>
      <c r="I41" s="77"/>
    </row>
    <row r="42" spans="3:9" ht="18" x14ac:dyDescent="0.25">
      <c r="C42" s="72">
        <v>45166</v>
      </c>
      <c r="D42" s="73" t="s">
        <v>393</v>
      </c>
      <c r="E42" s="74">
        <v>7</v>
      </c>
      <c r="F42" s="74"/>
      <c r="G42" s="75"/>
      <c r="H42" s="76" t="str">
        <f ca="1">IF(Rotativos[[#This Row],[dias limit.]]="INDEFINIDO","PENDENTE",IF(SUM(Rotativos[[#This Row],[DATA/VALID.]],Rotativos[[#This Row],[dias limit.]])&lt;=TODAY(),"ATRASADO","PENDENTE"))</f>
        <v>ATRASADO</v>
      </c>
      <c r="I42" s="77"/>
    </row>
    <row r="43" spans="3:9" ht="18" x14ac:dyDescent="0.25">
      <c r="C43" s="72">
        <v>45166</v>
      </c>
      <c r="D43" s="73" t="s">
        <v>393</v>
      </c>
      <c r="E43" s="74">
        <v>99.2</v>
      </c>
      <c r="F43" s="74"/>
      <c r="G43" s="75"/>
      <c r="H43" s="76" t="str">
        <f ca="1">IF(Rotativos[[#This Row],[dias limit.]]="INDEFINIDO","PENDENTE",IF(SUM(Rotativos[[#This Row],[DATA/VALID.]],Rotativos[[#This Row],[dias limit.]])&lt;=TODAY(),"ATRASADO","PENDENTE"))</f>
        <v>ATRASADO</v>
      </c>
      <c r="I43" s="77"/>
    </row>
    <row r="44" spans="3:9" ht="18" x14ac:dyDescent="0.25">
      <c r="C44" s="72">
        <v>45167</v>
      </c>
      <c r="D44" s="73" t="s">
        <v>424</v>
      </c>
      <c r="E44" s="74">
        <v>304</v>
      </c>
      <c r="F44" s="74"/>
      <c r="G44" s="75"/>
      <c r="H44" s="76" t="str">
        <f ca="1">IF(Rotativos[[#This Row],[dias limit.]]="INDEFINIDO","PENDENTE",IF(SUM(Rotativos[[#This Row],[DATA/VALID.]],Rotativos[[#This Row],[dias limit.]])&lt;=TODAY(),"ATRASADO","PENDENTE"))</f>
        <v>ATRASADO</v>
      </c>
      <c r="I44" s="77"/>
    </row>
    <row r="45" spans="3:9" ht="18" x14ac:dyDescent="0.25">
      <c r="C45" s="72">
        <v>45167</v>
      </c>
      <c r="D45" s="73" t="s">
        <v>393</v>
      </c>
      <c r="E45" s="74">
        <v>7.05</v>
      </c>
      <c r="F45" s="74"/>
      <c r="G45" s="75"/>
      <c r="H45" s="76" t="str">
        <f ca="1">IF(Rotativos[[#This Row],[dias limit.]]="INDEFINIDO","PENDENTE",IF(SUM(Rotativos[[#This Row],[DATA/VALID.]],Rotativos[[#This Row],[dias limit.]])&lt;=TODAY(),"ATRASADO","PENDENTE"))</f>
        <v>ATRASADO</v>
      </c>
      <c r="I45" s="77"/>
    </row>
    <row r="46" spans="3:9" ht="18" x14ac:dyDescent="0.25">
      <c r="C46" s="72">
        <v>45170</v>
      </c>
      <c r="D46" s="73" t="s">
        <v>384</v>
      </c>
      <c r="E46" s="74">
        <v>472</v>
      </c>
      <c r="F46" s="74"/>
      <c r="G46" s="75"/>
      <c r="H46" s="76" t="str">
        <f ca="1">IF(Rotativos[[#This Row],[dias limit.]]="INDEFINIDO","PENDENTE",IF(SUM(Rotativos[[#This Row],[DATA/VALID.]],Rotativos[[#This Row],[dias limit.]])&lt;=TODAY(),"ATRASADO","PENDENTE"))</f>
        <v>ATRASADO</v>
      </c>
      <c r="I46" s="77"/>
    </row>
    <row r="47" spans="3:9" ht="18" x14ac:dyDescent="0.25">
      <c r="C47" s="72">
        <v>45170</v>
      </c>
      <c r="D47" s="73" t="s">
        <v>393</v>
      </c>
      <c r="E47" s="74">
        <v>19.350000000000001</v>
      </c>
      <c r="F47" s="74"/>
      <c r="G47" s="75"/>
      <c r="H47" s="76" t="str">
        <f ca="1">IF(Rotativos[[#This Row],[dias limit.]]="INDEFINIDO","PENDENTE",IF(SUM(Rotativos[[#This Row],[DATA/VALID.]],Rotativos[[#This Row],[dias limit.]])&lt;=TODAY(),"ATRASADO","PENDENTE"))</f>
        <v>ATRASADO</v>
      </c>
      <c r="I47" s="77"/>
    </row>
    <row r="48" spans="3:9" ht="18" x14ac:dyDescent="0.25">
      <c r="C48" s="72">
        <v>45171</v>
      </c>
      <c r="D48" s="73" t="s">
        <v>368</v>
      </c>
      <c r="E48" s="74">
        <v>98.5</v>
      </c>
      <c r="F48" s="74"/>
      <c r="G48" s="75"/>
      <c r="H48" s="76" t="str">
        <f ca="1">IF(Rotativos[[#This Row],[dias limit.]]="INDEFINIDO","PENDENTE",IF(SUM(Rotativos[[#This Row],[DATA/VALID.]],Rotativos[[#This Row],[dias limit.]])&lt;=TODAY(),"ATRASADO","PENDENTE"))</f>
        <v>ATRASADO</v>
      </c>
      <c r="I48" s="77"/>
    </row>
    <row r="49" spans="3:9" ht="18" x14ac:dyDescent="0.25">
      <c r="C49" s="72">
        <v>45175</v>
      </c>
      <c r="D49" s="73" t="s">
        <v>382</v>
      </c>
      <c r="E49" s="74">
        <v>337.5</v>
      </c>
      <c r="F49" s="74"/>
      <c r="G49" s="75"/>
      <c r="H49" s="76" t="str">
        <f ca="1">IF(Rotativos[[#This Row],[dias limit.]]="INDEFINIDO","PENDENTE",IF(SUM(Rotativos[[#This Row],[DATA/VALID.]],Rotativos[[#This Row],[dias limit.]])&lt;=TODAY(),"ATRASADO","PENDENTE"))</f>
        <v>ATRASADO</v>
      </c>
      <c r="I49" s="77"/>
    </row>
    <row r="50" spans="3:9" ht="18" x14ac:dyDescent="0.25">
      <c r="C50" s="72">
        <v>45181</v>
      </c>
      <c r="D50" s="73" t="s">
        <v>424</v>
      </c>
      <c r="E50" s="74">
        <v>-1000</v>
      </c>
      <c r="F50" s="74"/>
      <c r="G50" s="75"/>
      <c r="H50" s="76" t="str">
        <f ca="1">IF(Rotativos[[#This Row],[dias limit.]]="INDEFINIDO","PENDENTE",IF(SUM(Rotativos[[#This Row],[DATA/VALID.]],Rotativos[[#This Row],[dias limit.]])&lt;=TODAY(),"ATRASADO","PENDENTE"))</f>
        <v>ATRASADO</v>
      </c>
      <c r="I50" s="77"/>
    </row>
    <row r="51" spans="3:9" ht="18" x14ac:dyDescent="0.25">
      <c r="C51" s="72">
        <v>45181</v>
      </c>
      <c r="D51" s="73" t="s">
        <v>397</v>
      </c>
      <c r="E51" s="74">
        <v>172</v>
      </c>
      <c r="F51" s="74"/>
      <c r="G51" s="75"/>
      <c r="H51" s="76" t="str">
        <f ca="1">IF(Rotativos[[#This Row],[dias limit.]]="INDEFINIDO","PENDENTE",IF(SUM(Rotativos[[#This Row],[DATA/VALID.]],Rotativos[[#This Row],[dias limit.]])&lt;=TODAY(),"ATRASADO","PENDENTE"))</f>
        <v>ATRASADO</v>
      </c>
      <c r="I51" s="77"/>
    </row>
    <row r="52" spans="3:9" ht="18" x14ac:dyDescent="0.25">
      <c r="C52" s="72">
        <v>45183</v>
      </c>
      <c r="D52" s="73" t="s">
        <v>424</v>
      </c>
      <c r="E52" s="74">
        <v>1000</v>
      </c>
      <c r="F52" s="74"/>
      <c r="G52" s="75"/>
      <c r="H52" s="76" t="str">
        <f ca="1">IF(Rotativos[[#This Row],[dias limit.]]="INDEFINIDO","PENDENTE",IF(SUM(Rotativos[[#This Row],[DATA/VALID.]],Rotativos[[#This Row],[dias limit.]])&lt;=TODAY(),"ATRASADO","PENDENTE"))</f>
        <v>ATRASADO</v>
      </c>
      <c r="I52" s="77"/>
    </row>
    <row r="53" spans="3:9" ht="18" x14ac:dyDescent="0.25">
      <c r="C53" s="72">
        <v>45183</v>
      </c>
      <c r="D53" s="73" t="s">
        <v>374</v>
      </c>
      <c r="E53" s="74">
        <v>14.6</v>
      </c>
      <c r="F53" s="74"/>
      <c r="G53" s="75"/>
      <c r="H53" s="76" t="str">
        <f ca="1">IF(Rotativos[[#This Row],[dias limit.]]="INDEFINIDO","PENDENTE",IF(SUM(Rotativos[[#This Row],[DATA/VALID.]],Rotativos[[#This Row],[dias limit.]])&lt;=TODAY(),"ATRASADO","PENDENTE"))</f>
        <v>ATRASADO</v>
      </c>
      <c r="I53" s="77"/>
    </row>
    <row r="54" spans="3:9" ht="18" x14ac:dyDescent="0.25">
      <c r="C54" s="72">
        <v>45183</v>
      </c>
      <c r="D54" s="73" t="s">
        <v>390</v>
      </c>
      <c r="E54" s="74">
        <v>62.6</v>
      </c>
      <c r="F54" s="74"/>
      <c r="G54" s="75"/>
      <c r="H54" s="76" t="str">
        <f ca="1">IF(Rotativos[[#This Row],[dias limit.]]="INDEFINIDO","PENDENTE",IF(SUM(Rotativos[[#This Row],[DATA/VALID.]],Rotativos[[#This Row],[dias limit.]])&lt;=TODAY(),"ATRASADO","PENDENTE"))</f>
        <v>ATRASADO</v>
      </c>
      <c r="I54" s="77"/>
    </row>
    <row r="55" spans="3:9" ht="18" x14ac:dyDescent="0.25">
      <c r="C55" s="72">
        <v>45187</v>
      </c>
      <c r="D55" s="73" t="s">
        <v>374</v>
      </c>
      <c r="E55" s="74">
        <v>132.69999999999999</v>
      </c>
      <c r="F55" s="74"/>
      <c r="G55" s="75"/>
      <c r="H55" s="76" t="str">
        <f ca="1">IF(Rotativos[[#This Row],[dias limit.]]="INDEFINIDO","PENDENTE",IF(SUM(Rotativos[[#This Row],[DATA/VALID.]],Rotativos[[#This Row],[dias limit.]])&lt;=TODAY(),"ATRASADO","PENDENTE"))</f>
        <v>ATRASADO</v>
      </c>
      <c r="I55" s="77"/>
    </row>
    <row r="56" spans="3:9" ht="18" x14ac:dyDescent="0.25">
      <c r="C56" s="72">
        <v>45189</v>
      </c>
      <c r="D56" s="73" t="s">
        <v>367</v>
      </c>
      <c r="E56" s="74">
        <v>129.9</v>
      </c>
      <c r="F56" s="74"/>
      <c r="G56" s="75"/>
      <c r="H56" s="76" t="str">
        <f ca="1">IF(Rotativos[[#This Row],[dias limit.]]="INDEFINIDO","PENDENTE",IF(SUM(Rotativos[[#This Row],[DATA/VALID.]],Rotativos[[#This Row],[dias limit.]])&lt;=TODAY(),"ATRASADO","PENDENTE"))</f>
        <v>ATRASADO</v>
      </c>
      <c r="I56" s="77"/>
    </row>
    <row r="57" spans="3:9" ht="18" x14ac:dyDescent="0.25">
      <c r="C57" s="72">
        <v>45191</v>
      </c>
      <c r="D57" s="73" t="s">
        <v>393</v>
      </c>
      <c r="E57" s="74">
        <v>16.100000000000001</v>
      </c>
      <c r="F57" s="74"/>
      <c r="G57" s="75"/>
      <c r="H57" s="76" t="str">
        <f ca="1">IF(Rotativos[[#This Row],[dias limit.]]="INDEFINIDO","PENDENTE",IF(SUM(Rotativos[[#This Row],[DATA/VALID.]],Rotativos[[#This Row],[dias limit.]])&lt;=TODAY(),"ATRASADO","PENDENTE"))</f>
        <v>ATRASADO</v>
      </c>
      <c r="I57" s="77"/>
    </row>
    <row r="58" spans="3:9" ht="18" x14ac:dyDescent="0.25">
      <c r="C58" s="72">
        <v>45194</v>
      </c>
      <c r="D58" s="73" t="s">
        <v>397</v>
      </c>
      <c r="E58" s="74">
        <v>152</v>
      </c>
      <c r="F58" s="74"/>
      <c r="G58" s="75"/>
      <c r="H58" s="76" t="str">
        <f ca="1">IF(Rotativos[[#This Row],[dias limit.]]="INDEFINIDO","PENDENTE",IF(SUM(Rotativos[[#This Row],[DATA/VALID.]],Rotativos[[#This Row],[dias limit.]])&lt;=TODAY(),"ATRASADO","PENDENTE"))</f>
        <v>ATRASADO</v>
      </c>
      <c r="I58" s="77"/>
    </row>
    <row r="59" spans="3:9" ht="18" x14ac:dyDescent="0.25">
      <c r="C59" s="72">
        <v>45194</v>
      </c>
      <c r="D59" s="73" t="s">
        <v>374</v>
      </c>
      <c r="E59" s="74">
        <v>48.1</v>
      </c>
      <c r="F59" s="74"/>
      <c r="G59" s="75"/>
      <c r="H59" s="76" t="str">
        <f ca="1">IF(Rotativos[[#This Row],[dias limit.]]="INDEFINIDO","PENDENTE",IF(SUM(Rotativos[[#This Row],[DATA/VALID.]],Rotativos[[#This Row],[dias limit.]])&lt;=TODAY(),"ATRASADO","PENDENTE"))</f>
        <v>ATRASADO</v>
      </c>
      <c r="I59" s="77"/>
    </row>
    <row r="60" spans="3:9" ht="18" x14ac:dyDescent="0.25">
      <c r="C60" s="72">
        <v>45195</v>
      </c>
      <c r="D60" s="73" t="s">
        <v>386</v>
      </c>
      <c r="E60" s="74">
        <v>30</v>
      </c>
      <c r="F60" s="74"/>
      <c r="G60" s="75"/>
      <c r="H60" s="76" t="str">
        <f ca="1">IF(Rotativos[[#This Row],[dias limit.]]="INDEFINIDO","PENDENTE",IF(SUM(Rotativos[[#This Row],[DATA/VALID.]],Rotativos[[#This Row],[dias limit.]])&lt;=TODAY(),"ATRASADO","PENDENTE"))</f>
        <v>ATRASADO</v>
      </c>
      <c r="I60" s="77"/>
    </row>
    <row r="61" spans="3:9" ht="18" x14ac:dyDescent="0.25">
      <c r="C61" s="72">
        <v>45196</v>
      </c>
      <c r="D61" s="73" t="s">
        <v>429</v>
      </c>
      <c r="E61" s="74">
        <v>899</v>
      </c>
      <c r="F61" s="74"/>
      <c r="G61" s="75"/>
      <c r="H61" s="76" t="str">
        <f ca="1">IF(Rotativos[[#This Row],[dias limit.]]="INDEFINIDO","PENDENTE",IF(SUM(Rotativos[[#This Row],[DATA/VALID.]],Rotativos[[#This Row],[dias limit.]])&lt;=TODAY(),"ATRASADO","PENDENTE"))</f>
        <v>ATRASADO</v>
      </c>
      <c r="I61" s="77"/>
    </row>
    <row r="62" spans="3:9" ht="18" x14ac:dyDescent="0.25">
      <c r="C62" s="72">
        <v>45197</v>
      </c>
      <c r="D62" s="73" t="s">
        <v>374</v>
      </c>
      <c r="E62" s="74">
        <v>32.9</v>
      </c>
      <c r="F62" s="74"/>
      <c r="G62" s="75"/>
      <c r="H62" s="76" t="str">
        <f ca="1">IF(Rotativos[[#This Row],[dias limit.]]="INDEFINIDO","PENDENTE",IF(SUM(Rotativos[[#This Row],[DATA/VALID.]],Rotativos[[#This Row],[dias limit.]])&lt;=TODAY(),"ATRASADO","PENDENTE"))</f>
        <v>ATRASADO</v>
      </c>
      <c r="I62" s="77"/>
    </row>
    <row r="63" spans="3:9" ht="18" x14ac:dyDescent="0.25">
      <c r="C63" s="72">
        <v>45197</v>
      </c>
      <c r="D63" s="73" t="s">
        <v>429</v>
      </c>
      <c r="E63" s="74">
        <v>98</v>
      </c>
      <c r="F63" s="74"/>
      <c r="G63" s="75"/>
      <c r="H63" s="76" t="str">
        <f ca="1">IF(Rotativos[[#This Row],[dias limit.]]="INDEFINIDO","PENDENTE",IF(SUM(Rotativos[[#This Row],[DATA/VALID.]],Rotativos[[#This Row],[dias limit.]])&lt;=TODAY(),"ATRASADO","PENDENTE"))</f>
        <v>ATRASADO</v>
      </c>
      <c r="I63" s="77"/>
    </row>
    <row r="64" spans="3:9" ht="18" x14ac:dyDescent="0.25">
      <c r="C64" s="72">
        <v>45197</v>
      </c>
      <c r="D64" s="73" t="s">
        <v>367</v>
      </c>
      <c r="E64" s="74">
        <v>71</v>
      </c>
      <c r="F64" s="74"/>
      <c r="G64" s="75"/>
      <c r="H64" s="76" t="str">
        <f ca="1">IF(Rotativos[[#This Row],[dias limit.]]="INDEFINIDO","PENDENTE",IF(SUM(Rotativos[[#This Row],[DATA/VALID.]],Rotativos[[#This Row],[dias limit.]])&lt;=TODAY(),"ATRASADO","PENDENTE"))</f>
        <v>ATRASADO</v>
      </c>
      <c r="I64" s="77"/>
    </row>
    <row r="65" spans="3:9" ht="18" x14ac:dyDescent="0.25">
      <c r="C65" s="72">
        <v>45197</v>
      </c>
      <c r="D65" s="73" t="s">
        <v>402</v>
      </c>
      <c r="E65" s="74">
        <v>704</v>
      </c>
      <c r="F65" s="74"/>
      <c r="G65" s="75"/>
      <c r="H65" s="76" t="str">
        <f ca="1">IF(Rotativos[[#This Row],[dias limit.]]="INDEFINIDO","PENDENTE",IF(SUM(Rotativos[[#This Row],[DATA/VALID.]],Rotativos[[#This Row],[dias limit.]])&lt;=TODAY(),"ATRASADO","PENDENTE"))</f>
        <v>ATRASADO</v>
      </c>
      <c r="I65" s="77"/>
    </row>
    <row r="66" spans="3:9" ht="18" x14ac:dyDescent="0.25">
      <c r="C66" s="72">
        <v>45199</v>
      </c>
      <c r="D66" s="73" t="s">
        <v>424</v>
      </c>
      <c r="E66" s="74">
        <v>-1000</v>
      </c>
      <c r="F66" s="74"/>
      <c r="G66" s="75"/>
      <c r="H66" s="76" t="str">
        <f ca="1">IF(Rotativos[[#This Row],[dias limit.]]="INDEFINIDO","PENDENTE",IF(SUM(Rotativos[[#This Row],[DATA/VALID.]],Rotativos[[#This Row],[dias limit.]])&lt;=TODAY(),"ATRASADO","PENDENTE"))</f>
        <v>ATRASADO</v>
      </c>
      <c r="I66" s="77"/>
    </row>
    <row r="67" spans="3:9" thickBot="1" x14ac:dyDescent="0.3">
      <c r="C67" s="78"/>
      <c r="D67" s="37"/>
      <c r="E67" s="79"/>
      <c r="F67" s="79"/>
      <c r="G67" s="80"/>
      <c r="H67" s="81" t="str">
        <f ca="1">IF(Rotativos[[#This Row],[dias limit.]]="INDEFINIDO","PENDENTE",IF(SUM(Rotativos[[#This Row],[DATA/VALID.]],Rotativos[[#This Row],[dias limit.]])&lt;=TODAY(),"ATRASADO","PENDENTE"))</f>
        <v>ATRASADO</v>
      </c>
      <c r="I67" s="82"/>
    </row>
    <row r="68" spans="3:9" ht="19.5" thickBot="1" x14ac:dyDescent="0.35">
      <c r="F68" s="55" t="s">
        <v>4</v>
      </c>
      <c r="G68" s="56"/>
      <c r="H68" s="57"/>
    </row>
    <row r="69" spans="3:9" ht="18" x14ac:dyDescent="0.25">
      <c r="E69" s="53"/>
      <c r="F69" s="53"/>
      <c r="G69" s="53"/>
      <c r="H69" s="59"/>
    </row>
    <row r="70" spans="3:9" ht="18" x14ac:dyDescent="0.25">
      <c r="E70" s="53"/>
      <c r="F70" s="53"/>
      <c r="G70" s="53"/>
    </row>
    <row r="71" spans="3:9" ht="18" x14ac:dyDescent="0.25">
      <c r="E71" s="53"/>
      <c r="F71" s="53"/>
      <c r="G71" s="53"/>
    </row>
    <row r="72" spans="3:9" ht="18" x14ac:dyDescent="0.25">
      <c r="E72" s="53"/>
      <c r="F72" s="53"/>
      <c r="G72" s="53"/>
    </row>
    <row r="73" spans="3:9" ht="18" x14ac:dyDescent="0.25">
      <c r="E73" s="53"/>
      <c r="F73" s="53"/>
      <c r="G73" s="53"/>
    </row>
    <row r="74" spans="3:9" ht="18" x14ac:dyDescent="0.25">
      <c r="E74" s="53"/>
      <c r="F74" s="53"/>
      <c r="G74" s="53"/>
    </row>
    <row r="75" spans="3:9" ht="18" x14ac:dyDescent="0.25">
      <c r="E75" s="53"/>
      <c r="F75" s="53"/>
      <c r="G75" s="53"/>
    </row>
    <row r="76" spans="3:9" ht="18" x14ac:dyDescent="0.25">
      <c r="D76" s="53"/>
      <c r="E76" s="53"/>
      <c r="F76" s="53"/>
      <c r="G76" s="53"/>
    </row>
  </sheetData>
  <conditionalFormatting sqref="E67 H67 E13:H66">
    <cfRule type="cellIs" dxfId="43" priority="5" operator="lessThan">
      <formula>0</formula>
    </cfRule>
  </conditionalFormatting>
  <conditionalFormatting sqref="F67:G67">
    <cfRule type="cellIs" dxfId="42" priority="4" operator="lessThan">
      <formula>0</formula>
    </cfRule>
  </conditionalFormatting>
  <conditionalFormatting sqref="H13:H67">
    <cfRule type="containsText" dxfId="41" priority="2" operator="containsText" text="PENDENTE">
      <formula>NOT(ISERROR(SEARCH("PENDENTE",H13)))</formula>
    </cfRule>
    <cfRule type="containsText" dxfId="40" priority="3" operator="containsText" text="atrasado">
      <formula>NOT(ISERROR(SEARCH("atrasado",H13)))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203" verticalDpi="203" r:id="rId1"/>
  <drawing r:id="rId2"/>
  <picture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'[1]RESUMO PASTA PRAZO'!#REF!</xm:f>
          </x14:formula1>
          <xm:sqref>D67</xm:sqref>
        </x14:dataValidation>
        <x14:dataValidation type="list" allowBlank="1" showInputMessage="1" showErrorMessage="1">
          <x14:formula1>
            <xm:f>'RESUMO PASTA PRAZO'!$A$13:$A$103</xm:f>
          </x14:formula1>
          <xm:sqref>D13:D66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/>
  <dimension ref="C12:N118"/>
  <sheetViews>
    <sheetView showGridLines="0" showRowColHeaders="0" zoomScaleNormal="100" workbookViewId="0">
      <pane ySplit="10" topLeftCell="A85" activePane="bottomLeft" state="frozen"/>
      <selection pane="bottomLeft" activeCell="D100" sqref="D100"/>
    </sheetView>
  </sheetViews>
  <sheetFormatPr defaultColWidth="9" defaultRowHeight="18.75" x14ac:dyDescent="0.3"/>
  <cols>
    <col min="1" max="2" width="9" style="6"/>
    <col min="3" max="3" width="17.75" style="54" bestFit="1" customWidth="1"/>
    <col min="4" max="4" width="36.875" style="6" bestFit="1" customWidth="1"/>
    <col min="5" max="5" width="16" bestFit="1" customWidth="1"/>
    <col min="6" max="6" width="15.375" bestFit="1" customWidth="1"/>
    <col min="7" max="7" width="14.625" bestFit="1" customWidth="1"/>
    <col min="8" max="8" width="15" style="60" bestFit="1" customWidth="1"/>
    <col min="9" max="9" width="23.5" style="58" bestFit="1" customWidth="1"/>
    <col min="10" max="10" width="24.875" style="6" bestFit="1" customWidth="1"/>
    <col min="11" max="11" width="14.875" style="6" bestFit="1" customWidth="1"/>
    <col min="12" max="12" width="9" style="6"/>
    <col min="13" max="13" width="14.875" style="6" bestFit="1" customWidth="1"/>
    <col min="14" max="16384" width="9" style="6"/>
  </cols>
  <sheetData>
    <row r="12" spans="3:9" thickBot="1" x14ac:dyDescent="0.3">
      <c r="C12" s="49" t="s">
        <v>450</v>
      </c>
      <c r="D12" s="6" t="s">
        <v>362</v>
      </c>
      <c r="E12" s="50" t="s">
        <v>3</v>
      </c>
      <c r="F12" s="50" t="s">
        <v>451</v>
      </c>
      <c r="G12" s="51" t="s">
        <v>452</v>
      </c>
      <c r="H12" s="51" t="s">
        <v>453</v>
      </c>
      <c r="I12" s="52" t="s">
        <v>454</v>
      </c>
    </row>
    <row r="13" spans="3:9" ht="18" x14ac:dyDescent="0.25">
      <c r="C13" s="69">
        <v>43858</v>
      </c>
      <c r="D13" s="5" t="s">
        <v>424</v>
      </c>
      <c r="E13" s="97">
        <v>98.5</v>
      </c>
      <c r="F13" s="97"/>
      <c r="G13" s="70" t="s">
        <v>455</v>
      </c>
      <c r="H13" s="71" t="str">
        <f ca="1">IF(NaoPagantes[[#This Row],[dias limit.]]="INDEFINIDO","PENDENTE",IF(SUM(NaoPagantes[[#This Row],[DATA/VALID.]],NaoPagantes[[#This Row],[dias limit.]])&lt;=TODAY(),"ATRASADO","PENDENTE"))</f>
        <v>PENDENTE</v>
      </c>
      <c r="I13" s="71" t="e">
        <f>NaoPagantes[[#This Row],[DATA/VALID.]]+NaoPagantes[[#This Row],[dias limit.]]</f>
        <v>#VALUE!</v>
      </c>
    </row>
    <row r="14" spans="3:9" ht="18" x14ac:dyDescent="0.25">
      <c r="C14" s="72">
        <v>43918</v>
      </c>
      <c r="D14" s="73" t="s">
        <v>448</v>
      </c>
      <c r="E14" s="98">
        <v>425.85</v>
      </c>
      <c r="F14" s="98"/>
      <c r="G14" s="75" t="s">
        <v>455</v>
      </c>
      <c r="H14" s="76" t="str">
        <f ca="1">IF(NaoPagantes[[#This Row],[dias limit.]]="INDEFINIDO","PENDENTE",IF(SUM(NaoPagantes[[#This Row],[DATA/VALID.]],NaoPagantes[[#This Row],[dias limit.]])&lt;=TODAY(),"ATRASADO","PENDENTE"))</f>
        <v>PENDENTE</v>
      </c>
      <c r="I14" s="77" t="s">
        <v>456</v>
      </c>
    </row>
    <row r="15" spans="3:9" ht="18" x14ac:dyDescent="0.25">
      <c r="C15" s="72">
        <v>43928</v>
      </c>
      <c r="D15" s="73" t="s">
        <v>424</v>
      </c>
      <c r="E15" s="98">
        <v>39.799999999999997</v>
      </c>
      <c r="F15" s="98"/>
      <c r="G15" s="75" t="s">
        <v>455</v>
      </c>
      <c r="H15" s="76" t="str">
        <f ca="1">IF(NaoPagantes[[#This Row],[dias limit.]]="INDEFINIDO","PENDENTE",IF(SUM(NaoPagantes[[#This Row],[DATA/VALID.]],NaoPagantes[[#This Row],[dias limit.]])&lt;=TODAY(),"ATRASADO","PENDENTE"))</f>
        <v>PENDENTE</v>
      </c>
      <c r="I15" s="77"/>
    </row>
    <row r="16" spans="3:9" ht="18" x14ac:dyDescent="0.25">
      <c r="C16" s="72">
        <v>43938</v>
      </c>
      <c r="D16" s="73" t="s">
        <v>424</v>
      </c>
      <c r="E16" s="98">
        <v>32.700000000000003</v>
      </c>
      <c r="F16" s="98"/>
      <c r="G16" s="75" t="s">
        <v>455</v>
      </c>
      <c r="H16" s="76" t="str">
        <f ca="1">IF(NaoPagantes[[#This Row],[dias limit.]]="INDEFINIDO","PENDENTE",IF(SUM(NaoPagantes[[#This Row],[DATA/VALID.]],NaoPagantes[[#This Row],[dias limit.]])&lt;=TODAY(),"ATRASADO","PENDENTE"))</f>
        <v>PENDENTE</v>
      </c>
      <c r="I16" s="77"/>
    </row>
    <row r="17" spans="3:14" ht="18" x14ac:dyDescent="0.25">
      <c r="C17" s="72">
        <v>43939</v>
      </c>
      <c r="D17" s="73" t="s">
        <v>424</v>
      </c>
      <c r="E17" s="98">
        <v>124</v>
      </c>
      <c r="F17" s="98"/>
      <c r="G17" s="75" t="s">
        <v>455</v>
      </c>
      <c r="H17" s="76" t="str">
        <f ca="1">IF(NaoPagantes[[#This Row],[dias limit.]]="INDEFINIDO","PENDENTE",IF(SUM(NaoPagantes[[#This Row],[DATA/VALID.]],NaoPagantes[[#This Row],[dias limit.]])&lt;=TODAY(),"ATRASADO","PENDENTE"))</f>
        <v>PENDENTE</v>
      </c>
      <c r="I17" s="77"/>
    </row>
    <row r="18" spans="3:14" ht="18" x14ac:dyDescent="0.25">
      <c r="C18" s="72">
        <v>43939</v>
      </c>
      <c r="D18" s="73" t="s">
        <v>448</v>
      </c>
      <c r="E18" s="98">
        <v>23.4</v>
      </c>
      <c r="F18" s="98"/>
      <c r="G18" s="75" t="s">
        <v>455</v>
      </c>
      <c r="H18" s="76" t="str">
        <f ca="1">IF(NaoPagantes[[#This Row],[dias limit.]]="INDEFINIDO","PENDENTE",IF(SUM(NaoPagantes[[#This Row],[DATA/VALID.]],NaoPagantes[[#This Row],[dias limit.]])&lt;=TODAY(),"ATRASADO","PENDENTE"))</f>
        <v>PENDENTE</v>
      </c>
      <c r="I18" s="77" t="s">
        <v>456</v>
      </c>
    </row>
    <row r="19" spans="3:14" ht="18" x14ac:dyDescent="0.25">
      <c r="C19" s="72">
        <v>43945</v>
      </c>
      <c r="D19" s="73" t="s">
        <v>448</v>
      </c>
      <c r="E19" s="98">
        <v>147.80000000000001</v>
      </c>
      <c r="F19" s="98"/>
      <c r="G19" s="75" t="s">
        <v>455</v>
      </c>
      <c r="H19" s="76" t="str">
        <f ca="1">IF(NaoPagantes[[#This Row],[dias limit.]]="INDEFINIDO","PENDENTE",IF(SUM(NaoPagantes[[#This Row],[DATA/VALID.]],NaoPagantes[[#This Row],[dias limit.]])&lt;=TODAY(),"ATRASADO","PENDENTE"))</f>
        <v>PENDENTE</v>
      </c>
      <c r="I19" s="77" t="s">
        <v>456</v>
      </c>
    </row>
    <row r="20" spans="3:14" ht="18" x14ac:dyDescent="0.25">
      <c r="C20" s="72">
        <v>43946</v>
      </c>
      <c r="D20" s="73" t="s">
        <v>448</v>
      </c>
      <c r="E20" s="98">
        <v>37.299999999999997</v>
      </c>
      <c r="F20" s="98"/>
      <c r="G20" s="75" t="s">
        <v>455</v>
      </c>
      <c r="H20" s="76" t="str">
        <f ca="1">IF(NaoPagantes[[#This Row],[dias limit.]]="INDEFINIDO","PENDENTE",IF(SUM(NaoPagantes[[#This Row],[DATA/VALID.]],NaoPagantes[[#This Row],[dias limit.]])&lt;=TODAY(),"ATRASADO","PENDENTE"))</f>
        <v>PENDENTE</v>
      </c>
      <c r="I20" s="77" t="s">
        <v>456</v>
      </c>
      <c r="L20" s="61"/>
      <c r="N20" s="61"/>
    </row>
    <row r="21" spans="3:14" ht="18" x14ac:dyDescent="0.25">
      <c r="C21" s="72">
        <v>43948</v>
      </c>
      <c r="D21" s="73" t="s">
        <v>448</v>
      </c>
      <c r="E21" s="98">
        <v>84.5</v>
      </c>
      <c r="F21" s="98"/>
      <c r="G21" s="75" t="s">
        <v>455</v>
      </c>
      <c r="H21" s="76" t="str">
        <f ca="1">IF(NaoPagantes[[#This Row],[dias limit.]]="INDEFINIDO","PENDENTE",IF(SUM(NaoPagantes[[#This Row],[DATA/VALID.]],NaoPagantes[[#This Row],[dias limit.]])&lt;=TODAY(),"ATRASADO","PENDENTE"))</f>
        <v>PENDENTE</v>
      </c>
      <c r="I21" s="77" t="s">
        <v>456</v>
      </c>
    </row>
    <row r="22" spans="3:14" ht="18" x14ac:dyDescent="0.25">
      <c r="C22" s="72">
        <v>43960</v>
      </c>
      <c r="D22" s="73" t="s">
        <v>448</v>
      </c>
      <c r="E22" s="98">
        <v>23.9</v>
      </c>
      <c r="F22" s="98"/>
      <c r="G22" s="75" t="s">
        <v>455</v>
      </c>
      <c r="H22" s="76" t="str">
        <f ca="1">IF(NaoPagantes[[#This Row],[dias limit.]]="INDEFINIDO","PENDENTE",IF(SUM(NaoPagantes[[#This Row],[DATA/VALID.]],NaoPagantes[[#This Row],[dias limit.]])&lt;=TODAY(),"ATRASADO","PENDENTE"))</f>
        <v>PENDENTE</v>
      </c>
      <c r="I22" s="77" t="s">
        <v>456</v>
      </c>
    </row>
    <row r="23" spans="3:14" ht="18" x14ac:dyDescent="0.25">
      <c r="C23" s="72">
        <v>43981</v>
      </c>
      <c r="D23" s="73" t="s">
        <v>448</v>
      </c>
      <c r="E23" s="98">
        <v>64.8</v>
      </c>
      <c r="F23" s="98"/>
      <c r="G23" s="75" t="s">
        <v>455</v>
      </c>
      <c r="H23" s="76" t="str">
        <f ca="1">IF(NaoPagantes[[#This Row],[dias limit.]]="INDEFINIDO","PENDENTE",IF(SUM(NaoPagantes[[#This Row],[DATA/VALID.]],NaoPagantes[[#This Row],[dias limit.]])&lt;=TODAY(),"ATRASADO","PENDENTE"))</f>
        <v>PENDENTE</v>
      </c>
      <c r="I23" s="77" t="s">
        <v>456</v>
      </c>
    </row>
    <row r="24" spans="3:14" ht="18" x14ac:dyDescent="0.25">
      <c r="C24" s="72">
        <v>44002</v>
      </c>
      <c r="D24" s="73" t="s">
        <v>437</v>
      </c>
      <c r="E24" s="98">
        <v>447.6</v>
      </c>
      <c r="F24" s="98"/>
      <c r="G24" s="75"/>
      <c r="H24" s="76" t="str">
        <f ca="1">IF(NaoPagantes[[#This Row],[dias limit.]]="INDEFINIDO","PENDENTE",IF(SUM(NaoPagantes[[#This Row],[DATA/VALID.]],NaoPagantes[[#This Row],[dias limit.]])&lt;=TODAY(),"ATRASADO","PENDENTE"))</f>
        <v>ATRASADO</v>
      </c>
      <c r="I24" s="77"/>
    </row>
    <row r="25" spans="3:14" ht="18" x14ac:dyDescent="0.25">
      <c r="C25" s="72">
        <v>44027</v>
      </c>
      <c r="D25" s="73" t="s">
        <v>437</v>
      </c>
      <c r="E25" s="98">
        <v>206</v>
      </c>
      <c r="F25" s="98"/>
      <c r="G25" s="75"/>
      <c r="H25" s="76" t="str">
        <f ca="1">IF(NaoPagantes[[#This Row],[dias limit.]]="INDEFINIDO","PENDENTE",IF(SUM(NaoPagantes[[#This Row],[DATA/VALID.]],NaoPagantes[[#This Row],[dias limit.]])&lt;=TODAY(),"ATRASADO","PENDENTE"))</f>
        <v>ATRASADO</v>
      </c>
      <c r="I25" s="77"/>
    </row>
    <row r="26" spans="3:14" ht="18" x14ac:dyDescent="0.25">
      <c r="C26" s="72">
        <v>44032</v>
      </c>
      <c r="D26" s="73" t="s">
        <v>448</v>
      </c>
      <c r="E26" s="98">
        <v>233.8</v>
      </c>
      <c r="F26" s="98"/>
      <c r="G26" s="75" t="s">
        <v>455</v>
      </c>
      <c r="H26" s="76" t="str">
        <f ca="1">IF(NaoPagantes[[#This Row],[dias limit.]]="INDEFINIDO","PENDENTE",IF(SUM(NaoPagantes[[#This Row],[DATA/VALID.]],NaoPagantes[[#This Row],[dias limit.]])&lt;=TODAY(),"ATRASADO","PENDENTE"))</f>
        <v>PENDENTE</v>
      </c>
      <c r="I26" s="77" t="s">
        <v>456</v>
      </c>
    </row>
    <row r="27" spans="3:14" ht="18" x14ac:dyDescent="0.25">
      <c r="C27" s="72">
        <v>44041</v>
      </c>
      <c r="D27" s="73" t="s">
        <v>448</v>
      </c>
      <c r="E27" s="98">
        <v>96.4</v>
      </c>
      <c r="F27" s="98"/>
      <c r="G27" s="75" t="s">
        <v>455</v>
      </c>
      <c r="H27" s="76" t="str">
        <f ca="1">IF(NaoPagantes[[#This Row],[dias limit.]]="INDEFINIDO","PENDENTE",IF(SUM(NaoPagantes[[#This Row],[DATA/VALID.]],NaoPagantes[[#This Row],[dias limit.]])&lt;=TODAY(),"ATRASADO","PENDENTE"))</f>
        <v>PENDENTE</v>
      </c>
      <c r="I27" s="77" t="s">
        <v>456</v>
      </c>
    </row>
    <row r="28" spans="3:14" ht="18" x14ac:dyDescent="0.25">
      <c r="C28" s="72">
        <v>44048</v>
      </c>
      <c r="D28" s="73" t="s">
        <v>401</v>
      </c>
      <c r="E28" s="98">
        <v>276</v>
      </c>
      <c r="F28" s="98"/>
      <c r="G28" s="75"/>
      <c r="H28" s="76" t="str">
        <f ca="1">IF(NaoPagantes[[#This Row],[dias limit.]]="INDEFINIDO","PENDENTE",IF(SUM(NaoPagantes[[#This Row],[DATA/VALID.]],NaoPagantes[[#This Row],[dias limit.]])&lt;=TODAY(),"ATRASADO","PENDENTE"))</f>
        <v>ATRASADO</v>
      </c>
      <c r="I28" s="77"/>
    </row>
    <row r="29" spans="3:14" ht="18" x14ac:dyDescent="0.25">
      <c r="C29" s="72">
        <v>44049</v>
      </c>
      <c r="D29" s="73" t="s">
        <v>448</v>
      </c>
      <c r="E29" s="98">
        <v>72.7</v>
      </c>
      <c r="F29" s="98"/>
      <c r="G29" s="75" t="s">
        <v>455</v>
      </c>
      <c r="H29" s="76" t="str">
        <f ca="1">IF(NaoPagantes[[#This Row],[dias limit.]]="INDEFINIDO","PENDENTE",IF(SUM(NaoPagantes[[#This Row],[DATA/VALID.]],NaoPagantes[[#This Row],[dias limit.]])&lt;=TODAY(),"ATRASADO","PENDENTE"))</f>
        <v>PENDENTE</v>
      </c>
      <c r="I29" s="77" t="s">
        <v>456</v>
      </c>
    </row>
    <row r="30" spans="3:14" ht="18" x14ac:dyDescent="0.25">
      <c r="C30" s="72">
        <v>44056</v>
      </c>
      <c r="D30" s="73" t="s">
        <v>435</v>
      </c>
      <c r="E30" s="74">
        <v>37.4</v>
      </c>
      <c r="F30" s="74"/>
      <c r="G30" s="75"/>
      <c r="H30" s="76" t="str">
        <f ca="1">IF(NaoPagantes[[#This Row],[dias limit.]]="INDEFINIDO","PENDENTE",IF(SUM(NaoPagantes[[#This Row],[DATA/VALID.]],NaoPagantes[[#This Row],[dias limit.]])&lt;=TODAY(),"ATRASADO","PENDENTE"))</f>
        <v>ATRASADO</v>
      </c>
      <c r="I30" s="105"/>
    </row>
    <row r="31" spans="3:14" ht="18" x14ac:dyDescent="0.25">
      <c r="C31" s="72">
        <v>44069</v>
      </c>
      <c r="D31" s="73" t="s">
        <v>401</v>
      </c>
      <c r="E31" s="98">
        <v>163.69999999999999</v>
      </c>
      <c r="F31" s="98"/>
      <c r="G31" s="75"/>
      <c r="H31" s="76" t="str">
        <f ca="1">IF(NaoPagantes[[#This Row],[dias limit.]]="INDEFINIDO","PENDENTE",IF(SUM(NaoPagantes[[#This Row],[DATA/VALID.]],NaoPagantes[[#This Row],[dias limit.]])&lt;=TODAY(),"ATRASADO","PENDENTE"))</f>
        <v>ATRASADO</v>
      </c>
      <c r="I31" s="77"/>
    </row>
    <row r="32" spans="3:14" ht="18" x14ac:dyDescent="0.25">
      <c r="C32" s="72">
        <v>44070</v>
      </c>
      <c r="D32" s="73" t="s">
        <v>401</v>
      </c>
      <c r="E32" s="98">
        <v>61.3</v>
      </c>
      <c r="F32" s="98"/>
      <c r="G32" s="75"/>
      <c r="H32" s="76" t="str">
        <f ca="1">IF(NaoPagantes[[#This Row],[dias limit.]]="INDEFINIDO","PENDENTE",IF(SUM(NaoPagantes[[#This Row],[DATA/VALID.]],NaoPagantes[[#This Row],[dias limit.]])&lt;=TODAY(),"ATRASADO","PENDENTE"))</f>
        <v>ATRASADO</v>
      </c>
      <c r="I32" s="77"/>
    </row>
    <row r="33" spans="3:9" ht="18" x14ac:dyDescent="0.25">
      <c r="C33" s="72">
        <v>44070</v>
      </c>
      <c r="D33" s="73" t="s">
        <v>401</v>
      </c>
      <c r="E33" s="98">
        <v>126.2</v>
      </c>
      <c r="F33" s="98"/>
      <c r="G33" s="75"/>
      <c r="H33" s="76" t="str">
        <f ca="1">IF(NaoPagantes[[#This Row],[dias limit.]]="INDEFINIDO","PENDENTE",IF(SUM(NaoPagantes[[#This Row],[DATA/VALID.]],NaoPagantes[[#This Row],[dias limit.]])&lt;=TODAY(),"ATRASADO","PENDENTE"))</f>
        <v>ATRASADO</v>
      </c>
      <c r="I33" s="77"/>
    </row>
    <row r="34" spans="3:9" ht="18" x14ac:dyDescent="0.25">
      <c r="C34" s="72">
        <v>44070</v>
      </c>
      <c r="D34" s="73" t="s">
        <v>401</v>
      </c>
      <c r="E34" s="98">
        <v>300.8</v>
      </c>
      <c r="F34" s="98"/>
      <c r="G34" s="75"/>
      <c r="H34" s="76" t="str">
        <f ca="1">IF(NaoPagantes[[#This Row],[dias limit.]]="INDEFINIDO","PENDENTE",IF(SUM(NaoPagantes[[#This Row],[DATA/VALID.]],NaoPagantes[[#This Row],[dias limit.]])&lt;=TODAY(),"ATRASADO","PENDENTE"))</f>
        <v>ATRASADO</v>
      </c>
      <c r="I34" s="77"/>
    </row>
    <row r="35" spans="3:9" ht="18" x14ac:dyDescent="0.25">
      <c r="C35" s="72">
        <v>44072</v>
      </c>
      <c r="D35" s="73" t="s">
        <v>448</v>
      </c>
      <c r="E35" s="98">
        <v>80.599999999999994</v>
      </c>
      <c r="F35" s="98"/>
      <c r="G35" s="75" t="s">
        <v>455</v>
      </c>
      <c r="H35" s="76" t="str">
        <f ca="1">IF(NaoPagantes[[#This Row],[dias limit.]]="INDEFINIDO","PENDENTE",IF(SUM(NaoPagantes[[#This Row],[DATA/VALID.]],NaoPagantes[[#This Row],[dias limit.]])&lt;=TODAY(),"ATRASADO","PENDENTE"))</f>
        <v>PENDENTE</v>
      </c>
      <c r="I35" s="77" t="s">
        <v>456</v>
      </c>
    </row>
    <row r="36" spans="3:9" ht="18" x14ac:dyDescent="0.25">
      <c r="C36" s="72">
        <v>44075</v>
      </c>
      <c r="D36" s="73" t="s">
        <v>401</v>
      </c>
      <c r="E36" s="98">
        <v>140.19999999999999</v>
      </c>
      <c r="F36" s="98"/>
      <c r="G36" s="75"/>
      <c r="H36" s="76" t="str">
        <f ca="1">IF(NaoPagantes[[#This Row],[dias limit.]]="INDEFINIDO","PENDENTE",IF(SUM(NaoPagantes[[#This Row],[DATA/VALID.]],NaoPagantes[[#This Row],[dias limit.]])&lt;=TODAY(),"ATRASADO","PENDENTE"))</f>
        <v>ATRASADO</v>
      </c>
      <c r="I36" s="77"/>
    </row>
    <row r="37" spans="3:9" ht="18" x14ac:dyDescent="0.25">
      <c r="C37" s="72">
        <v>44096</v>
      </c>
      <c r="D37" s="73" t="s">
        <v>401</v>
      </c>
      <c r="E37" s="98">
        <v>39.200000000000003</v>
      </c>
      <c r="F37" s="98"/>
      <c r="G37" s="75"/>
      <c r="H37" s="76" t="str">
        <f ca="1">IF(NaoPagantes[[#This Row],[dias limit.]]="INDEFINIDO","PENDENTE",IF(SUM(NaoPagantes[[#This Row],[DATA/VALID.]],NaoPagantes[[#This Row],[dias limit.]])&lt;=TODAY(),"ATRASADO","PENDENTE"))</f>
        <v>ATRASADO</v>
      </c>
      <c r="I37" s="77"/>
    </row>
    <row r="38" spans="3:9" ht="18" x14ac:dyDescent="0.25">
      <c r="C38" s="72">
        <v>44098</v>
      </c>
      <c r="D38" s="73" t="s">
        <v>401</v>
      </c>
      <c r="E38" s="98">
        <v>48</v>
      </c>
      <c r="F38" s="98"/>
      <c r="G38" s="75"/>
      <c r="H38" s="76" t="str">
        <f ca="1">IF(NaoPagantes[[#This Row],[dias limit.]]="INDEFINIDO","PENDENTE",IF(SUM(NaoPagantes[[#This Row],[DATA/VALID.]],NaoPagantes[[#This Row],[dias limit.]])&lt;=TODAY(),"ATRASADO","PENDENTE"))</f>
        <v>ATRASADO</v>
      </c>
      <c r="I38" s="77"/>
    </row>
    <row r="39" spans="3:9" ht="18" x14ac:dyDescent="0.25">
      <c r="C39" s="72">
        <v>44102</v>
      </c>
      <c r="D39" s="73" t="s">
        <v>392</v>
      </c>
      <c r="E39" s="98">
        <v>301.7</v>
      </c>
      <c r="F39" s="98"/>
      <c r="G39" s="75"/>
      <c r="H39" s="76" t="str">
        <f ca="1">IF(NaoPagantes[[#This Row],[dias limit.]]="INDEFINIDO","PENDENTE",IF(SUM(NaoPagantes[[#This Row],[DATA/VALID.]],NaoPagantes[[#This Row],[dias limit.]])&lt;=TODAY(),"ATRASADO","PENDENTE"))</f>
        <v>ATRASADO</v>
      </c>
      <c r="I39" s="77"/>
    </row>
    <row r="40" spans="3:9" ht="18" x14ac:dyDescent="0.25">
      <c r="C40" s="72">
        <v>44102</v>
      </c>
      <c r="D40" s="73" t="s">
        <v>401</v>
      </c>
      <c r="E40" s="98">
        <v>5.5</v>
      </c>
      <c r="F40" s="98"/>
      <c r="G40" s="75"/>
      <c r="H40" s="76" t="str">
        <f ca="1">IF(NaoPagantes[[#This Row],[dias limit.]]="INDEFINIDO","PENDENTE",IF(SUM(NaoPagantes[[#This Row],[DATA/VALID.]],NaoPagantes[[#This Row],[dias limit.]])&lt;=TODAY(),"ATRASADO","PENDENTE"))</f>
        <v>ATRASADO</v>
      </c>
      <c r="I40" s="77"/>
    </row>
    <row r="41" spans="3:9" ht="18" x14ac:dyDescent="0.25">
      <c r="C41" s="72">
        <v>44103</v>
      </c>
      <c r="D41" s="73" t="s">
        <v>392</v>
      </c>
      <c r="E41" s="98">
        <v>198.6</v>
      </c>
      <c r="F41" s="98"/>
      <c r="G41" s="75"/>
      <c r="H41" s="76" t="str">
        <f ca="1">IF(NaoPagantes[[#This Row],[dias limit.]]="INDEFINIDO","PENDENTE",IF(SUM(NaoPagantes[[#This Row],[DATA/VALID.]],NaoPagantes[[#This Row],[dias limit.]])&lt;=TODAY(),"ATRASADO","PENDENTE"))</f>
        <v>ATRASADO</v>
      </c>
      <c r="I41" s="77"/>
    </row>
    <row r="42" spans="3:9" ht="18" x14ac:dyDescent="0.25">
      <c r="C42" s="72">
        <v>44109</v>
      </c>
      <c r="D42" s="73" t="s">
        <v>392</v>
      </c>
      <c r="E42" s="98">
        <v>197</v>
      </c>
      <c r="F42" s="98"/>
      <c r="G42" s="75"/>
      <c r="H42" s="76" t="str">
        <f ca="1">IF(NaoPagantes[[#This Row],[dias limit.]]="INDEFINIDO","PENDENTE",IF(SUM(NaoPagantes[[#This Row],[DATA/VALID.]],NaoPagantes[[#This Row],[dias limit.]])&lt;=TODAY(),"ATRASADO","PENDENTE"))</f>
        <v>ATRASADO</v>
      </c>
      <c r="I42" s="77"/>
    </row>
    <row r="43" spans="3:9" ht="18" x14ac:dyDescent="0.25">
      <c r="C43" s="72">
        <v>44110</v>
      </c>
      <c r="D43" s="73" t="s">
        <v>401</v>
      </c>
      <c r="E43" s="98">
        <v>62.7</v>
      </c>
      <c r="F43" s="98"/>
      <c r="G43" s="75"/>
      <c r="H43" s="76" t="str">
        <f ca="1">IF(NaoPagantes[[#This Row],[dias limit.]]="INDEFINIDO","PENDENTE",IF(SUM(NaoPagantes[[#This Row],[DATA/VALID.]],NaoPagantes[[#This Row],[dias limit.]])&lt;=TODAY(),"ATRASADO","PENDENTE"))</f>
        <v>ATRASADO</v>
      </c>
      <c r="I43" s="77"/>
    </row>
    <row r="44" spans="3:9" ht="18" x14ac:dyDescent="0.25">
      <c r="C44" s="72">
        <v>44112</v>
      </c>
      <c r="D44" s="73" t="s">
        <v>392</v>
      </c>
      <c r="E44" s="98">
        <v>86</v>
      </c>
      <c r="F44" s="98"/>
      <c r="G44" s="75"/>
      <c r="H44" s="76" t="str">
        <f ca="1">IF(NaoPagantes[[#This Row],[dias limit.]]="INDEFINIDO","PENDENTE",IF(SUM(NaoPagantes[[#This Row],[DATA/VALID.]],NaoPagantes[[#This Row],[dias limit.]])&lt;=TODAY(),"ATRASADO","PENDENTE"))</f>
        <v>ATRASADO</v>
      </c>
      <c r="I44" s="77"/>
    </row>
    <row r="45" spans="3:9" ht="18" x14ac:dyDescent="0.25">
      <c r="C45" s="72">
        <v>44112</v>
      </c>
      <c r="D45" s="73" t="s">
        <v>401</v>
      </c>
      <c r="E45" s="98">
        <v>5.2</v>
      </c>
      <c r="F45" s="98"/>
      <c r="G45" s="75"/>
      <c r="H45" s="76" t="str">
        <f ca="1">IF(NaoPagantes[[#This Row],[dias limit.]]="INDEFINIDO","PENDENTE",IF(SUM(NaoPagantes[[#This Row],[DATA/VALID.]],NaoPagantes[[#This Row],[dias limit.]])&lt;=TODAY(),"ATRASADO","PENDENTE"))</f>
        <v>ATRASADO</v>
      </c>
      <c r="I45" s="77"/>
    </row>
    <row r="46" spans="3:9" ht="18" x14ac:dyDescent="0.25">
      <c r="C46" s="72">
        <v>44112</v>
      </c>
      <c r="D46" s="73" t="s">
        <v>401</v>
      </c>
      <c r="E46" s="98">
        <v>25</v>
      </c>
      <c r="F46" s="98"/>
      <c r="G46" s="75"/>
      <c r="H46" s="76" t="str">
        <f ca="1">IF(NaoPagantes[[#This Row],[dias limit.]]="INDEFINIDO","PENDENTE",IF(SUM(NaoPagantes[[#This Row],[DATA/VALID.]],NaoPagantes[[#This Row],[dias limit.]])&lt;=TODAY(),"ATRASADO","PENDENTE"))</f>
        <v>ATRASADO</v>
      </c>
      <c r="I46" s="77"/>
    </row>
    <row r="47" spans="3:9" ht="18" x14ac:dyDescent="0.25">
      <c r="C47" s="93">
        <v>44120</v>
      </c>
      <c r="D47" s="95" t="s">
        <v>409</v>
      </c>
      <c r="E47" s="99">
        <v>126</v>
      </c>
      <c r="F47" s="99"/>
      <c r="G47" s="101"/>
      <c r="H47" s="103" t="str">
        <f ca="1">IF(NaoPagantes[[#This Row],[dias limit.]]="INDEFINIDO","PENDENTE",IF(SUM(NaoPagantes[[#This Row],[DATA/VALID.]],NaoPagantes[[#This Row],[dias limit.]])&lt;=TODAY(),"ATRASADO","PENDENTE"))</f>
        <v>ATRASADO</v>
      </c>
      <c r="I47" s="106"/>
    </row>
    <row r="48" spans="3:9" ht="18" x14ac:dyDescent="0.25">
      <c r="C48" s="72">
        <v>44120</v>
      </c>
      <c r="D48" s="73" t="s">
        <v>401</v>
      </c>
      <c r="E48" s="98">
        <v>10.5</v>
      </c>
      <c r="F48" s="98"/>
      <c r="G48" s="75"/>
      <c r="H48" s="76" t="str">
        <f ca="1">IF(NaoPagantes[[#This Row],[dias limit.]]="INDEFINIDO","PENDENTE",IF(SUM(NaoPagantes[[#This Row],[DATA/VALID.]],NaoPagantes[[#This Row],[dias limit.]])&lt;=TODAY(),"ATRASADO","PENDENTE"))</f>
        <v>ATRASADO</v>
      </c>
      <c r="I48" s="77"/>
    </row>
    <row r="49" spans="3:9" ht="18" x14ac:dyDescent="0.25">
      <c r="C49" s="72">
        <v>44124</v>
      </c>
      <c r="D49" s="73" t="s">
        <v>424</v>
      </c>
      <c r="E49" s="98">
        <v>39.5</v>
      </c>
      <c r="F49" s="98"/>
      <c r="G49" s="75"/>
      <c r="H49" s="76" t="str">
        <f ca="1">IF(NaoPagantes[[#This Row],[dias limit.]]="INDEFINIDO","PENDENTE",IF(SUM(NaoPagantes[[#This Row],[DATA/VALID.]],NaoPagantes[[#This Row],[dias limit.]])&lt;=TODAY(),"ATRASADO","PENDENTE"))</f>
        <v>ATRASADO</v>
      </c>
      <c r="I49" s="77"/>
    </row>
    <row r="50" spans="3:9" ht="18" x14ac:dyDescent="0.25">
      <c r="C50" s="93">
        <v>44125</v>
      </c>
      <c r="D50" s="95" t="s">
        <v>409</v>
      </c>
      <c r="E50" s="99">
        <v>99.8</v>
      </c>
      <c r="F50" s="99"/>
      <c r="G50" s="101"/>
      <c r="H50" s="103" t="str">
        <f ca="1">IF(NaoPagantes[[#This Row],[dias limit.]]="INDEFINIDO","PENDENTE",IF(SUM(NaoPagantes[[#This Row],[DATA/VALID.]],NaoPagantes[[#This Row],[dias limit.]])&lt;=TODAY(),"ATRASADO","PENDENTE"))</f>
        <v>ATRASADO</v>
      </c>
      <c r="I50" s="106"/>
    </row>
    <row r="51" spans="3:9" ht="18" x14ac:dyDescent="0.25">
      <c r="C51" s="93">
        <v>44131</v>
      </c>
      <c r="D51" s="95" t="s">
        <v>409</v>
      </c>
      <c r="E51" s="99">
        <v>367.3</v>
      </c>
      <c r="F51" s="99"/>
      <c r="G51" s="101"/>
      <c r="H51" s="103" t="str">
        <f ca="1">IF(NaoPagantes[[#This Row],[dias limit.]]="INDEFINIDO","PENDENTE",IF(SUM(NaoPagantes[[#This Row],[DATA/VALID.]],NaoPagantes[[#This Row],[dias limit.]])&lt;=TODAY(),"ATRASADO","PENDENTE"))</f>
        <v>ATRASADO</v>
      </c>
      <c r="I51" s="106"/>
    </row>
    <row r="52" spans="3:9" ht="18" x14ac:dyDescent="0.25">
      <c r="C52" s="72">
        <v>44132</v>
      </c>
      <c r="D52" s="73" t="s">
        <v>424</v>
      </c>
      <c r="E52" s="98">
        <v>27.2</v>
      </c>
      <c r="F52" s="98"/>
      <c r="G52" s="75"/>
      <c r="H52" s="76" t="str">
        <f ca="1">IF(NaoPagantes[[#This Row],[dias limit.]]="INDEFINIDO","PENDENTE",IF(SUM(NaoPagantes[[#This Row],[DATA/VALID.]],NaoPagantes[[#This Row],[dias limit.]])&lt;=TODAY(),"ATRASADO","PENDENTE"))</f>
        <v>ATRASADO</v>
      </c>
      <c r="I52" s="77"/>
    </row>
    <row r="53" spans="3:9" ht="18" x14ac:dyDescent="0.25">
      <c r="C53" s="72">
        <v>44133</v>
      </c>
      <c r="D53" s="73" t="s">
        <v>424</v>
      </c>
      <c r="E53" s="98">
        <v>359</v>
      </c>
      <c r="F53" s="98"/>
      <c r="G53" s="75"/>
      <c r="H53" s="76" t="str">
        <f ca="1">IF(NaoPagantes[[#This Row],[dias limit.]]="INDEFINIDO","PENDENTE",IF(SUM(NaoPagantes[[#This Row],[DATA/VALID.]],NaoPagantes[[#This Row],[dias limit.]])&lt;=TODAY(),"ATRASADO","PENDENTE"))</f>
        <v>ATRASADO</v>
      </c>
      <c r="I53" s="77"/>
    </row>
    <row r="54" spans="3:9" ht="18" x14ac:dyDescent="0.25">
      <c r="C54" s="72">
        <v>44139</v>
      </c>
      <c r="D54" s="73" t="s">
        <v>392</v>
      </c>
      <c r="E54" s="98">
        <v>336.2</v>
      </c>
      <c r="F54" s="98"/>
      <c r="G54" s="75"/>
      <c r="H54" s="76" t="str">
        <f ca="1">IF(NaoPagantes[[#This Row],[dias limit.]]="INDEFINIDO","PENDENTE",IF(SUM(NaoPagantes[[#This Row],[DATA/VALID.]],NaoPagantes[[#This Row],[dias limit.]])&lt;=TODAY(),"ATRASADO","PENDENTE"))</f>
        <v>ATRASADO</v>
      </c>
      <c r="I54" s="77"/>
    </row>
    <row r="55" spans="3:9" ht="18" x14ac:dyDescent="0.25">
      <c r="C55" s="72">
        <v>44146</v>
      </c>
      <c r="D55" s="73" t="s">
        <v>424</v>
      </c>
      <c r="E55" s="98">
        <v>118.6</v>
      </c>
      <c r="F55" s="98"/>
      <c r="G55" s="75"/>
      <c r="H55" s="76" t="str">
        <f ca="1">IF(NaoPagantes[[#This Row],[dias limit.]]="INDEFINIDO","PENDENTE",IF(SUM(NaoPagantes[[#This Row],[DATA/VALID.]],NaoPagantes[[#This Row],[dias limit.]])&lt;=TODAY(),"ATRASADO","PENDENTE"))</f>
        <v>ATRASADO</v>
      </c>
      <c r="I55" s="77"/>
    </row>
    <row r="56" spans="3:9" ht="18" x14ac:dyDescent="0.25">
      <c r="C56" s="72">
        <v>44151</v>
      </c>
      <c r="D56" s="73" t="s">
        <v>392</v>
      </c>
      <c r="E56" s="98">
        <v>283.89999999999998</v>
      </c>
      <c r="F56" s="98"/>
      <c r="G56" s="75"/>
      <c r="H56" s="76" t="str">
        <f ca="1">IF(NaoPagantes[[#This Row],[dias limit.]]="INDEFINIDO","PENDENTE",IF(SUM(NaoPagantes[[#This Row],[DATA/VALID.]],NaoPagantes[[#This Row],[dias limit.]])&lt;=TODAY(),"ATRASADO","PENDENTE"))</f>
        <v>ATRASADO</v>
      </c>
      <c r="I56" s="77"/>
    </row>
    <row r="57" spans="3:9" ht="18" x14ac:dyDescent="0.25">
      <c r="C57" s="72">
        <v>44151</v>
      </c>
      <c r="D57" s="73" t="s">
        <v>424</v>
      </c>
      <c r="E57" s="98">
        <v>10</v>
      </c>
      <c r="F57" s="98"/>
      <c r="G57" s="75"/>
      <c r="H57" s="76" t="str">
        <f ca="1">IF(NaoPagantes[[#This Row],[dias limit.]]="INDEFINIDO","PENDENTE",IF(SUM(NaoPagantes[[#This Row],[DATA/VALID.]],NaoPagantes[[#This Row],[dias limit.]])&lt;=TODAY(),"ATRASADO","PENDENTE"))</f>
        <v>ATRASADO</v>
      </c>
      <c r="I57" s="77"/>
    </row>
    <row r="58" spans="3:9" ht="18" x14ac:dyDescent="0.25">
      <c r="C58" s="94">
        <v>44153</v>
      </c>
      <c r="D58" s="96" t="s">
        <v>449</v>
      </c>
      <c r="E58" s="100">
        <v>90.1</v>
      </c>
      <c r="F58" s="100"/>
      <c r="G58" s="75" t="s">
        <v>455</v>
      </c>
      <c r="H58" s="104" t="str">
        <f ca="1">IF(NaoPagantes[[#This Row],[dias limit.]]="INDEFINIDO","PENDENTE",IF(SUM(NaoPagantes[[#This Row],[DATA/VALID.]],NaoPagantes[[#This Row],[dias limit.]])&lt;=TODAY(),"ATRASADO","PENDENTE"))</f>
        <v>PENDENTE</v>
      </c>
      <c r="I58" s="107" t="s">
        <v>457</v>
      </c>
    </row>
    <row r="59" spans="3:9" ht="18" x14ac:dyDescent="0.25">
      <c r="C59" s="72">
        <v>44161</v>
      </c>
      <c r="D59" s="73" t="s">
        <v>449</v>
      </c>
      <c r="E59" s="98">
        <v>142.19999999999999</v>
      </c>
      <c r="F59" s="98"/>
      <c r="G59" s="75" t="s">
        <v>455</v>
      </c>
      <c r="H59" s="76" t="str">
        <f ca="1">IF(NaoPagantes[[#This Row],[dias limit.]]="INDEFINIDO","PENDENTE",IF(SUM(NaoPagantes[[#This Row],[DATA/VALID.]],NaoPagantes[[#This Row],[dias limit.]])&lt;=TODAY(),"ATRASADO","PENDENTE"))</f>
        <v>PENDENTE</v>
      </c>
      <c r="I59" s="77"/>
    </row>
    <row r="60" spans="3:9" ht="18" x14ac:dyDescent="0.25">
      <c r="C60" s="94">
        <v>44169</v>
      </c>
      <c r="D60" s="96" t="s">
        <v>392</v>
      </c>
      <c r="E60" s="100">
        <v>-900</v>
      </c>
      <c r="F60" s="100"/>
      <c r="G60" s="102"/>
      <c r="H60" s="104" t="str">
        <f ca="1">IF(NaoPagantes[[#This Row],[dias limit.]]="INDEFINIDO","PENDENTE",IF(SUM(NaoPagantes[[#This Row],[DATA/VALID.]],NaoPagantes[[#This Row],[dias limit.]])&lt;=TODAY(),"ATRASADO","PENDENTE"))</f>
        <v>ATRASADO</v>
      </c>
      <c r="I60" s="107" t="s">
        <v>458</v>
      </c>
    </row>
    <row r="61" spans="3:9" ht="18" x14ac:dyDescent="0.25">
      <c r="C61" s="72">
        <v>44170</v>
      </c>
      <c r="D61" s="73" t="s">
        <v>449</v>
      </c>
      <c r="E61" s="98">
        <v>84</v>
      </c>
      <c r="F61" s="98"/>
      <c r="G61" s="75" t="s">
        <v>455</v>
      </c>
      <c r="H61" s="76" t="str">
        <f ca="1">IF(NaoPagantes[[#This Row],[dias limit.]]="INDEFINIDO","PENDENTE",IF(SUM(NaoPagantes[[#This Row],[DATA/VALID.]],NaoPagantes[[#This Row],[dias limit.]])&lt;=TODAY(),"ATRASADO","PENDENTE"))</f>
        <v>PENDENTE</v>
      </c>
      <c r="I61" s="77"/>
    </row>
    <row r="62" spans="3:9" ht="18" x14ac:dyDescent="0.25">
      <c r="C62" s="93">
        <v>44203</v>
      </c>
      <c r="D62" s="95" t="s">
        <v>369</v>
      </c>
      <c r="E62" s="99">
        <v>166.5</v>
      </c>
      <c r="F62" s="99"/>
      <c r="G62" s="101"/>
      <c r="H62" s="103" t="str">
        <f ca="1">IF(NaoPagantes[[#This Row],[dias limit.]]="INDEFINIDO","PENDENTE",IF(SUM(NaoPagantes[[#This Row],[DATA/VALID.]],NaoPagantes[[#This Row],[dias limit.]])&lt;=TODAY(),"ATRASADO","PENDENTE"))</f>
        <v>ATRASADO</v>
      </c>
      <c r="I62" s="106"/>
    </row>
    <row r="63" spans="3:9" ht="18" x14ac:dyDescent="0.25">
      <c r="C63" s="72">
        <v>44210</v>
      </c>
      <c r="D63" s="73" t="s">
        <v>424</v>
      </c>
      <c r="E63" s="98">
        <v>303.60000000000002</v>
      </c>
      <c r="F63" s="98"/>
      <c r="G63" s="75"/>
      <c r="H63" s="76" t="str">
        <f ca="1">IF(NaoPagantes[[#This Row],[dias limit.]]="INDEFINIDO","PENDENTE",IF(SUM(NaoPagantes[[#This Row],[DATA/VALID.]],NaoPagantes[[#This Row],[dias limit.]])&lt;=TODAY(),"ATRASADO","PENDENTE"))</f>
        <v>ATRASADO</v>
      </c>
      <c r="I63" s="77"/>
    </row>
    <row r="64" spans="3:9" ht="18" x14ac:dyDescent="0.25">
      <c r="C64" s="72">
        <v>44212</v>
      </c>
      <c r="D64" s="95" t="s">
        <v>369</v>
      </c>
      <c r="E64" s="74">
        <v>106.6</v>
      </c>
      <c r="F64" s="74"/>
      <c r="G64" s="75"/>
      <c r="H64" s="76" t="str">
        <f ca="1">IF(NaoPagantes[[#This Row],[dias limit.]]="INDEFINIDO","PENDENTE",IF(SUM(NaoPagantes[[#This Row],[DATA/VALID.]],NaoPagantes[[#This Row],[dias limit.]])&lt;=TODAY(),"ATRASADO","PENDENTE"))</f>
        <v>ATRASADO</v>
      </c>
      <c r="I64" s="105"/>
    </row>
    <row r="65" spans="3:10" ht="18" x14ac:dyDescent="0.25">
      <c r="C65" s="72">
        <v>44214</v>
      </c>
      <c r="D65" s="95" t="s">
        <v>369</v>
      </c>
      <c r="E65" s="74">
        <v>63.5</v>
      </c>
      <c r="F65" s="74"/>
      <c r="G65" s="75"/>
      <c r="H65" s="76" t="str">
        <f ca="1">IF(NaoPagantes[[#This Row],[dias limit.]]="INDEFINIDO","PENDENTE",IF(SUM(NaoPagantes[[#This Row],[DATA/VALID.]],NaoPagantes[[#This Row],[dias limit.]])&lt;=TODAY(),"ATRASADO","PENDENTE"))</f>
        <v>ATRASADO</v>
      </c>
      <c r="I65" s="105"/>
    </row>
    <row r="66" spans="3:10" ht="18" x14ac:dyDescent="0.25">
      <c r="C66" s="72">
        <v>44218</v>
      </c>
      <c r="D66" s="95" t="s">
        <v>369</v>
      </c>
      <c r="E66" s="98">
        <v>174.3</v>
      </c>
      <c r="F66" s="98"/>
      <c r="G66" s="75"/>
      <c r="H66" s="76" t="str">
        <f ca="1">IF(NaoPagantes[[#This Row],[dias limit.]]="INDEFINIDO","PENDENTE",IF(SUM(NaoPagantes[[#This Row],[DATA/VALID.]],NaoPagantes[[#This Row],[dias limit.]])&lt;=TODAY(),"ATRASADO","PENDENTE"))</f>
        <v>ATRASADO</v>
      </c>
      <c r="I66" s="77"/>
    </row>
    <row r="67" spans="3:10" ht="18" x14ac:dyDescent="0.25">
      <c r="C67" s="72">
        <v>44223</v>
      </c>
      <c r="D67" s="95" t="s">
        <v>369</v>
      </c>
      <c r="E67" s="98">
        <v>97.7</v>
      </c>
      <c r="F67" s="98"/>
      <c r="G67" s="75"/>
      <c r="H67" s="76" t="str">
        <f ca="1">IF(NaoPagantes[[#This Row],[dias limit.]]="INDEFINIDO","PENDENTE",IF(SUM(NaoPagantes[[#This Row],[DATA/VALID.]],NaoPagantes[[#This Row],[dias limit.]])&lt;=TODAY(),"ATRASADO","PENDENTE"))</f>
        <v>ATRASADO</v>
      </c>
      <c r="I67" s="77"/>
    </row>
    <row r="68" spans="3:10" ht="18" x14ac:dyDescent="0.25">
      <c r="C68" s="72">
        <v>44250</v>
      </c>
      <c r="D68" s="73" t="s">
        <v>380</v>
      </c>
      <c r="E68" s="74">
        <v>69.900000000000006</v>
      </c>
      <c r="F68" s="74"/>
      <c r="G68" s="75"/>
      <c r="H68" s="76" t="str">
        <f ca="1">IF(NaoPagantes[[#This Row],[dias limit.]]="INDEFINIDO","PENDENTE",IF(SUM(NaoPagantes[[#This Row],[DATA/VALID.]],NaoPagantes[[#This Row],[dias limit.]])&lt;=TODAY(),"ATRASADO","PENDENTE"))</f>
        <v>ATRASADO</v>
      </c>
      <c r="I68" s="105"/>
    </row>
    <row r="69" spans="3:10" ht="18" x14ac:dyDescent="0.25">
      <c r="C69" s="93">
        <v>44306</v>
      </c>
      <c r="D69" s="95" t="s">
        <v>442</v>
      </c>
      <c r="E69" s="98">
        <v>229.9</v>
      </c>
      <c r="F69" s="98"/>
      <c r="G69" s="75"/>
      <c r="H69" s="76" t="str">
        <f ca="1">IF(NaoPagantes[[#This Row],[dias limit.]]="INDEFINIDO","PENDENTE",IF(SUM(NaoPagantes[[#This Row],[DATA/VALID.]],NaoPagantes[[#This Row],[dias limit.]])&lt;=TODAY(),"ATRASADO","PENDENTE"))</f>
        <v>ATRASADO</v>
      </c>
      <c r="I69" s="77"/>
    </row>
    <row r="70" spans="3:10" ht="18" x14ac:dyDescent="0.25">
      <c r="C70" s="72">
        <v>44334</v>
      </c>
      <c r="D70" s="73" t="s">
        <v>442</v>
      </c>
      <c r="E70" s="98">
        <v>1004.6</v>
      </c>
      <c r="F70" s="98"/>
      <c r="G70" s="75"/>
      <c r="H70" s="76" t="str">
        <f ca="1">IF(NaoPagantes[[#This Row],[dias limit.]]="INDEFINIDO","PENDENTE",IF(SUM(NaoPagantes[[#This Row],[DATA/VALID.]],NaoPagantes[[#This Row],[dias limit.]])&lt;=TODAY(),"ATRASADO","PENDENTE"))</f>
        <v>ATRASADO</v>
      </c>
      <c r="I70" s="77"/>
    </row>
    <row r="71" spans="3:10" ht="18" x14ac:dyDescent="0.25">
      <c r="C71" s="72">
        <v>44373</v>
      </c>
      <c r="D71" s="73" t="s">
        <v>442</v>
      </c>
      <c r="E71" s="98">
        <v>139.9</v>
      </c>
      <c r="F71" s="98"/>
      <c r="G71" s="75"/>
      <c r="H71" s="76" t="str">
        <f ca="1">IF(NaoPagantes[[#This Row],[dias limit.]]="INDEFINIDO","PENDENTE",IF(SUM(NaoPagantes[[#This Row],[DATA/VALID.]],NaoPagantes[[#This Row],[dias limit.]])&lt;=TODAY(),"ATRASADO","PENDENTE"))</f>
        <v>ATRASADO</v>
      </c>
      <c r="I71" s="77"/>
    </row>
    <row r="72" spans="3:10" ht="18" x14ac:dyDescent="0.25">
      <c r="C72" s="72">
        <v>44382</v>
      </c>
      <c r="D72" s="73" t="s">
        <v>406</v>
      </c>
      <c r="E72" s="74">
        <v>208.9</v>
      </c>
      <c r="F72" s="74"/>
      <c r="G72" s="75"/>
      <c r="H72" s="76" t="str">
        <f ca="1">IF(NaoPagantes[[#This Row],[dias limit.]]="INDEFINIDO","PENDENTE",IF(SUM(NaoPagantes[[#This Row],[DATA/VALID.]],NaoPagantes[[#This Row],[dias limit.]])&lt;=TODAY(),"ATRASADO","PENDENTE"))</f>
        <v>ATRASADO</v>
      </c>
      <c r="I72" s="77"/>
    </row>
    <row r="73" spans="3:10" ht="18" x14ac:dyDescent="0.25">
      <c r="C73" s="72">
        <v>44383</v>
      </c>
      <c r="D73" s="73" t="s">
        <v>442</v>
      </c>
      <c r="E73" s="98">
        <v>180.7</v>
      </c>
      <c r="F73" s="98"/>
      <c r="G73" s="75"/>
      <c r="H73" s="76" t="str">
        <f ca="1">IF(NaoPagantes[[#This Row],[dias limit.]]="INDEFINIDO","PENDENTE",IF(SUM(NaoPagantes[[#This Row],[DATA/VALID.]],NaoPagantes[[#This Row],[dias limit.]])&lt;=TODAY(),"ATRASADO","PENDENTE"))</f>
        <v>ATRASADO</v>
      </c>
      <c r="I73" s="77"/>
      <c r="J73" s="62"/>
    </row>
    <row r="74" spans="3:10" ht="18" x14ac:dyDescent="0.25">
      <c r="C74" s="72">
        <v>44385</v>
      </c>
      <c r="D74" s="73" t="s">
        <v>442</v>
      </c>
      <c r="E74" s="74">
        <v>429.8</v>
      </c>
      <c r="F74" s="74"/>
      <c r="G74" s="75"/>
      <c r="H74" s="76" t="str">
        <f ca="1">IF(NaoPagantes[[#This Row],[dias limit.]]="INDEFINIDO","PENDENTE",IF(SUM(NaoPagantes[[#This Row],[DATA/VALID.]],NaoPagantes[[#This Row],[dias limit.]])&lt;=TODAY(),"ATRASADO","PENDENTE"))</f>
        <v>ATRASADO</v>
      </c>
      <c r="I74" s="77"/>
    </row>
    <row r="75" spans="3:10" ht="18" x14ac:dyDescent="0.25">
      <c r="C75" s="72">
        <v>44385</v>
      </c>
      <c r="D75" s="73" t="s">
        <v>406</v>
      </c>
      <c r="E75" s="74">
        <v>69.900000000000006</v>
      </c>
      <c r="F75" s="74"/>
      <c r="G75" s="75"/>
      <c r="H75" s="76" t="str">
        <f ca="1">IF(NaoPagantes[[#This Row],[dias limit.]]="INDEFINIDO","PENDENTE",IF(SUM(NaoPagantes[[#This Row],[DATA/VALID.]],NaoPagantes[[#This Row],[dias limit.]])&lt;=TODAY(),"ATRASADO","PENDENTE"))</f>
        <v>ATRASADO</v>
      </c>
      <c r="I75" s="77"/>
      <c r="J75" s="62"/>
    </row>
    <row r="76" spans="3:10" ht="18" x14ac:dyDescent="0.25">
      <c r="C76" s="72">
        <v>44532</v>
      </c>
      <c r="D76" s="73" t="s">
        <v>448</v>
      </c>
      <c r="E76" s="74">
        <v>667.4</v>
      </c>
      <c r="F76" s="74"/>
      <c r="G76" s="75" t="s">
        <v>455</v>
      </c>
      <c r="H76" s="76" t="str">
        <f ca="1">IF(NaoPagantes[[#This Row],[dias limit.]]="INDEFINIDO","PENDENTE",IF(SUM(NaoPagantes[[#This Row],[DATA/VALID.]],NaoPagantes[[#This Row],[dias limit.]])&lt;=TODAY(),"ATRASADO","PENDENTE"))</f>
        <v>PENDENTE</v>
      </c>
      <c r="I76" s="77" t="s">
        <v>459</v>
      </c>
      <c r="J76" s="58"/>
    </row>
    <row r="77" spans="3:10" ht="18" x14ac:dyDescent="0.25">
      <c r="C77" s="72">
        <v>44538</v>
      </c>
      <c r="D77" s="73" t="s">
        <v>448</v>
      </c>
      <c r="E77" s="74">
        <v>133.69999999999999</v>
      </c>
      <c r="F77" s="74"/>
      <c r="G77" s="75" t="s">
        <v>455</v>
      </c>
      <c r="H77" s="76" t="str">
        <f ca="1">IF(NaoPagantes[[#This Row],[dias limit.]]="INDEFINIDO","PENDENTE",IF(SUM(NaoPagantes[[#This Row],[DATA/VALID.]],NaoPagantes[[#This Row],[dias limit.]])&lt;=TODAY(),"ATRASADO","PENDENTE"))</f>
        <v>PENDENTE</v>
      </c>
      <c r="I77" s="77" t="s">
        <v>459</v>
      </c>
      <c r="J77" s="58"/>
    </row>
    <row r="78" spans="3:10" ht="18" x14ac:dyDescent="0.25">
      <c r="C78" s="72">
        <v>44540</v>
      </c>
      <c r="D78" s="73" t="s">
        <v>448</v>
      </c>
      <c r="E78" s="74">
        <v>279.8</v>
      </c>
      <c r="F78" s="74"/>
      <c r="G78" s="75" t="s">
        <v>455</v>
      </c>
      <c r="H78" s="76" t="str">
        <f ca="1">IF(NaoPagantes[[#This Row],[dias limit.]]="INDEFINIDO","PENDENTE",IF(SUM(NaoPagantes[[#This Row],[DATA/VALID.]],NaoPagantes[[#This Row],[dias limit.]])&lt;=TODAY(),"ATRASADO","PENDENTE"))</f>
        <v>PENDENTE</v>
      </c>
      <c r="I78" s="77" t="s">
        <v>459</v>
      </c>
      <c r="J78" s="58"/>
    </row>
    <row r="79" spans="3:10" ht="18" x14ac:dyDescent="0.25">
      <c r="C79" s="72">
        <v>44543</v>
      </c>
      <c r="D79" s="73" t="s">
        <v>406</v>
      </c>
      <c r="E79" s="74">
        <v>-138.80000000000001</v>
      </c>
      <c r="F79" s="74"/>
      <c r="G79" s="75"/>
      <c r="H79" s="76" t="str">
        <f ca="1">IF(NaoPagantes[[#This Row],[dias limit.]]="INDEFINIDO","PENDENTE",IF(SUM(NaoPagantes[[#This Row],[DATA/VALID.]],NaoPagantes[[#This Row],[dias limit.]])&lt;=TODAY(),"ATRASADO","PENDENTE"))</f>
        <v>ATRASADO</v>
      </c>
      <c r="I79" s="77"/>
      <c r="J79" s="58"/>
    </row>
    <row r="80" spans="3:10" ht="18" x14ac:dyDescent="0.25">
      <c r="C80" s="72">
        <v>44545</v>
      </c>
      <c r="D80" s="73" t="s">
        <v>448</v>
      </c>
      <c r="E80" s="74">
        <v>70.099999999999994</v>
      </c>
      <c r="F80" s="74"/>
      <c r="G80" s="75" t="s">
        <v>455</v>
      </c>
      <c r="H80" s="76" t="str">
        <f ca="1">IF(NaoPagantes[[#This Row],[dias limit.]]="INDEFINIDO","PENDENTE",IF(SUM(NaoPagantes[[#This Row],[DATA/VALID.]],NaoPagantes[[#This Row],[dias limit.]])&lt;=TODAY(),"ATRASADO","PENDENTE"))</f>
        <v>PENDENTE</v>
      </c>
      <c r="I80" s="77" t="s">
        <v>459</v>
      </c>
      <c r="J80" s="58"/>
    </row>
    <row r="81" spans="3:10" ht="18" x14ac:dyDescent="0.25">
      <c r="C81" s="72">
        <v>44553</v>
      </c>
      <c r="D81" s="73" t="s">
        <v>448</v>
      </c>
      <c r="E81" s="74">
        <v>15.9</v>
      </c>
      <c r="F81" s="74"/>
      <c r="G81" s="75" t="s">
        <v>455</v>
      </c>
      <c r="H81" s="76" t="str">
        <f ca="1">IF(NaoPagantes[[#This Row],[dias limit.]]="INDEFINIDO","PENDENTE",IF(SUM(NaoPagantes[[#This Row],[DATA/VALID.]],NaoPagantes[[#This Row],[dias limit.]])&lt;=TODAY(),"ATRASADO","PENDENTE"))</f>
        <v>PENDENTE</v>
      </c>
      <c r="I81" s="77" t="s">
        <v>459</v>
      </c>
      <c r="J81" s="58"/>
    </row>
    <row r="82" spans="3:10" ht="18" x14ac:dyDescent="0.25">
      <c r="C82" s="72">
        <v>44558</v>
      </c>
      <c r="D82" s="73" t="s">
        <v>448</v>
      </c>
      <c r="E82" s="74">
        <v>109.9</v>
      </c>
      <c r="F82" s="74"/>
      <c r="G82" s="75" t="s">
        <v>455</v>
      </c>
      <c r="H82" s="76" t="str">
        <f ca="1">IF(NaoPagantes[[#This Row],[dias limit.]]="INDEFINIDO","PENDENTE",IF(SUM(NaoPagantes[[#This Row],[DATA/VALID.]],NaoPagantes[[#This Row],[dias limit.]])&lt;=TODAY(),"ATRASADO","PENDENTE"))</f>
        <v>PENDENTE</v>
      </c>
      <c r="I82" s="77" t="s">
        <v>459</v>
      </c>
      <c r="J82" s="58"/>
    </row>
    <row r="83" spans="3:10" ht="18" x14ac:dyDescent="0.25">
      <c r="C83" s="72">
        <v>44568</v>
      </c>
      <c r="D83" s="73" t="s">
        <v>448</v>
      </c>
      <c r="E83" s="74">
        <v>279.7</v>
      </c>
      <c r="F83" s="74"/>
      <c r="G83" s="75" t="s">
        <v>455</v>
      </c>
      <c r="H83" s="76" t="str">
        <f ca="1">IF(NaoPagantes[[#This Row],[dias limit.]]="INDEFINIDO","PENDENTE",IF(SUM(NaoPagantes[[#This Row],[DATA/VALID.]],NaoPagantes[[#This Row],[dias limit.]])&lt;=TODAY(),"ATRASADO","PENDENTE"))</f>
        <v>PENDENTE</v>
      </c>
      <c r="I83" s="77" t="s">
        <v>459</v>
      </c>
    </row>
    <row r="84" spans="3:10" ht="18" x14ac:dyDescent="0.25">
      <c r="C84" s="72">
        <v>44641</v>
      </c>
      <c r="D84" s="73" t="s">
        <v>442</v>
      </c>
      <c r="E84" s="74">
        <v>139.80000000000001</v>
      </c>
      <c r="F84" s="74"/>
      <c r="G84" s="75" t="s">
        <v>455</v>
      </c>
      <c r="H84" s="76" t="str">
        <f ca="1">IF(NaoPagantes[[#This Row],[dias limit.]]="INDEFINIDO","PENDENTE",IF(SUM(NaoPagantes[[#This Row],[DATA/VALID.]],NaoPagantes[[#This Row],[dias limit.]])&lt;=TODAY(),"ATRASADO","PENDENTE"))</f>
        <v>PENDENTE</v>
      </c>
      <c r="I84" s="77"/>
    </row>
    <row r="85" spans="3:10" ht="18" x14ac:dyDescent="0.25">
      <c r="C85" s="72">
        <v>44660</v>
      </c>
      <c r="D85" s="73" t="s">
        <v>448</v>
      </c>
      <c r="E85" s="74">
        <v>29.8</v>
      </c>
      <c r="F85" s="74"/>
      <c r="G85" s="75" t="s">
        <v>455</v>
      </c>
      <c r="H85" s="76" t="str">
        <f ca="1">IF(NaoPagantes[[#This Row],[dias limit.]]="INDEFINIDO","PENDENTE",IF(SUM(NaoPagantes[[#This Row],[DATA/VALID.]],NaoPagantes[[#This Row],[dias limit.]])&lt;=TODAY(),"ATRASADO","PENDENTE"))</f>
        <v>PENDENTE</v>
      </c>
      <c r="I85" s="77"/>
    </row>
    <row r="86" spans="3:10" ht="18" x14ac:dyDescent="0.25">
      <c r="C86" s="72">
        <v>44848</v>
      </c>
      <c r="D86" s="73" t="s">
        <v>442</v>
      </c>
      <c r="E86" s="74">
        <v>294.7</v>
      </c>
      <c r="F86" s="74"/>
      <c r="G86" s="75" t="s">
        <v>455</v>
      </c>
      <c r="H86" s="76" t="str">
        <f ca="1">IF(NaoPagantes[[#This Row],[dias limit.]]="INDEFINIDO","PENDENTE",IF(SUM(NaoPagantes[[#This Row],[DATA/VALID.]],NaoPagantes[[#This Row],[dias limit.]])&lt;=TODAY(),"ATRASADO","PENDENTE"))</f>
        <v>PENDENTE</v>
      </c>
      <c r="I86" s="77"/>
    </row>
    <row r="87" spans="3:10" ht="18" x14ac:dyDescent="0.25">
      <c r="C87" s="72">
        <v>44851</v>
      </c>
      <c r="D87" s="73" t="s">
        <v>442</v>
      </c>
      <c r="E87" s="74">
        <v>90.9</v>
      </c>
      <c r="F87" s="74"/>
      <c r="G87" s="75" t="s">
        <v>455</v>
      </c>
      <c r="H87" s="76" t="str">
        <f ca="1">IF(NaoPagantes[[#This Row],[dias limit.]]="INDEFINIDO","PENDENTE",IF(SUM(NaoPagantes[[#This Row],[DATA/VALID.]],NaoPagantes[[#This Row],[dias limit.]])&lt;=TODAY(),"ATRASADO","PENDENTE"))</f>
        <v>PENDENTE</v>
      </c>
      <c r="I87" s="77"/>
    </row>
    <row r="88" spans="3:10" ht="18" x14ac:dyDescent="0.25">
      <c r="C88" s="72">
        <v>44875</v>
      </c>
      <c r="D88" s="73" t="s">
        <v>442</v>
      </c>
      <c r="E88" s="74">
        <v>336.9</v>
      </c>
      <c r="F88" s="74"/>
      <c r="G88" s="75" t="s">
        <v>455</v>
      </c>
      <c r="H88" s="76" t="str">
        <f ca="1">IF(NaoPagantes[[#This Row],[dias limit.]]="INDEFINIDO","PENDENTE",IF(SUM(NaoPagantes[[#This Row],[DATA/VALID.]],NaoPagantes[[#This Row],[dias limit.]])&lt;=TODAY(),"ATRASADO","PENDENTE"))</f>
        <v>PENDENTE</v>
      </c>
      <c r="I88" s="77"/>
    </row>
    <row r="89" spans="3:10" ht="18" x14ac:dyDescent="0.25">
      <c r="C89" s="72">
        <v>44879</v>
      </c>
      <c r="D89" s="73" t="s">
        <v>442</v>
      </c>
      <c r="E89" s="74">
        <v>673.8</v>
      </c>
      <c r="F89" s="74"/>
      <c r="G89" s="75" t="s">
        <v>455</v>
      </c>
      <c r="H89" s="76" t="str">
        <f ca="1">IF(NaoPagantes[[#This Row],[dias limit.]]="INDEFINIDO","PENDENTE",IF(SUM(NaoPagantes[[#This Row],[DATA/VALID.]],NaoPagantes[[#This Row],[dias limit.]])&lt;=TODAY(),"ATRASADO","PENDENTE"))</f>
        <v>PENDENTE</v>
      </c>
      <c r="I89" s="77"/>
    </row>
    <row r="90" spans="3:10" ht="18" x14ac:dyDescent="0.25">
      <c r="C90" s="72">
        <v>44888</v>
      </c>
      <c r="D90" s="73" t="s">
        <v>442</v>
      </c>
      <c r="E90" s="74">
        <v>707.9</v>
      </c>
      <c r="F90" s="74"/>
      <c r="G90" s="75" t="s">
        <v>455</v>
      </c>
      <c r="H90" s="76" t="str">
        <f ca="1">IF(NaoPagantes[[#This Row],[dias limit.]]="INDEFINIDO","PENDENTE",IF(SUM(NaoPagantes[[#This Row],[DATA/VALID.]],NaoPagantes[[#This Row],[dias limit.]])&lt;=TODAY(),"ATRASADO","PENDENTE"))</f>
        <v>PENDENTE</v>
      </c>
      <c r="I90" s="77"/>
    </row>
    <row r="91" spans="3:10" ht="18" x14ac:dyDescent="0.25">
      <c r="C91" s="72">
        <v>44894</v>
      </c>
      <c r="D91" s="73" t="s">
        <v>442</v>
      </c>
      <c r="E91" s="74">
        <v>272.3</v>
      </c>
      <c r="F91" s="74"/>
      <c r="G91" s="75" t="s">
        <v>455</v>
      </c>
      <c r="H91" s="76" t="str">
        <f ca="1">IF(NaoPagantes[[#This Row],[dias limit.]]="INDEFINIDO","PENDENTE",IF(SUM(NaoPagantes[[#This Row],[DATA/VALID.]],NaoPagantes[[#This Row],[dias limit.]])&lt;=TODAY(),"ATRASADO","PENDENTE"))</f>
        <v>PENDENTE</v>
      </c>
      <c r="I91" s="77"/>
    </row>
    <row r="92" spans="3:10" ht="18" x14ac:dyDescent="0.25">
      <c r="C92" s="72">
        <v>44922</v>
      </c>
      <c r="D92" s="73" t="s">
        <v>442</v>
      </c>
      <c r="E92" s="74">
        <v>160</v>
      </c>
      <c r="F92" s="74"/>
      <c r="G92" s="75"/>
      <c r="H92" s="76" t="str">
        <f ca="1">IF(NaoPagantes[[#This Row],[dias limit.]]="INDEFINIDO","PENDENTE",IF(SUM(NaoPagantes[[#This Row],[DATA/VALID.]],NaoPagantes[[#This Row],[dias limit.]])&lt;=TODAY(),"ATRASADO","PENDENTE"))</f>
        <v>ATRASADO</v>
      </c>
      <c r="I92" s="77"/>
    </row>
    <row r="93" spans="3:10" ht="18" x14ac:dyDescent="0.25">
      <c r="C93" s="72">
        <v>44988</v>
      </c>
      <c r="D93" s="73" t="s">
        <v>442</v>
      </c>
      <c r="E93" s="74">
        <v>83.9</v>
      </c>
      <c r="F93" s="74"/>
      <c r="G93" s="75"/>
      <c r="H93" s="76" t="str">
        <f ca="1">IF(NaoPagantes[[#This Row],[dias limit.]]="INDEFINIDO","PENDENTE",IF(SUM(NaoPagantes[[#This Row],[DATA/VALID.]],NaoPagantes[[#This Row],[dias limit.]])&lt;=TODAY(),"ATRASADO","PENDENTE"))</f>
        <v>ATRASADO</v>
      </c>
      <c r="I93" s="77"/>
    </row>
    <row r="94" spans="3:10" ht="18" x14ac:dyDescent="0.25">
      <c r="C94" s="72">
        <v>45008</v>
      </c>
      <c r="D94" s="73" t="s">
        <v>470</v>
      </c>
      <c r="E94" s="74">
        <v>82</v>
      </c>
      <c r="F94" s="74">
        <v>74.8</v>
      </c>
      <c r="G94" s="75"/>
      <c r="H94" s="76" t="str">
        <f ca="1">IF(NaoPagantes[[#This Row],[dias limit.]]="INDEFINIDO","PENDENTE",IF(SUM(NaoPagantes[[#This Row],[DATA/VALID.]],NaoPagantes[[#This Row],[dias limit.]])&lt;=TODAY(),"ATRASADO","PENDENTE"))</f>
        <v>ATRASADO</v>
      </c>
      <c r="I94" s="77" t="s">
        <v>471</v>
      </c>
    </row>
    <row r="95" spans="3:10" ht="18" x14ac:dyDescent="0.25">
      <c r="C95" s="72">
        <v>45009</v>
      </c>
      <c r="D95" s="73" t="s">
        <v>470</v>
      </c>
      <c r="E95" s="74">
        <v>65.900000000000006</v>
      </c>
      <c r="F95" s="74"/>
      <c r="G95" s="75"/>
      <c r="H95" s="76" t="str">
        <f ca="1">IF(NaoPagantes[[#This Row],[dias limit.]]="INDEFINIDO","PENDENTE",IF(SUM(NaoPagantes[[#This Row],[DATA/VALID.]],NaoPagantes[[#This Row],[dias limit.]])&lt;=TODAY(),"ATRASADO","PENDENTE"))</f>
        <v>ATRASADO</v>
      </c>
      <c r="I95" s="77"/>
    </row>
    <row r="96" spans="3:10" ht="18" x14ac:dyDescent="0.25">
      <c r="C96" s="72">
        <v>45009</v>
      </c>
      <c r="D96" s="73" t="s">
        <v>470</v>
      </c>
      <c r="E96" s="74">
        <v>1351.2</v>
      </c>
      <c r="F96" s="74">
        <v>1216</v>
      </c>
      <c r="G96" s="75"/>
      <c r="H96" s="76" t="str">
        <f ca="1">IF(NaoPagantes[[#This Row],[dias limit.]]="INDEFINIDO","PENDENTE",IF(SUM(NaoPagantes[[#This Row],[DATA/VALID.]],NaoPagantes[[#This Row],[dias limit.]])&lt;=TODAY(),"ATRASADO","PENDENTE"))</f>
        <v>ATRASADO</v>
      </c>
      <c r="I96" s="77" t="s">
        <v>471</v>
      </c>
    </row>
    <row r="97" spans="3:9" ht="18" x14ac:dyDescent="0.25">
      <c r="C97" s="72">
        <v>45012</v>
      </c>
      <c r="D97" s="73" t="s">
        <v>470</v>
      </c>
      <c r="E97" s="74">
        <v>145.30000000000001</v>
      </c>
      <c r="F97" s="74">
        <v>140</v>
      </c>
      <c r="G97" s="75"/>
      <c r="H97" s="76" t="str">
        <f ca="1">IF(NaoPagantes[[#This Row],[dias limit.]]="INDEFINIDO","PENDENTE",IF(SUM(NaoPagantes[[#This Row],[DATA/VALID.]],NaoPagantes[[#This Row],[dias limit.]])&lt;=TODAY(),"ATRASADO","PENDENTE"))</f>
        <v>ATRASADO</v>
      </c>
      <c r="I97" s="77"/>
    </row>
    <row r="98" spans="3:9" ht="18" x14ac:dyDescent="0.25">
      <c r="C98" s="72">
        <v>45013</v>
      </c>
      <c r="D98" s="73" t="s">
        <v>470</v>
      </c>
      <c r="E98" s="74">
        <v>133.9</v>
      </c>
      <c r="F98" s="74">
        <v>121</v>
      </c>
      <c r="G98" s="75"/>
      <c r="H98" s="76" t="str">
        <f ca="1">IF(NaoPagantes[[#This Row],[dias limit.]]="INDEFINIDO","PENDENTE",IF(SUM(NaoPagantes[[#This Row],[DATA/VALID.]],NaoPagantes[[#This Row],[dias limit.]])&lt;=TODAY(),"ATRASADO","PENDENTE"))</f>
        <v>ATRASADO</v>
      </c>
      <c r="I98" s="77"/>
    </row>
    <row r="99" spans="3:9" ht="18" x14ac:dyDescent="0.25">
      <c r="C99" s="72">
        <v>45013</v>
      </c>
      <c r="D99" s="73" t="s">
        <v>470</v>
      </c>
      <c r="E99" s="74">
        <v>604.70000000000005</v>
      </c>
      <c r="F99" s="74">
        <v>545</v>
      </c>
      <c r="G99" s="75"/>
      <c r="H99" s="76" t="str">
        <f ca="1">IF(NaoPagantes[[#This Row],[dias limit.]]="INDEFINIDO","PENDENTE",IF(SUM(NaoPagantes[[#This Row],[DATA/VALID.]],NaoPagantes[[#This Row],[dias limit.]])&lt;=TODAY(),"ATRASADO","PENDENTE"))</f>
        <v>ATRASADO</v>
      </c>
      <c r="I99" s="77"/>
    </row>
    <row r="100" spans="3:9" ht="18" x14ac:dyDescent="0.25">
      <c r="C100" s="72">
        <v>45016</v>
      </c>
      <c r="D100" s="73" t="s">
        <v>470</v>
      </c>
      <c r="E100" s="74">
        <v>919.8</v>
      </c>
      <c r="F100" s="74">
        <v>828</v>
      </c>
      <c r="G100" s="75"/>
      <c r="H100" s="76" t="str">
        <f ca="1">IF(NaoPagantes[[#This Row],[dias limit.]]="INDEFINIDO","PENDENTE",IF(SUM(NaoPagantes[[#This Row],[DATA/VALID.]],NaoPagantes[[#This Row],[dias limit.]])&lt;=TODAY(),"ATRASADO","PENDENTE"))</f>
        <v>ATRASADO</v>
      </c>
      <c r="I100" s="77"/>
    </row>
    <row r="101" spans="3:9" ht="18" x14ac:dyDescent="0.25">
      <c r="C101" s="72">
        <v>45021</v>
      </c>
      <c r="D101" s="73" t="s">
        <v>470</v>
      </c>
      <c r="E101" s="74">
        <v>224.9</v>
      </c>
      <c r="F101" s="74">
        <v>203</v>
      </c>
      <c r="G101" s="75"/>
      <c r="H101" s="76" t="str">
        <f ca="1">IF(NaoPagantes[[#This Row],[dias limit.]]="INDEFINIDO","PENDENTE",IF(SUM(NaoPagantes[[#This Row],[DATA/VALID.]],NaoPagantes[[#This Row],[dias limit.]])&lt;=TODAY(),"ATRASADO","PENDENTE"))</f>
        <v>ATRASADO</v>
      </c>
      <c r="I101" s="77"/>
    </row>
    <row r="102" spans="3:9" ht="18" x14ac:dyDescent="0.25">
      <c r="C102" s="72">
        <v>45021</v>
      </c>
      <c r="D102" s="73" t="s">
        <v>470</v>
      </c>
      <c r="E102" s="74">
        <v>29.9</v>
      </c>
      <c r="F102" s="74">
        <v>27</v>
      </c>
      <c r="G102" s="75"/>
      <c r="H102" s="76" t="str">
        <f ca="1">IF(NaoPagantes[[#This Row],[dias limit.]]="INDEFINIDO","PENDENTE",IF(SUM(NaoPagantes[[#This Row],[DATA/VALID.]],NaoPagantes[[#This Row],[dias limit.]])&lt;=TODAY(),"ATRASADO","PENDENTE"))</f>
        <v>ATRASADO</v>
      </c>
      <c r="I102" s="77"/>
    </row>
    <row r="103" spans="3:9" ht="18" x14ac:dyDescent="0.25">
      <c r="C103" s="72">
        <v>45022</v>
      </c>
      <c r="D103" s="73" t="s">
        <v>470</v>
      </c>
      <c r="E103" s="74">
        <v>363.8</v>
      </c>
      <c r="F103" s="74">
        <v>328</v>
      </c>
      <c r="G103" s="75"/>
      <c r="H103" s="76" t="str">
        <f ca="1">IF(NaoPagantes[[#This Row],[dias limit.]]="INDEFINIDO","PENDENTE",IF(SUM(NaoPagantes[[#This Row],[DATA/VALID.]],NaoPagantes[[#This Row],[dias limit.]])&lt;=TODAY(),"ATRASADO","PENDENTE"))</f>
        <v>ATRASADO</v>
      </c>
      <c r="I103" s="77"/>
    </row>
    <row r="104" spans="3:9" ht="18" x14ac:dyDescent="0.25">
      <c r="C104" s="72">
        <v>45027</v>
      </c>
      <c r="D104" s="73" t="s">
        <v>470</v>
      </c>
      <c r="E104" s="74">
        <v>1038.5</v>
      </c>
      <c r="F104" s="74">
        <v>935</v>
      </c>
      <c r="G104" s="75"/>
      <c r="H104" s="76" t="str">
        <f ca="1">IF(NaoPagantes[[#This Row],[dias limit.]]="INDEFINIDO","PENDENTE",IF(SUM(NaoPagantes[[#This Row],[DATA/VALID.]],NaoPagantes[[#This Row],[dias limit.]])&lt;=TODAY(),"ATRASADO","PENDENTE"))</f>
        <v>ATRASADO</v>
      </c>
      <c r="I104" s="77"/>
    </row>
    <row r="105" spans="3:9" ht="18" x14ac:dyDescent="0.25">
      <c r="C105" s="72">
        <v>45028</v>
      </c>
      <c r="D105" s="73" t="s">
        <v>470</v>
      </c>
      <c r="E105" s="74">
        <v>14</v>
      </c>
      <c r="F105" s="74"/>
      <c r="G105" s="75"/>
      <c r="H105" s="76" t="str">
        <f ca="1">IF(NaoPagantes[[#This Row],[dias limit.]]="INDEFINIDO","PENDENTE",IF(SUM(NaoPagantes[[#This Row],[DATA/VALID.]],NaoPagantes[[#This Row],[dias limit.]])&lt;=TODAY(),"ATRASADO","PENDENTE"))</f>
        <v>ATRASADO</v>
      </c>
      <c r="I105" s="77"/>
    </row>
    <row r="106" spans="3:9" ht="18" x14ac:dyDescent="0.25">
      <c r="C106" s="72">
        <v>45031</v>
      </c>
      <c r="D106" s="73" t="s">
        <v>470</v>
      </c>
      <c r="E106" s="74">
        <v>277.7</v>
      </c>
      <c r="F106" s="74">
        <v>250</v>
      </c>
      <c r="G106" s="75"/>
      <c r="H106" s="76" t="str">
        <f ca="1">IF(NaoPagantes[[#This Row],[dias limit.]]="INDEFINIDO","PENDENTE",IF(SUM(NaoPagantes[[#This Row],[DATA/VALID.]],NaoPagantes[[#This Row],[dias limit.]])&lt;=TODAY(),"ATRASADO","PENDENTE"))</f>
        <v>ATRASADO</v>
      </c>
      <c r="I106" s="77"/>
    </row>
    <row r="107" spans="3:9" ht="18" x14ac:dyDescent="0.25">
      <c r="C107" s="72">
        <v>45036</v>
      </c>
      <c r="D107" s="73" t="s">
        <v>470</v>
      </c>
      <c r="E107" s="74">
        <v>80</v>
      </c>
      <c r="F107" s="74">
        <v>72</v>
      </c>
      <c r="G107" s="75"/>
      <c r="H107" s="76" t="str">
        <f ca="1">IF(NaoPagantes[[#This Row],[dias limit.]]="INDEFINIDO","PENDENTE",IF(SUM(NaoPagantes[[#This Row],[DATA/VALID.]],NaoPagantes[[#This Row],[dias limit.]])&lt;=TODAY(),"ATRASADO","PENDENTE"))</f>
        <v>ATRASADO</v>
      </c>
      <c r="I107" s="77"/>
    </row>
    <row r="108" spans="3:9" ht="18" x14ac:dyDescent="0.25">
      <c r="C108" s="72">
        <v>45159</v>
      </c>
      <c r="D108" s="73" t="s">
        <v>449</v>
      </c>
      <c r="E108" s="74">
        <v>139.5</v>
      </c>
      <c r="F108" s="74"/>
      <c r="G108" s="75"/>
      <c r="H108" s="76" t="str">
        <f ca="1">IF(NaoPagantes[[#This Row],[dias limit.]]="INDEFINIDO","PENDENTE",IF(SUM(NaoPagantes[[#This Row],[DATA/VALID.]],NaoPagantes[[#This Row],[dias limit.]])&lt;=TODAY(),"ATRASADO","PENDENTE"))</f>
        <v>ATRASADO</v>
      </c>
      <c r="I108" s="77"/>
    </row>
    <row r="109" spans="3:9" thickBot="1" x14ac:dyDescent="0.3">
      <c r="C109" s="78"/>
      <c r="D109" s="37"/>
      <c r="E109" s="79"/>
      <c r="F109" s="79"/>
      <c r="G109" s="80"/>
      <c r="H109" s="81" t="str">
        <f ca="1">IF(NaoPagantes[[#This Row],[dias limit.]]="INDEFINIDO","PENDENTE",IF(SUM(NaoPagantes[[#This Row],[DATA/VALID.]],NaoPagantes[[#This Row],[dias limit.]])&lt;=TODAY(),"ATRASADO","PENDENTE"))</f>
        <v>ATRASADO</v>
      </c>
      <c r="I109" s="82"/>
    </row>
    <row r="110" spans="3:9" ht="19.5" thickBot="1" x14ac:dyDescent="0.35">
      <c r="F110" s="55" t="s">
        <v>4</v>
      </c>
      <c r="G110" s="56"/>
      <c r="H110" s="57"/>
    </row>
    <row r="111" spans="3:9" ht="18" x14ac:dyDescent="0.25">
      <c r="E111" s="53"/>
      <c r="F111" s="53"/>
      <c r="G111" s="53"/>
      <c r="H111" s="59"/>
    </row>
    <row r="112" spans="3:9" ht="18" x14ac:dyDescent="0.25">
      <c r="E112" s="53"/>
      <c r="F112" s="53"/>
      <c r="G112" s="53"/>
    </row>
    <row r="113" spans="4:7" ht="18" x14ac:dyDescent="0.25">
      <c r="E113" s="53"/>
      <c r="F113" s="53"/>
      <c r="G113" s="53"/>
    </row>
    <row r="114" spans="4:7" ht="18" x14ac:dyDescent="0.25">
      <c r="E114" s="53"/>
      <c r="F114" s="53"/>
      <c r="G114" s="53"/>
    </row>
    <row r="115" spans="4:7" ht="18" x14ac:dyDescent="0.25">
      <c r="E115" s="53"/>
      <c r="F115" s="53"/>
      <c r="G115" s="53"/>
    </row>
    <row r="116" spans="4:7" ht="18" x14ac:dyDescent="0.25">
      <c r="E116" s="53"/>
      <c r="F116" s="53"/>
      <c r="G116" s="53"/>
    </row>
    <row r="117" spans="4:7" ht="18" x14ac:dyDescent="0.25">
      <c r="E117" s="53"/>
      <c r="F117" s="53"/>
      <c r="G117" s="53"/>
    </row>
    <row r="118" spans="4:7" ht="18" x14ac:dyDescent="0.25">
      <c r="D118" s="53"/>
      <c r="E118" s="53"/>
      <c r="F118" s="53"/>
      <c r="G118" s="53"/>
    </row>
  </sheetData>
  <conditionalFormatting sqref="E13:E73 F84:G84 F79:G79 F85 F76:F78 F80:F83 E76:E85 E109 H13:H85 H109 E86:H89 F90:H90 E91:H108">
    <cfRule type="cellIs" dxfId="23" priority="8" operator="lessThan">
      <formula>0</formula>
    </cfRule>
  </conditionalFormatting>
  <conditionalFormatting sqref="E74:E75">
    <cfRule type="cellIs" dxfId="22" priority="7" operator="lessThan">
      <formula>0</formula>
    </cfRule>
  </conditionalFormatting>
  <conditionalFormatting sqref="F109:G109 F13:G73">
    <cfRule type="cellIs" dxfId="21" priority="6" operator="lessThan">
      <formula>0</formula>
    </cfRule>
  </conditionalFormatting>
  <conditionalFormatting sqref="F74:G75">
    <cfRule type="cellIs" dxfId="20" priority="5" operator="lessThan">
      <formula>0</formula>
    </cfRule>
  </conditionalFormatting>
  <conditionalFormatting sqref="H13:H109">
    <cfRule type="containsText" dxfId="19" priority="3" operator="containsText" text="PENDENTE">
      <formula>NOT(ISERROR(SEARCH("PENDENTE",H13)))</formula>
    </cfRule>
    <cfRule type="containsText" dxfId="18" priority="4" operator="containsText" text="atrasado">
      <formula>NOT(ISERROR(SEARCH("atrasado",H13)))</formula>
    </cfRule>
  </conditionalFormatting>
  <conditionalFormatting sqref="G85 G80:G83 G76:G78">
    <cfRule type="cellIs" dxfId="17" priority="2" operator="lessThan">
      <formula>0</formula>
    </cfRule>
  </conditionalFormatting>
  <conditionalFormatting sqref="E90">
    <cfRule type="cellIs" dxfId="16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203" verticalDpi="203" r:id="rId1"/>
  <drawing r:id="rId2"/>
  <picture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'RESUMO PASTA PRAZO'!$A$13:$A$103</xm:f>
          </x14:formula1>
          <xm:sqref>D13:D109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B33"/>
  <sheetViews>
    <sheetView showGridLines="0" showRowColHeaders="0" topLeftCell="A2" zoomScaleNormal="100" workbookViewId="0">
      <selection activeCell="D13" sqref="D13"/>
    </sheetView>
  </sheetViews>
  <sheetFormatPr defaultColWidth="9" defaultRowHeight="16.5" customHeight="1" zeroHeight="1" x14ac:dyDescent="0.3"/>
  <cols>
    <col min="1" max="14" width="9" customWidth="1"/>
  </cols>
  <sheetData>
    <row r="1" spans="1:2" x14ac:dyDescent="0.3"/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>
      <c r="A10" s="148" t="s">
        <v>165</v>
      </c>
      <c r="B10" s="148"/>
    </row>
    <row r="11" spans="1:2" x14ac:dyDescent="0.3">
      <c r="A11" s="148" t="s">
        <v>164</v>
      </c>
      <c r="B11" s="148"/>
    </row>
    <row r="12" spans="1:2" x14ac:dyDescent="0.3">
      <c r="A12" s="149" t="s">
        <v>461</v>
      </c>
      <c r="B12" s="149"/>
    </row>
    <row r="13" spans="1:2" x14ac:dyDescent="0.3">
      <c r="A13" s="148" t="s">
        <v>81</v>
      </c>
      <c r="B13" s="148"/>
    </row>
    <row r="14" spans="1:2" x14ac:dyDescent="0.3">
      <c r="A14" s="148" t="s">
        <v>179</v>
      </c>
      <c r="B14" s="148"/>
    </row>
    <row r="15" spans="1:2" x14ac:dyDescent="0.3">
      <c r="A15" s="148" t="s">
        <v>288</v>
      </c>
      <c r="B15" s="148"/>
    </row>
    <row r="16" spans="1:2" x14ac:dyDescent="0.3">
      <c r="A16" s="148" t="s">
        <v>169</v>
      </c>
      <c r="B16" s="148"/>
    </row>
    <row r="17" spans="1:2" x14ac:dyDescent="0.3">
      <c r="A17" s="150" t="s">
        <v>484</v>
      </c>
      <c r="B17" s="150"/>
    </row>
    <row r="18" spans="1:2" x14ac:dyDescent="0.3">
      <c r="A18" s="148" t="s">
        <v>161</v>
      </c>
      <c r="B18" s="148"/>
    </row>
    <row r="19" spans="1:2" x14ac:dyDescent="0.3">
      <c r="A19" s="148" t="s">
        <v>204</v>
      </c>
      <c r="B19" s="148"/>
    </row>
    <row r="20" spans="1:2" x14ac:dyDescent="0.3">
      <c r="A20" s="148" t="s">
        <v>182</v>
      </c>
      <c r="B20" s="148"/>
    </row>
    <row r="21" spans="1:2" x14ac:dyDescent="0.3">
      <c r="A21" s="150" t="s">
        <v>866</v>
      </c>
      <c r="B21" s="150"/>
    </row>
    <row r="22" spans="1:2" x14ac:dyDescent="0.3">
      <c r="A22" s="148" t="s">
        <v>344</v>
      </c>
      <c r="B22" s="148"/>
    </row>
    <row r="23" spans="1:2" x14ac:dyDescent="0.3">
      <c r="A23" s="148" t="s">
        <v>171</v>
      </c>
      <c r="B23" s="148"/>
    </row>
    <row r="24" spans="1:2" x14ac:dyDescent="0.3">
      <c r="A24" s="150" t="s">
        <v>976</v>
      </c>
      <c r="B24" s="150"/>
    </row>
    <row r="25" spans="1:2" x14ac:dyDescent="0.3">
      <c r="A25" s="148" t="s">
        <v>172</v>
      </c>
      <c r="B25" s="148"/>
    </row>
    <row r="26" spans="1:2" x14ac:dyDescent="0.3">
      <c r="A26" s="148" t="s">
        <v>254</v>
      </c>
      <c r="B26" s="148"/>
    </row>
    <row r="27" spans="1:2" x14ac:dyDescent="0.3">
      <c r="A27" s="148" t="s">
        <v>185</v>
      </c>
      <c r="B27" s="148"/>
    </row>
    <row r="28" spans="1:2" x14ac:dyDescent="0.3">
      <c r="A28" s="148" t="s">
        <v>166</v>
      </c>
      <c r="B28" s="148"/>
    </row>
    <row r="29" spans="1:2" x14ac:dyDescent="0.3">
      <c r="A29" s="148" t="s">
        <v>173</v>
      </c>
      <c r="B29" s="148"/>
    </row>
    <row r="30" spans="1:2" x14ac:dyDescent="0.3">
      <c r="A30" s="148" t="s">
        <v>217</v>
      </c>
      <c r="B30" s="148"/>
    </row>
    <row r="31" spans="1:2" x14ac:dyDescent="0.3"/>
    <row r="32" spans="1:2" x14ac:dyDescent="0.3"/>
    <row r="33" x14ac:dyDescent="0.3"/>
  </sheetData>
  <pageMargins left="0.511811024" right="0.511811024" top="0.78740157499999996" bottom="0.78740157499999996" header="0.31496062000000002" footer="0.31496062000000002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C.ESTOQUE</vt:lpstr>
      <vt:lpstr>RESULTADOS</vt:lpstr>
      <vt:lpstr>C.IMPOSTO</vt:lpstr>
      <vt:lpstr>PASTAS</vt:lpstr>
      <vt:lpstr>MENU</vt:lpstr>
      <vt:lpstr>RESUMO PASTA PRAZO</vt:lpstr>
      <vt:lpstr>ROTATIVOS</vt:lpstr>
      <vt:lpstr>NÃO PAGANTES</vt:lpstr>
      <vt:lpstr>FORN.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 BALCAO1</dc:creator>
  <cp:lastModifiedBy>Windows User</cp:lastModifiedBy>
  <cp:lastPrinted>2023-01-02T19:47:18Z</cp:lastPrinted>
  <dcterms:created xsi:type="dcterms:W3CDTF">2020-04-24T13:43:54Z</dcterms:created>
  <dcterms:modified xsi:type="dcterms:W3CDTF">2025-04-08T18:36:18Z</dcterms:modified>
</cp:coreProperties>
</file>