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ceonline-my.sharepoint.com/personal/arthur_j_inceonline_co_uk/Documents/Documents/GitHub/DWResults/DW-Race-R/"/>
    </mc:Choice>
  </mc:AlternateContent>
  <xr:revisionPtr revIDLastSave="0" documentId="8_{E9490AD3-0887-408F-AFF3-A67B3E30C2F3}" xr6:coauthVersionLast="45" xr6:coauthVersionMax="45" xr10:uidLastSave="{00000000-0000-0000-0000-000000000000}"/>
  <bookViews>
    <workbookView xWindow="3804" yWindow="996" windowWidth="41544" windowHeight="14220" xr2:uid="{437F735D-CC0E-4BFD-9FB4-086A1FFA2C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" i="1" l="1"/>
  <c r="T4" i="1"/>
  <c r="U4" i="1" s="1"/>
  <c r="V4" i="1" s="1"/>
  <c r="W4" i="1" s="1"/>
  <c r="X4" i="1" s="1"/>
  <c r="S4" i="1"/>
  <c r="AG3" i="1"/>
  <c r="S3" i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BD3" i="1" s="1"/>
  <c r="AW2" i="1"/>
  <c r="AW3" i="1" s="1"/>
  <c r="AV2" i="1"/>
  <c r="AU2" i="1"/>
  <c r="AS2" i="1"/>
  <c r="AR2" i="1"/>
  <c r="AR3" i="1" s="1"/>
  <c r="AQ2" i="1"/>
  <c r="AP2" i="1"/>
  <c r="AO2" i="1"/>
  <c r="AO3" i="1" s="1"/>
  <c r="AN2" i="1"/>
  <c r="AN3" i="1" s="1"/>
  <c r="AM2" i="1"/>
  <c r="AL2" i="1"/>
  <c r="AK2" i="1"/>
  <c r="AK3" i="1" s="1"/>
  <c r="AJ2" i="1"/>
  <c r="AJ3" i="1" s="1"/>
  <c r="AI2" i="1"/>
  <c r="AH2" i="1"/>
  <c r="AH4" i="1" s="1"/>
  <c r="AL4" i="1" l="1"/>
  <c r="AU4" i="1"/>
  <c r="AI3" i="1"/>
  <c r="AM3" i="1"/>
  <c r="AQ3" i="1"/>
  <c r="AV3" i="1"/>
  <c r="Y4" i="1"/>
  <c r="AV4" i="1"/>
  <c r="AS3" i="1"/>
  <c r="AH3" i="1"/>
  <c r="AL3" i="1"/>
  <c r="AP3" i="1"/>
  <c r="AU3" i="1"/>
  <c r="AI4" i="1"/>
  <c r="AX2" i="1"/>
  <c r="AJ4" i="1"/>
  <c r="AK4" i="1"/>
  <c r="AX3" i="1" l="1"/>
  <c r="AM4" i="1"/>
  <c r="Z4" i="1"/>
  <c r="AA4" i="1" l="1"/>
  <c r="AN4" i="1"/>
  <c r="AB4" i="1" l="1"/>
  <c r="AO4" i="1"/>
  <c r="AC4" i="1" l="1"/>
  <c r="AP4" i="1"/>
  <c r="AQ4" i="1" l="1"/>
  <c r="AD4" i="1"/>
  <c r="AE4" i="1" l="1"/>
  <c r="AW4" i="1"/>
  <c r="AR4" i="1"/>
  <c r="BD4" i="1" l="1"/>
  <c r="AS4" i="1"/>
  <c r="AX4" i="1"/>
</calcChain>
</file>

<file path=xl/sharedStrings.xml><?xml version="1.0" encoding="utf-8"?>
<sst xmlns="http://schemas.openxmlformats.org/spreadsheetml/2006/main" count="92" uniqueCount="91">
  <si>
    <t>Number</t>
  </si>
  <si>
    <t>Current Status</t>
  </si>
  <si>
    <t>Time so far</t>
  </si>
  <si>
    <t>Notes</t>
  </si>
  <si>
    <t>Devizes</t>
  </si>
  <si>
    <t>Pewsey</t>
  </si>
  <si>
    <t>Hungerford</t>
  </si>
  <si>
    <t>Newbury</t>
  </si>
  <si>
    <t>Aldermaston</t>
  </si>
  <si>
    <t>Reading</t>
  </si>
  <si>
    <t>Marsh</t>
  </si>
  <si>
    <t>Marlow</t>
  </si>
  <si>
    <t>Bray</t>
  </si>
  <si>
    <t>OldWindsor</t>
  </si>
  <si>
    <t>Shepperton</t>
  </si>
  <si>
    <t>Teddington</t>
  </si>
  <si>
    <t>Westminster</t>
  </si>
  <si>
    <t>A_Devizes</t>
  </si>
  <si>
    <t>B_Pewsey</t>
  </si>
  <si>
    <t>C_Hungerford</t>
  </si>
  <si>
    <t>D_Newbury</t>
  </si>
  <si>
    <t>E_Aldermaston</t>
  </si>
  <si>
    <t>F_Reading</t>
  </si>
  <si>
    <t>G_Marsh</t>
  </si>
  <si>
    <t>H_Marlow</t>
  </si>
  <si>
    <t>I_Bray</t>
  </si>
  <si>
    <t>J_OldWindsor</t>
  </si>
  <si>
    <t>K_Shepperton</t>
  </si>
  <si>
    <t>L_Teddington</t>
  </si>
  <si>
    <t>M_Westminster</t>
  </si>
  <si>
    <t>RaceTime</t>
  </si>
  <si>
    <t>a_Pewsey</t>
  </si>
  <si>
    <t>b_Hungerford</t>
  </si>
  <si>
    <t>c_Newbury</t>
  </si>
  <si>
    <t>d_Aldermaston</t>
  </si>
  <si>
    <t>e_Reading</t>
  </si>
  <si>
    <t>f_Marsh</t>
  </si>
  <si>
    <t>g_Marlow</t>
  </si>
  <si>
    <t>h_Bray</t>
  </si>
  <si>
    <t>i_OldWindsor</t>
  </si>
  <si>
    <t>j_Shepperton</t>
  </si>
  <si>
    <t>k_Teddington</t>
  </si>
  <si>
    <t>l_Westminster</t>
  </si>
  <si>
    <t>s_Canal</t>
  </si>
  <si>
    <t>s_River</t>
  </si>
  <si>
    <t>s_Thames</t>
  </si>
  <si>
    <t>s_Tideway</t>
  </si>
  <si>
    <t>Year</t>
  </si>
  <si>
    <t>Crew</t>
  </si>
  <si>
    <t>Place</t>
  </si>
  <si>
    <t>Boat</t>
  </si>
  <si>
    <t>TideWay Time</t>
  </si>
  <si>
    <t>11.75</t>
  </si>
  <si>
    <t>25.5</t>
  </si>
  <si>
    <t>43</t>
  </si>
  <si>
    <t>61</t>
  </si>
  <si>
    <t>70.5</t>
  </si>
  <si>
    <t>78.5</t>
  </si>
  <si>
    <t>87</t>
  </si>
  <si>
    <t>97</t>
  </si>
  <si>
    <t>108.5</t>
  </si>
  <si>
    <t>Westminster Sun 10:22:11</t>
  </si>
  <si>
    <t>Sat 07:05:00</t>
  </si>
  <si>
    <t>Sat 09:31:00</t>
  </si>
  <si>
    <t>Sat 12:36:00</t>
  </si>
  <si>
    <t>Sat 14:40:30</t>
  </si>
  <si>
    <t>Sat 16:36:00</t>
  </si>
  <si>
    <t>Sat 19:03:00</t>
  </si>
  <si>
    <t>Sat 20:53:00</t>
  </si>
  <si>
    <t>Sat 22:48:12</t>
  </si>
  <si>
    <t>Sun 00:40:00</t>
  </si>
  <si>
    <t>Sun 02:29:00</t>
  </si>
  <si>
    <t>Sun 04:34:00</t>
  </si>
  <si>
    <t>Sun 07:19:00</t>
  </si>
  <si>
    <t>Sun 10:22:11</t>
  </si>
  <si>
    <t>Salvesen Tom &amp; Wade Charles</t>
  </si>
  <si>
    <t>Westminster Sun 11:38:49</t>
  </si>
  <si>
    <t>Sat 07:06:00</t>
  </si>
  <si>
    <t>Sat 09:36:00</t>
  </si>
  <si>
    <t>Sat 12:56:00</t>
  </si>
  <si>
    <t>Sat 15:05:45</t>
  </si>
  <si>
    <t>Sat 17:21:00</t>
  </si>
  <si>
    <t>Sat 19:46:00</t>
  </si>
  <si>
    <t>Sat 21:44:00</t>
  </si>
  <si>
    <t>Sat 23:50:01</t>
  </si>
  <si>
    <t>Sun 01:38:00</t>
  </si>
  <si>
    <t>Sun 03:29:00</t>
  </si>
  <si>
    <t>Sun 06:04:00</t>
  </si>
  <si>
    <t>Sun 08:38:00</t>
  </si>
  <si>
    <t>Sun 11:38:49</t>
  </si>
  <si>
    <t>Dryden Piers &amp; Godber Neil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</si>
</sst>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0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DAB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0" fontId="2" fillId="3" borderId="4" xfId="0" applyFont="1" applyFill="1" applyBorder="1" applyAlignment="1">
      <alignment vertical="center" wrapText="1"/>
    </xf>
    <xf numFmtId="49" fontId="0" fillId="0" borderId="0" xfId="0" applyNumberFormat="1"/>
    <xf numFmtId="2" fontId="0" fillId="0" borderId="0" xfId="0" applyNumberFormat="1"/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6" fontId="2" fillId="0" borderId="4" xfId="0" applyNumberFormat="1" applyFont="1" applyBorder="1" applyAlignment="1">
      <alignment vertical="center" wrapText="1"/>
    </xf>
    <xf numFmtId="2" fontId="3" fillId="3" borderId="4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FA0C-D41C-4180-8E1D-4F16E20A6813}">
  <dimension ref="A1:BD4"/>
  <sheetViews>
    <sheetView tabSelected="1" topLeftCell="O1" workbookViewId="0">
      <selection activeCell="AH3" sqref="AH3"/>
    </sheetView>
  </sheetViews>
  <sheetFormatPr defaultRowHeight="14.4" x14ac:dyDescent="0.3"/>
  <sheetData>
    <row r="1" spans="1:56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30</v>
      </c>
      <c r="BD1" t="s">
        <v>51</v>
      </c>
    </row>
    <row r="2" spans="1:56" ht="15" thickBot="1" x14ac:dyDescent="0.35">
      <c r="S2" s="1">
        <v>0</v>
      </c>
      <c r="T2" s="2" t="s">
        <v>52</v>
      </c>
      <c r="U2" s="3" t="s">
        <v>53</v>
      </c>
      <c r="V2" s="1">
        <v>34.5</v>
      </c>
      <c r="W2" s="1" t="s">
        <v>54</v>
      </c>
      <c r="X2" s="1">
        <v>54</v>
      </c>
      <c r="Y2" s="1" t="s">
        <v>55</v>
      </c>
      <c r="Z2" s="1" t="s">
        <v>56</v>
      </c>
      <c r="AA2" s="1" t="s">
        <v>57</v>
      </c>
      <c r="AB2" s="1" t="s">
        <v>58</v>
      </c>
      <c r="AC2" s="1" t="s">
        <v>59</v>
      </c>
      <c r="AD2" s="4" t="s">
        <v>60</v>
      </c>
      <c r="AE2" s="1">
        <v>125</v>
      </c>
      <c r="AG2" s="5"/>
      <c r="AH2" s="6">
        <f t="shared" ref="AH2:AS2" si="0">T2-S2</f>
        <v>11.75</v>
      </c>
      <c r="AI2" s="6">
        <f t="shared" si="0"/>
        <v>13.75</v>
      </c>
      <c r="AJ2" s="6">
        <f t="shared" si="0"/>
        <v>9</v>
      </c>
      <c r="AK2" s="6">
        <f t="shared" si="0"/>
        <v>8.5</v>
      </c>
      <c r="AL2" s="6">
        <f t="shared" si="0"/>
        <v>11</v>
      </c>
      <c r="AM2" s="6">
        <f t="shared" si="0"/>
        <v>7</v>
      </c>
      <c r="AN2" s="6">
        <f t="shared" si="0"/>
        <v>9.5</v>
      </c>
      <c r="AO2" s="6">
        <f t="shared" si="0"/>
        <v>8</v>
      </c>
      <c r="AP2" s="6">
        <f t="shared" si="0"/>
        <v>8.5</v>
      </c>
      <c r="AQ2" s="6">
        <f t="shared" si="0"/>
        <v>10</v>
      </c>
      <c r="AR2" s="6">
        <f t="shared" si="0"/>
        <v>11.5</v>
      </c>
      <c r="AS2" s="6">
        <f t="shared" si="0"/>
        <v>16.5</v>
      </c>
      <c r="AU2" s="6">
        <f>V2-S2</f>
        <v>34.5</v>
      </c>
      <c r="AV2" s="6">
        <f>X2-V2</f>
        <v>19.5</v>
      </c>
      <c r="AW2" s="6">
        <f>AD2-X2</f>
        <v>54.5</v>
      </c>
      <c r="AX2" s="7">
        <f>AS2</f>
        <v>16.5</v>
      </c>
    </row>
    <row r="3" spans="1:56" ht="41.4" x14ac:dyDescent="0.3">
      <c r="A3" s="8">
        <v>301</v>
      </c>
      <c r="B3" s="9" t="s">
        <v>61</v>
      </c>
      <c r="C3" s="10">
        <v>1.1369328703703705</v>
      </c>
      <c r="D3" s="10"/>
      <c r="E3" s="9" t="s">
        <v>62</v>
      </c>
      <c r="F3" s="9" t="s">
        <v>63</v>
      </c>
      <c r="G3" s="9" t="s">
        <v>64</v>
      </c>
      <c r="H3" s="9" t="s">
        <v>65</v>
      </c>
      <c r="I3" s="9" t="s">
        <v>66</v>
      </c>
      <c r="J3" s="9" t="s">
        <v>67</v>
      </c>
      <c r="K3" s="9" t="s">
        <v>68</v>
      </c>
      <c r="L3" s="9" t="s">
        <v>69</v>
      </c>
      <c r="M3" s="9" t="s">
        <v>70</v>
      </c>
      <c r="N3" s="9" t="s">
        <v>71</v>
      </c>
      <c r="O3" s="9" t="s">
        <v>72</v>
      </c>
      <c r="P3" s="9" t="s">
        <v>73</v>
      </c>
      <c r="Q3" s="9" t="s">
        <v>74</v>
      </c>
      <c r="S3" s="7">
        <f t="shared" ref="S3:S4" si="1">(RIGHT(E3,8)*1440)/60</f>
        <v>7.083333333333333</v>
      </c>
      <c r="T3" s="7">
        <f t="shared" ref="T3:AB4" si="2">IFERROR(IF(((RIGHT(F3,8)*1440)/60)&lt;S3,((RIGHT(F3,8)*1440)/60)+24,((RIGHT(F3,8)*1440)/60)),"")</f>
        <v>9.5166666666666675</v>
      </c>
      <c r="U3" s="7">
        <f t="shared" si="2"/>
        <v>12.6</v>
      </c>
      <c r="V3" s="7">
        <f t="shared" si="2"/>
        <v>14.675000000000001</v>
      </c>
      <c r="W3" s="7">
        <f t="shared" si="2"/>
        <v>16.600000000000001</v>
      </c>
      <c r="X3" s="7">
        <f t="shared" si="2"/>
        <v>19.05</v>
      </c>
      <c r="Y3" s="7">
        <f t="shared" si="2"/>
        <v>20.883333333333333</v>
      </c>
      <c r="Z3" s="7">
        <f t="shared" si="2"/>
        <v>22.803333333333335</v>
      </c>
      <c r="AA3" s="7">
        <f t="shared" si="2"/>
        <v>24.666666666666668</v>
      </c>
      <c r="AB3" s="7">
        <f>IFERROR(IF(((RIGHT(N3,8)*1440)/60)&lt;AA3,((RIGHT(N3,8)*1440)/60)+24,((RIGHT(N3,8)*1440)/60)),"")</f>
        <v>26.483333333333334</v>
      </c>
      <c r="AC3" s="7">
        <f t="shared" ref="AC3:AE4" si="3">IFERROR(IF(((RIGHT(O3,8)*1440)/60)&lt;AB3,((RIGHT(O3,8)*1440)/60)+24,((RIGHT(O3,8)*1440)/60)),"")</f>
        <v>28.566666666666666</v>
      </c>
      <c r="AD3" s="7">
        <f t="shared" si="3"/>
        <v>31.316666666666666</v>
      </c>
      <c r="AE3" s="7">
        <f>IFERROR(IF(((RIGHT(Q3,8)*1440)/60)&lt;AD3,((RIGHT(Q3,8)*1440)/60)+24,((RIGHT(Q3,8)*1440)/60)),"")</f>
        <v>34.369722222222222</v>
      </c>
      <c r="AG3" s="11">
        <f>(C3*1440)/60</f>
        <v>27.286388888888894</v>
      </c>
      <c r="AH3" s="7">
        <f t="shared" ref="AH3:AS4" si="4">IFERROR(AH$2/(T3-S3),"")</f>
        <v>4.828767123287669</v>
      </c>
      <c r="AI3" s="7">
        <f t="shared" si="4"/>
        <v>4.4594594594594614</v>
      </c>
      <c r="AJ3" s="7">
        <f t="shared" si="4"/>
        <v>4.3373493975903594</v>
      </c>
      <c r="AK3" s="7">
        <f t="shared" si="4"/>
        <v>4.4155844155844139</v>
      </c>
      <c r="AL3" s="7">
        <f t="shared" si="4"/>
        <v>4.4897959183673484</v>
      </c>
      <c r="AM3" s="7">
        <f t="shared" si="4"/>
        <v>3.8181818181818206</v>
      </c>
      <c r="AN3" s="7">
        <f t="shared" si="4"/>
        <v>4.9479166666666625</v>
      </c>
      <c r="AO3" s="7">
        <f t="shared" si="4"/>
        <v>4.2933810375670838</v>
      </c>
      <c r="AP3" s="7">
        <f t="shared" si="4"/>
        <v>4.6788990825688082</v>
      </c>
      <c r="AQ3" s="7">
        <f t="shared" si="4"/>
        <v>4.8000000000000025</v>
      </c>
      <c r="AR3" s="7">
        <f t="shared" si="4"/>
        <v>4.1818181818181817</v>
      </c>
      <c r="AS3" s="7">
        <f t="shared" si="4"/>
        <v>5.4044217996542621</v>
      </c>
      <c r="AU3" s="7">
        <f>IFERROR(AU$2/(V3-S3),"")</f>
        <v>4.5444566410537863</v>
      </c>
      <c r="AV3" s="7">
        <f>IFERROR(AV$2/(X3-V3),"")</f>
        <v>4.4571428571428573</v>
      </c>
      <c r="AW3" s="7">
        <f>IFERROR(AW$2/(AD3-X3),"")</f>
        <v>4.4429347826086962</v>
      </c>
      <c r="AX3" s="7">
        <f>IFERROR(AX$2/(AE3-AD3),"")</f>
        <v>5.4044217996542621</v>
      </c>
      <c r="AY3">
        <v>2007</v>
      </c>
      <c r="AZ3" t="s">
        <v>75</v>
      </c>
      <c r="BA3">
        <v>70</v>
      </c>
      <c r="BB3" s="8">
        <v>301</v>
      </c>
      <c r="BD3" s="7">
        <f>IFERROR(AE3-AD3,"")</f>
        <v>3.0530555555555559</v>
      </c>
    </row>
    <row r="4" spans="1:56" ht="41.4" x14ac:dyDescent="0.3">
      <c r="A4" s="8">
        <v>303</v>
      </c>
      <c r="B4" s="9" t="s">
        <v>76</v>
      </c>
      <c r="C4" s="10">
        <v>1.1894560185185186</v>
      </c>
      <c r="D4" s="10"/>
      <c r="E4" s="9" t="s">
        <v>77</v>
      </c>
      <c r="F4" s="9" t="s">
        <v>78</v>
      </c>
      <c r="G4" s="9" t="s">
        <v>79</v>
      </c>
      <c r="H4" s="9" t="s">
        <v>80</v>
      </c>
      <c r="I4" s="9" t="s">
        <v>81</v>
      </c>
      <c r="J4" s="9" t="s">
        <v>82</v>
      </c>
      <c r="K4" s="9" t="s">
        <v>83</v>
      </c>
      <c r="L4" s="9" t="s">
        <v>84</v>
      </c>
      <c r="M4" s="9" t="s">
        <v>85</v>
      </c>
      <c r="N4" s="9" t="s">
        <v>86</v>
      </c>
      <c r="O4" s="9" t="s">
        <v>87</v>
      </c>
      <c r="P4" s="9" t="s">
        <v>88</v>
      </c>
      <c r="Q4" s="9" t="s">
        <v>89</v>
      </c>
      <c r="S4" s="7">
        <f t="shared" si="1"/>
        <v>7.1</v>
      </c>
      <c r="T4" s="7">
        <f t="shared" si="2"/>
        <v>9.6</v>
      </c>
      <c r="U4" s="7">
        <f t="shared" si="2"/>
        <v>12.933333333333334</v>
      </c>
      <c r="V4" s="7">
        <f t="shared" si="2"/>
        <v>15.095833333333331</v>
      </c>
      <c r="W4" s="7">
        <f t="shared" si="2"/>
        <v>17.350000000000005</v>
      </c>
      <c r="X4" s="7">
        <f t="shared" si="2"/>
        <v>19.766666666666666</v>
      </c>
      <c r="Y4" s="7">
        <f t="shared" si="2"/>
        <v>21.733333333333334</v>
      </c>
      <c r="Z4" s="7">
        <f t="shared" si="2"/>
        <v>23.833611111111111</v>
      </c>
      <c r="AA4" s="7">
        <f t="shared" si="2"/>
        <v>25.633333333333333</v>
      </c>
      <c r="AB4" s="7">
        <f t="shared" si="2"/>
        <v>27.483333333333334</v>
      </c>
      <c r="AC4" s="7">
        <f t="shared" si="3"/>
        <v>30.066666666666666</v>
      </c>
      <c r="AD4" s="7">
        <f t="shared" si="3"/>
        <v>32.633333333333333</v>
      </c>
      <c r="AE4" s="7">
        <f t="shared" si="3"/>
        <v>35.646944444444443</v>
      </c>
      <c r="AG4" s="11">
        <f t="shared" ref="AG4" si="5">(C4*1440)/60</f>
        <v>28.546944444444446</v>
      </c>
      <c r="AH4" s="7">
        <f t="shared" si="4"/>
        <v>4.7</v>
      </c>
      <c r="AI4" s="7">
        <f t="shared" si="4"/>
        <v>4.1249999999999991</v>
      </c>
      <c r="AJ4" s="7">
        <f t="shared" si="4"/>
        <v>4.1618497109826631</v>
      </c>
      <c r="AK4" s="7">
        <f t="shared" si="4"/>
        <v>3.7707948243992493</v>
      </c>
      <c r="AL4" s="7">
        <f t="shared" si="4"/>
        <v>4.5517241379310454</v>
      </c>
      <c r="AM4" s="7">
        <f t="shared" si="4"/>
        <v>3.5593220338983018</v>
      </c>
      <c r="AN4" s="7">
        <f t="shared" si="4"/>
        <v>4.5232112154476951</v>
      </c>
      <c r="AO4" s="7">
        <f t="shared" si="4"/>
        <v>4.4451304213613216</v>
      </c>
      <c r="AP4" s="7">
        <f t="shared" si="4"/>
        <v>4.5945945945945912</v>
      </c>
      <c r="AQ4" s="7">
        <f t="shared" si="4"/>
        <v>3.8709677419354858</v>
      </c>
      <c r="AR4" s="7">
        <f t="shared" si="4"/>
        <v>4.4805194805194812</v>
      </c>
      <c r="AS4" s="7">
        <f t="shared" si="4"/>
        <v>5.4751590008295707</v>
      </c>
      <c r="AU4" s="7">
        <f t="shared" ref="AU4" si="6">IFERROR(AU$2/(V4-S4),"")</f>
        <v>4.314747264200105</v>
      </c>
      <c r="AV4" s="7">
        <f t="shared" ref="AV4" si="7">IFERROR(AV$2/(X4-V4),"")</f>
        <v>4.1748438893844773</v>
      </c>
      <c r="AW4" s="7">
        <f t="shared" ref="AW4" si="8">IFERROR(AW$2/(AD4-X4),"")</f>
        <v>4.2357512953367875</v>
      </c>
      <c r="AX4" s="7">
        <f t="shared" ref="AX4" si="9">IFERROR(AX$2/(AE4-AD4),"")</f>
        <v>5.4751590008295707</v>
      </c>
      <c r="AY4">
        <v>2007</v>
      </c>
      <c r="AZ4" t="s">
        <v>90</v>
      </c>
      <c r="BA4">
        <v>73</v>
      </c>
      <c r="BB4" s="8">
        <v>303</v>
      </c>
      <c r="BC4" s="12"/>
      <c r="BD4" s="7">
        <f t="shared" ref="BD4" si="10">IFERROR(AE4-AD4,"")</f>
        <v>3.0136111111111106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Arthur Ince</cp:lastModifiedBy>
  <dcterms:created xsi:type="dcterms:W3CDTF">2021-01-06T14:36:12Z</dcterms:created>
  <dcterms:modified xsi:type="dcterms:W3CDTF">2021-01-06T14:38:32Z</dcterms:modified>
</cp:coreProperties>
</file>