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缺口=供给-需求" sheetId="2" r:id="rId1"/>
    <sheet name="供给" sheetId="3" r:id="rId2"/>
    <sheet name="需求" sheetId="4" r:id="rId3"/>
  </sheets>
  <calcPr calcId="145621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C3" i="2"/>
  <c r="D3" i="2"/>
  <c r="E3" i="2"/>
  <c r="F3" i="2"/>
  <c r="G3" i="2"/>
  <c r="H3" i="2"/>
  <c r="I3" i="2"/>
  <c r="J3" i="2"/>
  <c r="K3" i="2"/>
  <c r="L3" i="2"/>
  <c r="M3" i="2"/>
  <c r="N3" i="2"/>
  <c r="C4" i="2"/>
  <c r="D4" i="2"/>
  <c r="E4" i="2"/>
  <c r="F4" i="2"/>
  <c r="G4" i="2"/>
  <c r="H4" i="2"/>
  <c r="I4" i="2"/>
  <c r="J4" i="2"/>
  <c r="K4" i="2"/>
  <c r="L4" i="2"/>
  <c r="M4" i="2"/>
  <c r="N4" i="2"/>
  <c r="C5" i="2"/>
  <c r="D5" i="2"/>
  <c r="E5" i="2"/>
  <c r="F5" i="2"/>
  <c r="G5" i="2"/>
  <c r="H5" i="2"/>
  <c r="I5" i="2"/>
  <c r="J5" i="2"/>
  <c r="K5" i="2"/>
  <c r="L5" i="2"/>
  <c r="M5" i="2"/>
  <c r="N5" i="2"/>
  <c r="C6" i="2"/>
  <c r="D6" i="2"/>
  <c r="E6" i="2"/>
  <c r="F6" i="2"/>
  <c r="G6" i="2"/>
  <c r="H6" i="2"/>
  <c r="I6" i="2"/>
  <c r="J6" i="2"/>
  <c r="K6" i="2"/>
  <c r="L6" i="2"/>
  <c r="M6" i="2"/>
  <c r="N6" i="2"/>
  <c r="C7" i="2"/>
  <c r="D7" i="2"/>
  <c r="E7" i="2"/>
  <c r="F7" i="2"/>
  <c r="G7" i="2"/>
  <c r="H7" i="2"/>
  <c r="I7" i="2"/>
  <c r="J7" i="2"/>
  <c r="K7" i="2"/>
  <c r="L7" i="2"/>
  <c r="M7" i="2"/>
  <c r="N7" i="2"/>
  <c r="B3" i="2"/>
  <c r="B4" i="2"/>
  <c r="B5" i="2"/>
  <c r="B6" i="2"/>
  <c r="B7" i="2"/>
  <c r="B2" i="2"/>
  <c r="C8" i="4"/>
  <c r="D8" i="4"/>
  <c r="E8" i="4"/>
  <c r="F8" i="4"/>
  <c r="G8" i="4"/>
  <c r="H8" i="4"/>
  <c r="I8" i="4"/>
  <c r="J8" i="4"/>
  <c r="K8" i="4"/>
  <c r="L8" i="4"/>
  <c r="M8" i="4"/>
  <c r="N8" i="4"/>
  <c r="B8" i="4"/>
  <c r="G7" i="4"/>
  <c r="G6" i="4"/>
  <c r="G5" i="4"/>
  <c r="G4" i="4"/>
  <c r="G3" i="4"/>
  <c r="G2" i="4"/>
  <c r="C8" i="3"/>
  <c r="D8" i="3"/>
  <c r="E8" i="3"/>
  <c r="F8" i="3"/>
  <c r="G8" i="3"/>
  <c r="H8" i="3"/>
  <c r="I8" i="3"/>
  <c r="J8" i="3"/>
  <c r="K8" i="3"/>
  <c r="L8" i="3"/>
  <c r="M8" i="3"/>
  <c r="N8" i="3"/>
  <c r="B8" i="3"/>
  <c r="O3" i="2" l="1"/>
  <c r="P3" i="2"/>
  <c r="O4" i="2"/>
  <c r="P4" i="2"/>
  <c r="O5" i="2"/>
  <c r="P5" i="2"/>
  <c r="O6" i="2"/>
  <c r="P6" i="2"/>
  <c r="O7" i="2"/>
  <c r="P7" i="2"/>
  <c r="C8" i="2"/>
  <c r="D8" i="2"/>
  <c r="E8" i="2"/>
  <c r="F8" i="2"/>
  <c r="G8" i="2"/>
  <c r="H8" i="2"/>
  <c r="I8" i="2"/>
  <c r="J8" i="2"/>
  <c r="K8" i="2"/>
  <c r="L8" i="2"/>
  <c r="M8" i="2"/>
  <c r="N8" i="2"/>
  <c r="B8" i="2"/>
  <c r="P2" i="2"/>
  <c r="O2" i="2"/>
  <c r="O8" i="2" l="1"/>
  <c r="P8" i="2"/>
</calcChain>
</file>

<file path=xl/sharedStrings.xml><?xml version="1.0" encoding="utf-8"?>
<sst xmlns="http://schemas.openxmlformats.org/spreadsheetml/2006/main" count="65" uniqueCount="23">
  <si>
    <t>1999</t>
    <phoneticPr fontId="1" type="noConversion"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</si>
  <si>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</si>
  <si>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</si>
  <si>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</si>
  <si>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</si>
  <si>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</si>
  <si>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</si>
  <si>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</si>
  <si>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</si>
  <si>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</si>
  <si>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</si>
  <si>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</si>
  <si>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</si>
  <si>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单位：亿立方米</t>
    <phoneticPr fontId="1" type="noConversion"/>
  </si>
  <si>
    <t>上  海</t>
  </si>
  <si>
    <t>江  苏</t>
  </si>
  <si>
    <t>安  徽</t>
  </si>
  <si>
    <t>江  西</t>
  </si>
  <si>
    <t>湖  北</t>
  </si>
  <si>
    <t>湖  南</t>
  </si>
  <si>
    <t>平均值</t>
    <phoneticPr fontId="1" type="noConversion"/>
  </si>
  <si>
    <t>标准差</t>
    <phoneticPr fontId="1" type="noConversion"/>
  </si>
  <si>
    <t>总和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</si>
</sst>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rgb="FF3B3B3B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0" fillId="0" borderId="0" xfId="0" quotePrefix="1"/>
    <xf numFmtId="0" fontId="3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M12" sqref="M12"/>
    </sheetView>
  </sheetViews>
  <sheetFormatPr defaultRowHeight="13.5" x14ac:dyDescent="0.15"/>
  <sheetData>
    <row r="1" spans="1:16" x14ac:dyDescent="0.15">
      <c r="A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t="s">
        <v>20</v>
      </c>
      <c r="P1" t="s">
        <v>21</v>
      </c>
    </row>
    <row r="2" spans="1:16" x14ac:dyDescent="0.15">
      <c r="A2" t="s">
        <v>14</v>
      </c>
      <c r="B2" s="1">
        <f>供给!B2-需求!B2</f>
        <v>-37.090000000000003</v>
      </c>
      <c r="C2" s="1">
        <f>供给!C2-需求!C2</f>
        <v>-77.64</v>
      </c>
      <c r="D2" s="1">
        <f>供给!D2-需求!D2</f>
        <v>-63.95</v>
      </c>
      <c r="E2" s="1">
        <f>供给!E2-需求!E2</f>
        <v>-58.199999999999996</v>
      </c>
      <c r="F2" s="1">
        <f>供给!F2-需求!F2</f>
        <v>-93.88</v>
      </c>
      <c r="G2" s="1">
        <f>供给!G2-需求!G2</f>
        <v>-90.16</v>
      </c>
      <c r="H2" s="1">
        <f>供给!H2-需求!H2</f>
        <v>-96.81</v>
      </c>
      <c r="I2" s="1">
        <f>供给!I2-需求!I2</f>
        <v>-90.927974402445727</v>
      </c>
      <c r="J2" s="1">
        <f>供给!J2-需求!J2</f>
        <v>-85.692420999999996</v>
      </c>
      <c r="K2" s="1">
        <f>供给!K2-需求!K2</f>
        <v>-82.77</v>
      </c>
      <c r="L2" s="1">
        <f>供给!L2-需求!L2</f>
        <v>-83.629290986505751</v>
      </c>
      <c r="M2" s="1">
        <f>供给!M2-需求!M2</f>
        <v>-89.478455491155728</v>
      </c>
      <c r="N2" s="1">
        <f>供给!N2-需求!N2</f>
        <v>-105.56845549115573</v>
      </c>
      <c r="O2" s="1">
        <f>AVERAGE(B2:N2)</f>
        <v>-81.21512287471252</v>
      </c>
      <c r="P2">
        <f>STDEV(B2:N2)</f>
        <v>18.382957375286232</v>
      </c>
    </row>
    <row r="3" spans="1:16" x14ac:dyDescent="0.15">
      <c r="A3" t="s">
        <v>15</v>
      </c>
      <c r="B3" s="1">
        <f>供给!B3-需求!B3</f>
        <v>-23.29000000000002</v>
      </c>
      <c r="C3" s="1">
        <f>供给!C3-需求!C3</f>
        <v>-16.550000000000011</v>
      </c>
      <c r="D3" s="1">
        <f>供给!D3-需求!D3</f>
        <v>-203.05</v>
      </c>
      <c r="E3" s="1">
        <f>供给!E3-需求!E3</f>
        <v>-210.72000000000003</v>
      </c>
      <c r="F3" s="1">
        <f>供给!F3-需求!F3</f>
        <v>185.55290460449999</v>
      </c>
      <c r="G3" s="1">
        <f>供给!G3-需求!G3</f>
        <v>-272.59000000000003</v>
      </c>
      <c r="H3" s="1">
        <f>供给!H3-需求!H3</f>
        <v>-52.760000000000048</v>
      </c>
      <c r="I3" s="1">
        <f>供给!I3-需求!I3</f>
        <v>-141.98495429546415</v>
      </c>
      <c r="J3" s="1">
        <f>供给!J3-需求!J3</f>
        <v>-62.632629949673628</v>
      </c>
      <c r="K3" s="1">
        <f>供给!K3-需求!K3</f>
        <v>-180.32000000000005</v>
      </c>
      <c r="L3" s="1">
        <f>供给!L3-需求!L3</f>
        <v>-148.88695465953037</v>
      </c>
      <c r="M3" s="1">
        <f>供给!M3-需求!M3</f>
        <v>-168.667817988737</v>
      </c>
      <c r="N3" s="1">
        <f>供给!N3-需求!N3</f>
        <v>-59.794050260022004</v>
      </c>
      <c r="O3" s="1">
        <f t="shared" ref="O3:O8" si="0">AVERAGE(B3:N3)</f>
        <v>-104.28411558068673</v>
      </c>
      <c r="P3">
        <f t="shared" ref="P3:P8" si="1">STDEV(B3:N3)</f>
        <v>118.10285708350261</v>
      </c>
    </row>
    <row r="4" spans="1:16" x14ac:dyDescent="0.15">
      <c r="A4" t="s">
        <v>16</v>
      </c>
      <c r="B4" s="1">
        <f>供给!B4-需求!B4</f>
        <v>828.44</v>
      </c>
      <c r="C4" s="1">
        <f>供给!C4-需求!C4</f>
        <v>466.2</v>
      </c>
      <c r="D4" s="1">
        <f>供给!D4-需求!D4</f>
        <v>281.27999999999997</v>
      </c>
      <c r="E4" s="1">
        <f>供给!E4-需求!E4</f>
        <v>624.84999999999991</v>
      </c>
      <c r="F4" s="1">
        <f>供给!F4-需求!F4</f>
        <v>904.41</v>
      </c>
      <c r="G4" s="1">
        <f>供给!G4-需求!G4</f>
        <v>307.33499999999998</v>
      </c>
      <c r="H4" s="1">
        <f>供给!H4-需求!H4</f>
        <v>511.22</v>
      </c>
      <c r="I4" s="1">
        <f>供给!I4-需求!I4</f>
        <v>338.63</v>
      </c>
      <c r="J4" s="1">
        <f>供给!J4-需求!J4</f>
        <v>480.41</v>
      </c>
      <c r="K4" s="1">
        <f>供给!K4-需求!K4</f>
        <v>432.93999999999994</v>
      </c>
      <c r="L4" s="1">
        <f>供给!L4-需求!L4</f>
        <v>441.19999999999982</v>
      </c>
      <c r="M4" s="1">
        <f>供给!M4-需求!M4</f>
        <v>629.70000000000005</v>
      </c>
      <c r="N4" s="1">
        <f>供给!N4-需求!N4</f>
        <v>309.13000000000005</v>
      </c>
      <c r="O4" s="1">
        <f t="shared" si="0"/>
        <v>504.28807692307686</v>
      </c>
      <c r="P4">
        <f t="shared" si="1"/>
        <v>195.92245699870753</v>
      </c>
    </row>
    <row r="5" spans="1:16" x14ac:dyDescent="0.15">
      <c r="A5" t="s">
        <v>17</v>
      </c>
      <c r="B5" s="1">
        <f>供给!B5-需求!B5</f>
        <v>1648.92</v>
      </c>
      <c r="C5" s="1">
        <f>供给!C5-需求!C5</f>
        <v>1237.33</v>
      </c>
      <c r="D5" s="1">
        <f>供给!D5-需求!D5</f>
        <v>1311.84</v>
      </c>
      <c r="E5" s="1">
        <f>供给!E5-需求!E5</f>
        <v>1781.2</v>
      </c>
      <c r="F5" s="1">
        <f>供给!F5-需求!F5</f>
        <v>1190.18</v>
      </c>
      <c r="G5" s="1">
        <f>供给!G5-需求!G5</f>
        <v>844.35500000000013</v>
      </c>
      <c r="H5" s="1">
        <f>供给!H5-需求!H5</f>
        <v>1302.05</v>
      </c>
      <c r="I5" s="1">
        <f>供给!I5-需求!I5</f>
        <v>1424.2945500000001</v>
      </c>
      <c r="J5" s="1">
        <f>供给!J5-需求!J5</f>
        <v>878.08700535652179</v>
      </c>
      <c r="K5" s="1">
        <f>供给!K5-需求!K5</f>
        <v>1121.99</v>
      </c>
      <c r="L5" s="1">
        <f>供给!L5-需求!L5</f>
        <v>925.61000000000013</v>
      </c>
      <c r="M5" s="1">
        <f>供给!M5-需求!M5</f>
        <v>2035.7476441384485</v>
      </c>
      <c r="N5" s="1">
        <f>供给!N5-需求!N5</f>
        <v>798.13346130391392</v>
      </c>
      <c r="O5" s="1">
        <f t="shared" si="0"/>
        <v>1269.2105892922218</v>
      </c>
      <c r="P5">
        <f t="shared" si="1"/>
        <v>378.94912160685345</v>
      </c>
    </row>
    <row r="6" spans="1:16" x14ac:dyDescent="0.15">
      <c r="A6" t="s">
        <v>18</v>
      </c>
      <c r="B6" s="1">
        <f>供给!B6-需求!B6</f>
        <v>817.12000000000012</v>
      </c>
      <c r="C6" s="1">
        <f>供给!C6-需求!C6</f>
        <v>737.57999999999993</v>
      </c>
      <c r="D6" s="1">
        <f>供给!D6-需求!D6</f>
        <v>318.08</v>
      </c>
      <c r="E6" s="1">
        <f>供给!E6-需求!E6</f>
        <v>914.6</v>
      </c>
      <c r="F6" s="1">
        <f>供给!F6-需求!F6</f>
        <v>989.04750000000001</v>
      </c>
      <c r="G6" s="1">
        <f>供给!G6-需求!G6</f>
        <v>677.12</v>
      </c>
      <c r="H6" s="1">
        <f>供给!H6-需求!H6</f>
        <v>680.58</v>
      </c>
      <c r="I6" s="1">
        <f>供给!I6-需求!I6</f>
        <v>380.89325382895026</v>
      </c>
      <c r="J6" s="1">
        <f>供给!J6-需求!J6</f>
        <v>756.32604969702379</v>
      </c>
      <c r="K6" s="1">
        <f>供给!K6-需求!K6</f>
        <v>763.19</v>
      </c>
      <c r="L6" s="1">
        <f>供给!L6-需求!L6</f>
        <v>543.88170000000025</v>
      </c>
      <c r="M6" s="1">
        <f>供给!M6-需求!M6</f>
        <v>980.72689999999989</v>
      </c>
      <c r="N6" s="1">
        <f>供给!N6-需求!N6</f>
        <v>469.54680000000008</v>
      </c>
      <c r="O6" s="1">
        <f t="shared" si="0"/>
        <v>694.51478488661337</v>
      </c>
      <c r="P6">
        <f t="shared" si="1"/>
        <v>215.32673921438843</v>
      </c>
    </row>
    <row r="7" spans="1:16" x14ac:dyDescent="0.15">
      <c r="A7" t="s">
        <v>19</v>
      </c>
      <c r="B7" s="1">
        <f>供给!B7-需求!B7</f>
        <v>1670.6</v>
      </c>
      <c r="C7" s="1">
        <f>供给!C7-需求!C7</f>
        <v>1449.85</v>
      </c>
      <c r="D7" s="1">
        <f>供给!D7-需求!D7</f>
        <v>1321.8300000000002</v>
      </c>
      <c r="E7" s="1">
        <f>供给!E7-需求!E7</f>
        <v>2259.7200000000003</v>
      </c>
      <c r="F7" s="1">
        <f>供给!F7-需求!F7</f>
        <v>1480.3994023881569</v>
      </c>
      <c r="G7" s="1">
        <f>供给!G7-需求!G7</f>
        <v>1317.6599999999999</v>
      </c>
      <c r="H7" s="1">
        <f>供给!H7-需求!H7</f>
        <v>1342.6</v>
      </c>
      <c r="I7" s="1">
        <f>供给!I7-需求!I7</f>
        <v>1442.5650920594503</v>
      </c>
      <c r="J7" s="1">
        <f>供给!J7-需求!J7</f>
        <v>1102.2882</v>
      </c>
      <c r="K7" s="1">
        <f>供给!K7-需求!K7</f>
        <v>1276.3800000000001</v>
      </c>
      <c r="L7" s="1">
        <f>供给!L7-需求!L7</f>
        <v>1078.1685000000002</v>
      </c>
      <c r="M7" s="1">
        <f>供给!M7-需求!M7</f>
        <v>1581.4415874501397</v>
      </c>
      <c r="N7" s="1">
        <f>供给!N7-需求!N7</f>
        <v>801.76729999999998</v>
      </c>
      <c r="O7" s="1">
        <f t="shared" si="0"/>
        <v>1394.251544761365</v>
      </c>
      <c r="P7">
        <f t="shared" si="1"/>
        <v>346.06748648618753</v>
      </c>
    </row>
    <row r="8" spans="1:16" x14ac:dyDescent="0.15">
      <c r="A8" t="s">
        <v>22</v>
      </c>
      <c r="B8" s="1">
        <f>SUM(B2:B7)</f>
        <v>4904.7000000000007</v>
      </c>
      <c r="C8" s="1">
        <f t="shared" ref="C8:N8" si="2">SUM(C2:C7)</f>
        <v>3796.77</v>
      </c>
      <c r="D8" s="1">
        <f t="shared" si="2"/>
        <v>2966.0299999999997</v>
      </c>
      <c r="E8" s="1">
        <f t="shared" si="2"/>
        <v>5311.4500000000007</v>
      </c>
      <c r="F8" s="1">
        <f t="shared" si="2"/>
        <v>4655.7098069926569</v>
      </c>
      <c r="G8" s="1">
        <f t="shared" si="2"/>
        <v>2783.72</v>
      </c>
      <c r="H8" s="1">
        <f t="shared" si="2"/>
        <v>3686.8799999999997</v>
      </c>
      <c r="I8" s="1">
        <f t="shared" si="2"/>
        <v>3353.4699671904909</v>
      </c>
      <c r="J8" s="1">
        <f t="shared" si="2"/>
        <v>3068.786204103872</v>
      </c>
      <c r="K8" s="1">
        <f t="shared" si="2"/>
        <v>3331.41</v>
      </c>
      <c r="L8" s="1">
        <f t="shared" si="2"/>
        <v>2756.3439543539644</v>
      </c>
      <c r="M8" s="1">
        <f t="shared" si="2"/>
        <v>4969.4698581086959</v>
      </c>
      <c r="N8" s="1">
        <f t="shared" si="2"/>
        <v>2213.2150555527364</v>
      </c>
      <c r="O8" s="1">
        <f t="shared" si="0"/>
        <v>3676.7657574078776</v>
      </c>
      <c r="P8">
        <f t="shared" si="1"/>
        <v>987.80888147883456</v>
      </c>
    </row>
    <row r="13" spans="1:16" ht="16.5" x14ac:dyDescent="0.15">
      <c r="A13" s="3"/>
    </row>
    <row r="14" spans="1:16" ht="16.5" x14ac:dyDescent="0.15">
      <c r="A1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K13" sqref="K13"/>
    </sheetView>
  </sheetViews>
  <sheetFormatPr defaultRowHeight="13.5" x14ac:dyDescent="0.15"/>
  <sheetData>
    <row r="1" spans="1:15" x14ac:dyDescent="0.15">
      <c r="A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5" x14ac:dyDescent="0.15">
      <c r="A2" t="s">
        <v>14</v>
      </c>
      <c r="B2" s="1">
        <v>74.099999999999994</v>
      </c>
      <c r="C2" s="1">
        <v>30.74</v>
      </c>
      <c r="D2" s="1">
        <v>42.28</v>
      </c>
      <c r="E2" s="1">
        <v>46.07</v>
      </c>
      <c r="F2" s="1">
        <v>15.12</v>
      </c>
      <c r="G2" s="1">
        <v>24.98</v>
      </c>
      <c r="H2" s="1">
        <v>24.47</v>
      </c>
      <c r="I2" s="1">
        <v>27.64</v>
      </c>
      <c r="J2" s="1">
        <v>34.5</v>
      </c>
      <c r="K2" s="1">
        <v>37</v>
      </c>
      <c r="L2" s="1">
        <v>41.570709013494252</v>
      </c>
      <c r="M2" s="1">
        <v>36.81</v>
      </c>
      <c r="N2" s="1">
        <v>20.72</v>
      </c>
      <c r="O2" s="1"/>
    </row>
    <row r="3" spans="1:15" x14ac:dyDescent="0.15">
      <c r="A3" t="s">
        <v>15</v>
      </c>
      <c r="B3" s="1">
        <v>414</v>
      </c>
      <c r="C3" s="1">
        <v>429.05</v>
      </c>
      <c r="D3" s="1">
        <v>263.33</v>
      </c>
      <c r="E3" s="1">
        <v>268.02</v>
      </c>
      <c r="F3" s="1">
        <v>619.05290460449999</v>
      </c>
      <c r="G3" s="1">
        <v>204.02</v>
      </c>
      <c r="H3" s="1">
        <v>466.96</v>
      </c>
      <c r="I3" s="1">
        <v>404.40064727864774</v>
      </c>
      <c r="J3" s="1">
        <v>495.70865728017691</v>
      </c>
      <c r="K3" s="1">
        <v>378</v>
      </c>
      <c r="L3" s="1">
        <v>400.31304534046967</v>
      </c>
      <c r="M3" s="1">
        <v>383.52685789439698</v>
      </c>
      <c r="N3" s="1">
        <v>492.40062562311198</v>
      </c>
      <c r="O3" s="1"/>
    </row>
    <row r="4" spans="1:15" x14ac:dyDescent="0.15">
      <c r="A4" t="s">
        <v>16</v>
      </c>
      <c r="B4" s="1">
        <v>1022.5</v>
      </c>
      <c r="C4" s="1">
        <v>642.89</v>
      </c>
      <c r="D4" s="1">
        <v>474.27</v>
      </c>
      <c r="E4" s="1">
        <v>824.68</v>
      </c>
      <c r="F4" s="1">
        <v>1083.01</v>
      </c>
      <c r="G4" s="1">
        <v>500.65</v>
      </c>
      <c r="H4" s="1">
        <v>719.25</v>
      </c>
      <c r="I4" s="1">
        <v>580.5</v>
      </c>
      <c r="J4" s="1">
        <v>712.46</v>
      </c>
      <c r="K4" s="1">
        <v>699.3</v>
      </c>
      <c r="L4" s="1">
        <v>733.0999999999998</v>
      </c>
      <c r="M4" s="1">
        <v>922.81999999999994</v>
      </c>
      <c r="N4" s="1">
        <v>602.25</v>
      </c>
      <c r="O4" s="1"/>
    </row>
    <row r="5" spans="1:15" x14ac:dyDescent="0.15">
      <c r="A5" t="s">
        <v>17</v>
      </c>
      <c r="B5" s="1">
        <v>1866</v>
      </c>
      <c r="C5" s="1">
        <v>1454.97</v>
      </c>
      <c r="D5" s="1">
        <v>1522.76</v>
      </c>
      <c r="E5" s="1">
        <v>1983.26</v>
      </c>
      <c r="F5" s="1">
        <v>1362.68</v>
      </c>
      <c r="G5" s="1">
        <v>1034.6300000000001</v>
      </c>
      <c r="H5" s="1">
        <v>1510.1</v>
      </c>
      <c r="I5" s="1">
        <v>1629.97</v>
      </c>
      <c r="J5" s="1">
        <v>1112.9581000000001</v>
      </c>
      <c r="K5" s="1">
        <v>1356.2</v>
      </c>
      <c r="L5" s="1">
        <v>1166.9100000000001</v>
      </c>
      <c r="M5" s="1">
        <v>2275.4932441384485</v>
      </c>
      <c r="N5" s="1">
        <v>1037.8790613039139</v>
      </c>
      <c r="O5" s="1"/>
    </row>
    <row r="6" spans="1:15" x14ac:dyDescent="0.15">
      <c r="A6" t="s">
        <v>18</v>
      </c>
      <c r="B6" s="1">
        <v>1080.9000000000001</v>
      </c>
      <c r="C6" s="1">
        <v>1008.18</v>
      </c>
      <c r="D6" s="1">
        <v>596.62</v>
      </c>
      <c r="E6" s="1">
        <v>1155.46</v>
      </c>
      <c r="F6" s="1">
        <v>1234.1475</v>
      </c>
      <c r="G6" s="1">
        <v>926.36</v>
      </c>
      <c r="H6" s="1">
        <v>933.96</v>
      </c>
      <c r="I6" s="1">
        <v>639.68555382895022</v>
      </c>
      <c r="J6" s="1">
        <v>1015.0570496970239</v>
      </c>
      <c r="K6" s="1">
        <v>1033.9000000000001</v>
      </c>
      <c r="L6" s="1">
        <v>825.28170000000023</v>
      </c>
      <c r="M6" s="1">
        <v>1268.7199999999998</v>
      </c>
      <c r="N6" s="1">
        <v>757.53989999999999</v>
      </c>
      <c r="O6" s="1"/>
    </row>
    <row r="7" spans="1:15" x14ac:dyDescent="0.15">
      <c r="A7" t="s">
        <v>19</v>
      </c>
      <c r="B7" s="1">
        <v>1987.8</v>
      </c>
      <c r="C7" s="1">
        <v>1765.81</v>
      </c>
      <c r="D7" s="1">
        <v>1640.38</v>
      </c>
      <c r="E7" s="1">
        <v>2566.63</v>
      </c>
      <c r="F7" s="1">
        <v>1799.1994023881568</v>
      </c>
      <c r="G7" s="1">
        <v>1641.28</v>
      </c>
      <c r="H7" s="1">
        <v>1671.04</v>
      </c>
      <c r="I7" s="1">
        <v>1770.2921790594503</v>
      </c>
      <c r="J7" s="1">
        <v>1426.5497</v>
      </c>
      <c r="K7" s="1">
        <v>1600</v>
      </c>
      <c r="L7" s="1">
        <v>1400.4685000000002</v>
      </c>
      <c r="M7" s="1">
        <v>1906.6142874501397</v>
      </c>
      <c r="N7" s="1">
        <v>1126.94</v>
      </c>
      <c r="O7" s="1"/>
    </row>
    <row r="8" spans="1:15" x14ac:dyDescent="0.15">
      <c r="A8" t="s">
        <v>22</v>
      </c>
      <c r="B8" s="1">
        <f>SUM(B2:B7)</f>
        <v>6445.3</v>
      </c>
      <c r="C8" s="1">
        <f t="shared" ref="C8:N8" si="0">SUM(C2:C7)</f>
        <v>5331.6399999999994</v>
      </c>
      <c r="D8" s="1">
        <f t="shared" si="0"/>
        <v>4539.6399999999994</v>
      </c>
      <c r="E8" s="1">
        <f t="shared" si="0"/>
        <v>6844.12</v>
      </c>
      <c r="F8" s="1">
        <f t="shared" si="0"/>
        <v>6113.2098069926569</v>
      </c>
      <c r="G8" s="1">
        <f t="shared" si="0"/>
        <v>4331.92</v>
      </c>
      <c r="H8" s="1">
        <f t="shared" si="0"/>
        <v>5325.78</v>
      </c>
      <c r="I8" s="1">
        <f t="shared" si="0"/>
        <v>5052.4883801670485</v>
      </c>
      <c r="J8" s="1">
        <f t="shared" si="0"/>
        <v>4797.2335069772016</v>
      </c>
      <c r="K8" s="1">
        <f t="shared" si="0"/>
        <v>5104.3999999999996</v>
      </c>
      <c r="L8" s="1">
        <f t="shared" si="0"/>
        <v>4567.6439543539645</v>
      </c>
      <c r="M8" s="1">
        <f t="shared" si="0"/>
        <v>6793.9843894829846</v>
      </c>
      <c r="N8" s="1">
        <f t="shared" si="0"/>
        <v>4037.729586927026</v>
      </c>
      <c r="O8" s="1"/>
    </row>
    <row r="13" spans="1:15" ht="16.5" x14ac:dyDescent="0.15">
      <c r="A13" s="3"/>
    </row>
    <row r="14" spans="1:15" ht="16.5" x14ac:dyDescent="0.15">
      <c r="A1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M11" sqref="M11"/>
    </sheetView>
  </sheetViews>
  <sheetFormatPr defaultRowHeight="13.5" x14ac:dyDescent="0.15"/>
  <sheetData>
    <row r="1" spans="1:15" x14ac:dyDescent="0.15">
      <c r="A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5" x14ac:dyDescent="0.15">
      <c r="A2" t="s">
        <v>14</v>
      </c>
      <c r="B2" s="1">
        <v>111.19</v>
      </c>
      <c r="C2" s="1">
        <v>108.38</v>
      </c>
      <c r="D2" s="1">
        <v>106.23</v>
      </c>
      <c r="E2" s="1">
        <v>104.27</v>
      </c>
      <c r="F2" s="1">
        <v>109</v>
      </c>
      <c r="G2" s="1">
        <f t="shared" ref="G2:G7" si="0">AVERAGE(F2,H2)</f>
        <v>115.14</v>
      </c>
      <c r="H2" s="1">
        <v>121.28</v>
      </c>
      <c r="I2" s="1">
        <v>118.56797440244573</v>
      </c>
      <c r="J2" s="1">
        <v>120.192421</v>
      </c>
      <c r="K2" s="1">
        <v>119.77</v>
      </c>
      <c r="L2" s="1">
        <v>125.2</v>
      </c>
      <c r="M2" s="1">
        <v>126.28845549115573</v>
      </c>
      <c r="N2" s="1">
        <v>126.28845549115573</v>
      </c>
      <c r="O2" s="1"/>
    </row>
    <row r="3" spans="1:15" x14ac:dyDescent="0.15">
      <c r="A3" t="s">
        <v>15</v>
      </c>
      <c r="B3" s="1">
        <v>437.29</v>
      </c>
      <c r="C3" s="1">
        <v>445.6</v>
      </c>
      <c r="D3" s="1">
        <v>466.38</v>
      </c>
      <c r="E3" s="1">
        <v>478.74</v>
      </c>
      <c r="F3" s="1">
        <v>433.5</v>
      </c>
      <c r="G3" s="1">
        <f t="shared" si="0"/>
        <v>476.61</v>
      </c>
      <c r="H3" s="1">
        <v>519.72</v>
      </c>
      <c r="I3" s="1">
        <v>546.38560157411189</v>
      </c>
      <c r="J3" s="1">
        <v>558.34128722985054</v>
      </c>
      <c r="K3" s="1">
        <v>558.32000000000005</v>
      </c>
      <c r="L3" s="1">
        <v>549.20000000000005</v>
      </c>
      <c r="M3" s="1">
        <v>552.19467588313398</v>
      </c>
      <c r="N3" s="1">
        <v>552.19467588313398</v>
      </c>
      <c r="O3" s="1"/>
    </row>
    <row r="4" spans="1:15" x14ac:dyDescent="0.15">
      <c r="A4" t="s">
        <v>16</v>
      </c>
      <c r="B4" s="1">
        <v>194.06</v>
      </c>
      <c r="C4" s="1">
        <v>176.69</v>
      </c>
      <c r="D4" s="1">
        <v>192.99</v>
      </c>
      <c r="E4" s="1">
        <v>199.83</v>
      </c>
      <c r="F4" s="1">
        <v>178.6</v>
      </c>
      <c r="G4" s="1">
        <f t="shared" si="0"/>
        <v>193.315</v>
      </c>
      <c r="H4" s="1">
        <v>208.03</v>
      </c>
      <c r="I4" s="1">
        <v>241.87</v>
      </c>
      <c r="J4" s="1">
        <v>232.05</v>
      </c>
      <c r="K4" s="1">
        <v>266.36</v>
      </c>
      <c r="L4" s="1">
        <v>291.89999999999998</v>
      </c>
      <c r="M4" s="1">
        <v>293.11999999999995</v>
      </c>
      <c r="N4" s="1">
        <v>293.11999999999995</v>
      </c>
      <c r="O4" s="1"/>
    </row>
    <row r="5" spans="1:15" x14ac:dyDescent="0.15">
      <c r="A5" t="s">
        <v>17</v>
      </c>
      <c r="B5" s="1">
        <v>217.08</v>
      </c>
      <c r="C5" s="1">
        <v>217.64</v>
      </c>
      <c r="D5" s="1">
        <v>210.92</v>
      </c>
      <c r="E5" s="1">
        <v>202.06</v>
      </c>
      <c r="F5" s="1">
        <v>172.5</v>
      </c>
      <c r="G5" s="1">
        <f t="shared" si="0"/>
        <v>190.27500000000001</v>
      </c>
      <c r="H5" s="1">
        <v>208.05</v>
      </c>
      <c r="I5" s="1">
        <v>205.67545000000004</v>
      </c>
      <c r="J5" s="1">
        <v>234.87109464347824</v>
      </c>
      <c r="K5" s="1">
        <v>234.21</v>
      </c>
      <c r="L5" s="1">
        <v>241.3</v>
      </c>
      <c r="M5" s="1">
        <v>239.7456</v>
      </c>
      <c r="N5" s="1">
        <v>239.7456</v>
      </c>
      <c r="O5" s="1"/>
    </row>
    <row r="6" spans="1:15" x14ac:dyDescent="0.15">
      <c r="A6" t="s">
        <v>18</v>
      </c>
      <c r="B6" s="1">
        <v>263.77999999999997</v>
      </c>
      <c r="C6" s="1">
        <v>270.60000000000002</v>
      </c>
      <c r="D6" s="1">
        <v>278.54000000000002</v>
      </c>
      <c r="E6" s="1">
        <v>240.86</v>
      </c>
      <c r="F6" s="1">
        <v>245.1</v>
      </c>
      <c r="G6" s="1">
        <f t="shared" si="0"/>
        <v>249.24</v>
      </c>
      <c r="H6" s="1">
        <v>253.38</v>
      </c>
      <c r="I6" s="1">
        <v>258.79229999999995</v>
      </c>
      <c r="J6" s="1">
        <v>258.73100000000005</v>
      </c>
      <c r="K6" s="1">
        <v>270.70999999999998</v>
      </c>
      <c r="L6" s="1">
        <v>281.39999999999998</v>
      </c>
      <c r="M6" s="1">
        <v>287.99309999999991</v>
      </c>
      <c r="N6" s="1">
        <v>287.99309999999991</v>
      </c>
      <c r="O6" s="1"/>
    </row>
    <row r="7" spans="1:15" x14ac:dyDescent="0.15">
      <c r="A7" t="s">
        <v>19</v>
      </c>
      <c r="B7" s="1">
        <v>317.2</v>
      </c>
      <c r="C7" s="1">
        <v>315.95999999999998</v>
      </c>
      <c r="D7" s="1">
        <v>318.55</v>
      </c>
      <c r="E7" s="1">
        <v>306.91000000000003</v>
      </c>
      <c r="F7" s="1">
        <v>318.8</v>
      </c>
      <c r="G7" s="1">
        <f t="shared" si="0"/>
        <v>323.62</v>
      </c>
      <c r="H7" s="1">
        <v>328.44</v>
      </c>
      <c r="I7" s="1">
        <v>327.72708700000004</v>
      </c>
      <c r="J7" s="1">
        <v>324.26149999999996</v>
      </c>
      <c r="K7" s="1">
        <v>323.62</v>
      </c>
      <c r="L7" s="1">
        <v>322.3</v>
      </c>
      <c r="M7" s="1">
        <v>325.17270000000002</v>
      </c>
      <c r="N7" s="1">
        <v>325.17270000000002</v>
      </c>
      <c r="O7" s="1"/>
    </row>
    <row r="8" spans="1:15" x14ac:dyDescent="0.15">
      <c r="A8" t="s">
        <v>22</v>
      </c>
      <c r="B8" s="1">
        <f>SUM(B2:B7)</f>
        <v>1540.6000000000001</v>
      </c>
      <c r="C8" s="1">
        <f t="shared" ref="C8:N8" si="1">SUM(C2:C7)</f>
        <v>1534.8700000000001</v>
      </c>
      <c r="D8" s="1">
        <f t="shared" si="1"/>
        <v>1573.61</v>
      </c>
      <c r="E8" s="1">
        <f t="shared" si="1"/>
        <v>1532.6700000000003</v>
      </c>
      <c r="F8" s="1">
        <f t="shared" si="1"/>
        <v>1457.5</v>
      </c>
      <c r="G8" s="1">
        <f t="shared" si="1"/>
        <v>1548.1999999999998</v>
      </c>
      <c r="H8" s="1">
        <f t="shared" si="1"/>
        <v>1638.9</v>
      </c>
      <c r="I8" s="1">
        <f t="shared" si="1"/>
        <v>1699.0184129765578</v>
      </c>
      <c r="J8" s="1">
        <f t="shared" si="1"/>
        <v>1728.4473028733287</v>
      </c>
      <c r="K8" s="1">
        <f t="shared" si="1"/>
        <v>1772.9900000000002</v>
      </c>
      <c r="L8" s="1">
        <f t="shared" si="1"/>
        <v>1811.3</v>
      </c>
      <c r="M8" s="1">
        <f t="shared" si="1"/>
        <v>1824.5145313742896</v>
      </c>
      <c r="N8" s="1">
        <f t="shared" si="1"/>
        <v>1824.5145313742896</v>
      </c>
      <c r="O8" s="1"/>
    </row>
    <row r="13" spans="1:15" ht="16.5" x14ac:dyDescent="0.15">
      <c r="A13" s="3"/>
    </row>
    <row r="14" spans="1:15" ht="16.5" x14ac:dyDescent="0.15">
      <c r="A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缺口=供给-需求</vt:lpstr>
      <vt:lpstr>供给</vt:lpstr>
      <vt:lpstr>需求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2013-02-03T05:14:48Z</dcterms:modified>
</cp:coreProperties>
</file>