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AS3" sheetId="1" r:id="rId4"/>
    <sheet state="visible" name="VALE3" sheetId="2" r:id="rId5"/>
  </sheets>
  <definedNames/>
  <calcPr/>
  <extLst>
    <ext uri="GoogleSheetsCustomDataVersion2">
      <go:sheetsCustomData xmlns:go="http://customooxmlschemas.google.com/" r:id="rId6" roundtripDataChecksum="B0txJ/gqY/RTKocKIDPQ9pz8dcJICAGY2E+ZNY6xamM="/>
    </ext>
  </extLst>
</workbook>
</file>

<file path=xl/sharedStrings.xml><?xml version="1.0" encoding="utf-8"?>
<sst xmlns="http://schemas.openxmlformats.org/spreadsheetml/2006/main" count="526" uniqueCount="492">
  <si>
    <t>Data</t>
  </si>
  <si>
    <t>Último</t>
  </si>
  <si>
    <t>Abertura</t>
  </si>
  <si>
    <t>Máxima</t>
  </si>
  <si>
    <t>Mínima</t>
  </si>
  <si>
    <t>Vol.</t>
  </si>
  <si>
    <t>Var%</t>
  </si>
  <si>
    <t>APORTE</t>
  </si>
  <si>
    <t>COMPRA</t>
  </si>
  <si>
    <t>TOTAL</t>
  </si>
  <si>
    <t>PATRIMÔNIO</t>
  </si>
  <si>
    <t>MÊS</t>
  </si>
  <si>
    <t>DATA</t>
  </si>
  <si>
    <t>DIVIDENDO</t>
  </si>
  <si>
    <t>a.m</t>
  </si>
  <si>
    <t>a.a</t>
  </si>
  <si>
    <t>148,90M</t>
  </si>
  <si>
    <t>14.68%</t>
  </si>
  <si>
    <t>TIR</t>
  </si>
  <si>
    <t>128,40M</t>
  </si>
  <si>
    <t>-0.84%</t>
  </si>
  <si>
    <t>116,36M</t>
  </si>
  <si>
    <t>-6.13%</t>
  </si>
  <si>
    <t>VPL</t>
  </si>
  <si>
    <t>159,41M</t>
  </si>
  <si>
    <t>4.34%</t>
  </si>
  <si>
    <t>TMA</t>
  </si>
  <si>
    <t>122,78M</t>
  </si>
  <si>
    <t>-6.01%</t>
  </si>
  <si>
    <t>155,28M</t>
  </si>
  <si>
    <t>2.45%</t>
  </si>
  <si>
    <t>107,84M</t>
  </si>
  <si>
    <t>-6.08%</t>
  </si>
  <si>
    <t>tir = 568.727,91 g cf0 // 1000 chs g cfj // 121 g nj // 0,90748 i // f irr</t>
  </si>
  <si>
    <t>99,98M</t>
  </si>
  <si>
    <t>0.75%</t>
  </si>
  <si>
    <t>116,01M</t>
  </si>
  <si>
    <t>-2.69%</t>
  </si>
  <si>
    <t>tir cf0 leva em conta valor do patrimônio no mês 121</t>
  </si>
  <si>
    <t>101,42M</t>
  </si>
  <si>
    <t>-1.85%</t>
  </si>
  <si>
    <t>110,39M</t>
  </si>
  <si>
    <t>0.21%</t>
  </si>
  <si>
    <t>139,64M</t>
  </si>
  <si>
    <t>1.01%</t>
  </si>
  <si>
    <t>91,11M</t>
  </si>
  <si>
    <t>-5.27%</t>
  </si>
  <si>
    <t>92,13M</t>
  </si>
  <si>
    <t>-3.75%</t>
  </si>
  <si>
    <t>89,78M</t>
  </si>
  <si>
    <t>-0.26%</t>
  </si>
  <si>
    <t>97,98M</t>
  </si>
  <si>
    <t>3.04%</t>
  </si>
  <si>
    <t>97,70M</t>
  </si>
  <si>
    <t>13.69%</t>
  </si>
  <si>
    <t>93,27M</t>
  </si>
  <si>
    <t>-6.14%</t>
  </si>
  <si>
    <t>168,45M</t>
  </si>
  <si>
    <t>23.88%</t>
  </si>
  <si>
    <t>82,11M</t>
  </si>
  <si>
    <t>-5.09%</t>
  </si>
  <si>
    <t>73,95M</t>
  </si>
  <si>
    <t>-12.09%</t>
  </si>
  <si>
    <t>68,29M</t>
  </si>
  <si>
    <t>0.45%</t>
  </si>
  <si>
    <t>55,23M</t>
  </si>
  <si>
    <t>0.98%</t>
  </si>
  <si>
    <t>73,84M</t>
  </si>
  <si>
    <t>7.57%</t>
  </si>
  <si>
    <t>51,67M</t>
  </si>
  <si>
    <t>-5.39%</t>
  </si>
  <si>
    <t>53,86M</t>
  </si>
  <si>
    <t>-3.28%</t>
  </si>
  <si>
    <t>62,21M</t>
  </si>
  <si>
    <t>10.00%</t>
  </si>
  <si>
    <t>73,73M</t>
  </si>
  <si>
    <t>-9.70%</t>
  </si>
  <si>
    <t>64,63M</t>
  </si>
  <si>
    <t>20.09%</t>
  </si>
  <si>
    <t>58,17M</t>
  </si>
  <si>
    <t>11.50%</t>
  </si>
  <si>
    <t>58,33M</t>
  </si>
  <si>
    <t>11.62%</t>
  </si>
  <si>
    <t>49,82M</t>
  </si>
  <si>
    <t>54,53M</t>
  </si>
  <si>
    <t>15.04%</t>
  </si>
  <si>
    <t>138,04M</t>
  </si>
  <si>
    <t>9.42%</t>
  </si>
  <si>
    <t>76,15M</t>
  </si>
  <si>
    <t>23.22%</t>
  </si>
  <si>
    <t>63,73M</t>
  </si>
  <si>
    <t>-0.17%</t>
  </si>
  <si>
    <t>95,73M</t>
  </si>
  <si>
    <t>-3.34%</t>
  </si>
  <si>
    <t>77,26M</t>
  </si>
  <si>
    <t>3.82%</t>
  </si>
  <si>
    <t>104,44M</t>
  </si>
  <si>
    <t>-2.37%</t>
  </si>
  <si>
    <t>105,85M</t>
  </si>
  <si>
    <t>-35.02%</t>
  </si>
  <si>
    <t>67,23M</t>
  </si>
  <si>
    <t>-3.71%</t>
  </si>
  <si>
    <t>67,74M</t>
  </si>
  <si>
    <t>-4.65%</t>
  </si>
  <si>
    <t>83,78M</t>
  </si>
  <si>
    <t>-4.07%</t>
  </si>
  <si>
    <t>67,00M</t>
  </si>
  <si>
    <t>-19.20%</t>
  </si>
  <si>
    <t>91,55M</t>
  </si>
  <si>
    <t>13.52%</t>
  </si>
  <si>
    <t>96,58M</t>
  </si>
  <si>
    <t>25.03%</t>
  </si>
  <si>
    <t>92,43M</t>
  </si>
  <si>
    <t>-17.75%</t>
  </si>
  <si>
    <t>80,61M</t>
  </si>
  <si>
    <t>-3.19%</t>
  </si>
  <si>
    <t>73,12M</t>
  </si>
  <si>
    <t>-3.83%</t>
  </si>
  <si>
    <t>76,20M</t>
  </si>
  <si>
    <t>-3.93%</t>
  </si>
  <si>
    <t>58,51M</t>
  </si>
  <si>
    <t>1.92%</t>
  </si>
  <si>
    <t>53,74M</t>
  </si>
  <si>
    <t>1.27%</t>
  </si>
  <si>
    <t>38,43M</t>
  </si>
  <si>
    <t>10.14%</t>
  </si>
  <si>
    <t>52,37M</t>
  </si>
  <si>
    <t>-4.78%</t>
  </si>
  <si>
    <t>43,60M</t>
  </si>
  <si>
    <t>6.21%</t>
  </si>
  <si>
    <t>46,74M</t>
  </si>
  <si>
    <t>5.56%</t>
  </si>
  <si>
    <t>51,24M</t>
  </si>
  <si>
    <t>13.79%</t>
  </si>
  <si>
    <t>27,15M</t>
  </si>
  <si>
    <t>4.36%</t>
  </si>
  <si>
    <t>34,83M</t>
  </si>
  <si>
    <t>-2.75%</t>
  </si>
  <si>
    <t>29,25M</t>
  </si>
  <si>
    <t>-1.25%</t>
  </si>
  <si>
    <t>36,01M</t>
  </si>
  <si>
    <t>8.61%</t>
  </si>
  <si>
    <t>31,33M</t>
  </si>
  <si>
    <t>8.11%</t>
  </si>
  <si>
    <t>33,70M</t>
  </si>
  <si>
    <t>13.94%</t>
  </si>
  <si>
    <t>43,02M</t>
  </si>
  <si>
    <t>9.27%</t>
  </si>
  <si>
    <t>34,17M</t>
  </si>
  <si>
    <t>-0.98%</t>
  </si>
  <si>
    <t>43,36M</t>
  </si>
  <si>
    <t>-3.79%</t>
  </si>
  <si>
    <t>35,26M</t>
  </si>
  <si>
    <t>-0.16%</t>
  </si>
  <si>
    <t>41,74M</t>
  </si>
  <si>
    <t>-11.06%</t>
  </si>
  <si>
    <t>22,86M</t>
  </si>
  <si>
    <t>-7.39%</t>
  </si>
  <si>
    <t>18,66M</t>
  </si>
  <si>
    <t>9.36%</t>
  </si>
  <si>
    <t>15,75M</t>
  </si>
  <si>
    <t>0.86%</t>
  </si>
  <si>
    <t>18,10M</t>
  </si>
  <si>
    <t>2.64%</t>
  </si>
  <si>
    <t>17,55M</t>
  </si>
  <si>
    <t>27.05%</t>
  </si>
  <si>
    <t>11,38M</t>
  </si>
  <si>
    <t>7.63%</t>
  </si>
  <si>
    <t>11,59M</t>
  </si>
  <si>
    <t>-5.32%</t>
  </si>
  <si>
    <t>10,25M</t>
  </si>
  <si>
    <t>-4.71%</t>
  </si>
  <si>
    <t>16,99M</t>
  </si>
  <si>
    <t>24.60%</t>
  </si>
  <si>
    <t>18,12M</t>
  </si>
  <si>
    <t>11.31%</t>
  </si>
  <si>
    <t>11,11M</t>
  </si>
  <si>
    <t>-1.00%</t>
  </si>
  <si>
    <t>18,25M</t>
  </si>
  <si>
    <t>3.08%</t>
  </si>
  <si>
    <t>16,06M</t>
  </si>
  <si>
    <t>4.84%</t>
  </si>
  <si>
    <t>23,53M</t>
  </si>
  <si>
    <t>-1.06%</t>
  </si>
  <si>
    <t>24,46M</t>
  </si>
  <si>
    <t>-4.57%</t>
  </si>
  <si>
    <t>0.25%</t>
  </si>
  <si>
    <t>8,36M</t>
  </si>
  <si>
    <t>-4.84%</t>
  </si>
  <si>
    <t>15,50M</t>
  </si>
  <si>
    <t>1.98%</t>
  </si>
  <si>
    <t>10,53M</t>
  </si>
  <si>
    <t>12.50%</t>
  </si>
  <si>
    <t>12,95M</t>
  </si>
  <si>
    <t>10,13M</t>
  </si>
  <si>
    <t>3.90%</t>
  </si>
  <si>
    <t>18,11M</t>
  </si>
  <si>
    <t>5.48%</t>
  </si>
  <si>
    <t>8,91M</t>
  </si>
  <si>
    <t>2.10%</t>
  </si>
  <si>
    <t>8,99M</t>
  </si>
  <si>
    <t>8.33%</t>
  </si>
  <si>
    <t>12,53M</t>
  </si>
  <si>
    <t>8.64%</t>
  </si>
  <si>
    <t>11,76M</t>
  </si>
  <si>
    <t>-17.91%</t>
  </si>
  <si>
    <t>12,12M</t>
  </si>
  <si>
    <t>7.64%</t>
  </si>
  <si>
    <t>12,99M</t>
  </si>
  <si>
    <t>6.18%</t>
  </si>
  <si>
    <t>14,37M</t>
  </si>
  <si>
    <t>-15.08%</t>
  </si>
  <si>
    <t>12,62M</t>
  </si>
  <si>
    <t>-1.93%</t>
  </si>
  <si>
    <t>15,54M</t>
  </si>
  <si>
    <t>30.13%</t>
  </si>
  <si>
    <t>17,71M</t>
  </si>
  <si>
    <t>17.73%</t>
  </si>
  <si>
    <t>21,06M</t>
  </si>
  <si>
    <t>3.57%</t>
  </si>
  <si>
    <t>14,87M</t>
  </si>
  <si>
    <t>8.89%</t>
  </si>
  <si>
    <t>11,18M</t>
  </si>
  <si>
    <t>8.43%</t>
  </si>
  <si>
    <t>22,64M</t>
  </si>
  <si>
    <t>-14.43%</t>
  </si>
  <si>
    <t>22,34M</t>
  </si>
  <si>
    <t>20.50%</t>
  </si>
  <si>
    <t>24,99M</t>
  </si>
  <si>
    <t>20.15%</t>
  </si>
  <si>
    <t>17,50M</t>
  </si>
  <si>
    <t>9.84%</t>
  </si>
  <si>
    <t>12,92M</t>
  </si>
  <si>
    <t>0.00%</t>
  </si>
  <si>
    <t>20,30M</t>
  </si>
  <si>
    <t>-2.40%</t>
  </si>
  <si>
    <t>22,90M</t>
  </si>
  <si>
    <t>-2.34%</t>
  </si>
  <si>
    <t>24,22M</t>
  </si>
  <si>
    <t>4.07%</t>
  </si>
  <si>
    <t>23,92M</t>
  </si>
  <si>
    <t>20.59%</t>
  </si>
  <si>
    <t>16,36M</t>
  </si>
  <si>
    <t>-26.09%</t>
  </si>
  <si>
    <t>5,38M</t>
  </si>
  <si>
    <t>25.45%</t>
  </si>
  <si>
    <t>5,17M</t>
  </si>
  <si>
    <t>-2.65%</t>
  </si>
  <si>
    <t>3,62M</t>
  </si>
  <si>
    <t>-31.93%</t>
  </si>
  <si>
    <t>3,78M</t>
  </si>
  <si>
    <t>-2.92%</t>
  </si>
  <si>
    <t>5,94M</t>
  </si>
  <si>
    <t>16.33%</t>
  </si>
  <si>
    <t>4,69M</t>
  </si>
  <si>
    <t>11.36%</t>
  </si>
  <si>
    <t>3,50M</t>
  </si>
  <si>
    <t>15.79%</t>
  </si>
  <si>
    <t>3,41M</t>
  </si>
  <si>
    <t>-15.56%</t>
  </si>
  <si>
    <t>91,15M</t>
  </si>
  <si>
    <t>13.32%</t>
  </si>
  <si>
    <t>75,39M</t>
  </si>
  <si>
    <t>83,36M</t>
  </si>
  <si>
    <t>-4.72%</t>
  </si>
  <si>
    <t>98,75M</t>
  </si>
  <si>
    <t>4.87%</t>
  </si>
  <si>
    <t>92,82M</t>
  </si>
  <si>
    <t>-4.80%</t>
  </si>
  <si>
    <t>131,23M</t>
  </si>
  <si>
    <t>-8.76%</t>
  </si>
  <si>
    <t>77,46M</t>
  </si>
  <si>
    <t>1.36%</t>
  </si>
  <si>
    <t>65,62M</t>
  </si>
  <si>
    <t>-1.50%</t>
  </si>
  <si>
    <t>tir = 409121,75 g cf0 // 1000 chs g cfj // 121 g nj // 0,90748 i // f irr</t>
  </si>
  <si>
    <t>67,79M</t>
  </si>
  <si>
    <t>-2.98%</t>
  </si>
  <si>
    <t>62,55M</t>
  </si>
  <si>
    <t>-1.76%</t>
  </si>
  <si>
    <t>69,17M</t>
  </si>
  <si>
    <t>-5.23%</t>
  </si>
  <si>
    <t>54,12M</t>
  </si>
  <si>
    <t>-1.37%</t>
  </si>
  <si>
    <t>60,69M</t>
  </si>
  <si>
    <t>3.72%</t>
  </si>
  <si>
    <t>50,46M</t>
  </si>
  <si>
    <t>3.30%</t>
  </si>
  <si>
    <t>57,48M</t>
  </si>
  <si>
    <t>-0.07%</t>
  </si>
  <si>
    <t>70,24M</t>
  </si>
  <si>
    <t>3.56%</t>
  </si>
  <si>
    <t>60,65M</t>
  </si>
  <si>
    <t>11.54%</t>
  </si>
  <si>
    <t>57,17M</t>
  </si>
  <si>
    <t>-3.43%</t>
  </si>
  <si>
    <t>57,55M</t>
  </si>
  <si>
    <t>11.21%</t>
  </si>
  <si>
    <t>59,88M</t>
  </si>
  <si>
    <t>-12.68%</t>
  </si>
  <si>
    <t>92,50M</t>
  </si>
  <si>
    <t>-5.86%</t>
  </si>
  <si>
    <t>62,54M</t>
  </si>
  <si>
    <t>-6.42%</t>
  </si>
  <si>
    <t>60,85M</t>
  </si>
  <si>
    <t>13.29%</t>
  </si>
  <si>
    <t>62,53M</t>
  </si>
  <si>
    <t>3.14%</t>
  </si>
  <si>
    <t>51,63M</t>
  </si>
  <si>
    <t>-1.17%</t>
  </si>
  <si>
    <t>52,17M</t>
  </si>
  <si>
    <t>63,69M</t>
  </si>
  <si>
    <t>9.40%</t>
  </si>
  <si>
    <t>84,13M</t>
  </si>
  <si>
    <t>9.94%</t>
  </si>
  <si>
    <t>76,28M</t>
  </si>
  <si>
    <t>12.32%</t>
  </si>
  <si>
    <t>75,04M</t>
  </si>
  <si>
    <t>75,34M</t>
  </si>
  <si>
    <t>7.37%</t>
  </si>
  <si>
    <t>76,23M</t>
  </si>
  <si>
    <t>-9.28%</t>
  </si>
  <si>
    <t>91,50M</t>
  </si>
  <si>
    <t>5.43%</t>
  </si>
  <si>
    <t>79,09M</t>
  </si>
  <si>
    <t>18.10%</t>
  </si>
  <si>
    <t>94,20M</t>
  </si>
  <si>
    <t>0.40%</t>
  </si>
  <si>
    <t>109,95M</t>
  </si>
  <si>
    <t>-4.98%</t>
  </si>
  <si>
    <t>86,24M</t>
  </si>
  <si>
    <t>17.38%</t>
  </si>
  <si>
    <t>78,01M</t>
  </si>
  <si>
    <t>0.52%</t>
  </si>
  <si>
    <t>79,13M</t>
  </si>
  <si>
    <t>-3.03%</t>
  </si>
  <si>
    <t>172,15M</t>
  </si>
  <si>
    <t>-20.20%</t>
  </si>
  <si>
    <t>93,13M</t>
  </si>
  <si>
    <t>-15.88%</t>
  </si>
  <si>
    <t>62,19M</t>
  </si>
  <si>
    <t>-8.18%</t>
  </si>
  <si>
    <t>90,36M</t>
  </si>
  <si>
    <t>-17.55%</t>
  </si>
  <si>
    <t>51,66M</t>
  </si>
  <si>
    <t>-12.36%</t>
  </si>
  <si>
    <t>41,82M</t>
  </si>
  <si>
    <t>-0.19%</t>
  </si>
  <si>
    <t>50,64M</t>
  </si>
  <si>
    <t>9.24%</t>
  </si>
  <si>
    <t>51,42M</t>
  </si>
  <si>
    <t>55,15M</t>
  </si>
  <si>
    <t>13.21%</t>
  </si>
  <si>
    <t>82,89M</t>
  </si>
  <si>
    <t>-12.61%</t>
  </si>
  <si>
    <t>36,45M</t>
  </si>
  <si>
    <t>-5.41%</t>
  </si>
  <si>
    <t>59,42M</t>
  </si>
  <si>
    <t>-3.55%</t>
  </si>
  <si>
    <t>79,93M</t>
  </si>
  <si>
    <t>5.72%</t>
  </si>
  <si>
    <t>49,02M</t>
  </si>
  <si>
    <t>27.73%</t>
  </si>
  <si>
    <t>75,33M</t>
  </si>
  <si>
    <t>4.51%</t>
  </si>
  <si>
    <t>49,71M</t>
  </si>
  <si>
    <t>7.68%</t>
  </si>
  <si>
    <t>45,78M</t>
  </si>
  <si>
    <t>-0.93%</t>
  </si>
  <si>
    <t>53,05M</t>
  </si>
  <si>
    <t>43,97M</t>
  </si>
  <si>
    <t>10.13%</t>
  </si>
  <si>
    <t>53,35M</t>
  </si>
  <si>
    <t>5.18%</t>
  </si>
  <si>
    <t>39,99M</t>
  </si>
  <si>
    <t>47,08M</t>
  </si>
  <si>
    <t>11.66%</t>
  </si>
  <si>
    <t>32,89M</t>
  </si>
  <si>
    <t>6.65%</t>
  </si>
  <si>
    <t>34,80M</t>
  </si>
  <si>
    <t>10.33%</t>
  </si>
  <si>
    <t>40,76M</t>
  </si>
  <si>
    <t>15.59%</t>
  </si>
  <si>
    <t>33,10M</t>
  </si>
  <si>
    <t>1.76%</t>
  </si>
  <si>
    <t>44,73M</t>
  </si>
  <si>
    <t>-8.95%</t>
  </si>
  <si>
    <t>32,70M</t>
  </si>
  <si>
    <t>-3.35%</t>
  </si>
  <si>
    <t>47,49M</t>
  </si>
  <si>
    <t>-0.81%</t>
  </si>
  <si>
    <t>54,72M</t>
  </si>
  <si>
    <t>-1.44%</t>
  </si>
  <si>
    <t>41,30M</t>
  </si>
  <si>
    <t>1.29%</t>
  </si>
  <si>
    <t>48,01M</t>
  </si>
  <si>
    <t>1.14%</t>
  </si>
  <si>
    <t>34,92M</t>
  </si>
  <si>
    <t>-7.77%</t>
  </si>
  <si>
    <t>30,99M</t>
  </si>
  <si>
    <t>18.50%</t>
  </si>
  <si>
    <t>22,71M</t>
  </si>
  <si>
    <t>-0.18%</t>
  </si>
  <si>
    <t>32,34M</t>
  </si>
  <si>
    <t>2.75%</t>
  </si>
  <si>
    <t>44,83M</t>
  </si>
  <si>
    <t>-5.95%</t>
  </si>
  <si>
    <t>44,38M</t>
  </si>
  <si>
    <t>22.11%</t>
  </si>
  <si>
    <t>38,32M</t>
  </si>
  <si>
    <t>3.37%</t>
  </si>
  <si>
    <t>32,36M</t>
  </si>
  <si>
    <t>13.18%</t>
  </si>
  <si>
    <t>29,23M</t>
  </si>
  <si>
    <t>-0.85%</t>
  </si>
  <si>
    <t>28,46M</t>
  </si>
  <si>
    <t>2.12%</t>
  </si>
  <si>
    <t>42,77M</t>
  </si>
  <si>
    <t>-19.48%</t>
  </si>
  <si>
    <t>37,66M</t>
  </si>
  <si>
    <t>-6.04%</t>
  </si>
  <si>
    <t>29,59M</t>
  </si>
  <si>
    <t>14.22%</t>
  </si>
  <si>
    <t>23,99M</t>
  </si>
  <si>
    <t>4.98%</t>
  </si>
  <si>
    <t>13.33%</t>
  </si>
  <si>
    <t>24,50M</t>
  </si>
  <si>
    <t>16,38M</t>
  </si>
  <si>
    <t>-5.05%</t>
  </si>
  <si>
    <t>17,42M</t>
  </si>
  <si>
    <t>14.63%</t>
  </si>
  <si>
    <t>29,99M</t>
  </si>
  <si>
    <t>2.50%</t>
  </si>
  <si>
    <t>93,04M</t>
  </si>
  <si>
    <t>12.68%</t>
  </si>
  <si>
    <t>64,87M</t>
  </si>
  <si>
    <t>-7.34%</t>
  </si>
  <si>
    <t>70,49M</t>
  </si>
  <si>
    <t>20.43%</t>
  </si>
  <si>
    <t>63,49M</t>
  </si>
  <si>
    <t>-18.30%</t>
  </si>
  <si>
    <t>68,88M</t>
  </si>
  <si>
    <t>71,96M</t>
  </si>
  <si>
    <t>8.05%</t>
  </si>
  <si>
    <t>64,36M</t>
  </si>
  <si>
    <t>-8.01%</t>
  </si>
  <si>
    <t>31.35%</t>
  </si>
  <si>
    <t>63,90M</t>
  </si>
  <si>
    <t>-0.79%</t>
  </si>
  <si>
    <t>81,10M</t>
  </si>
  <si>
    <t>11.16%</t>
  </si>
  <si>
    <t>83,70M</t>
  </si>
  <si>
    <t>5.54%</t>
  </si>
  <si>
    <t>104,14M</t>
  </si>
  <si>
    <t>7.71%</t>
  </si>
  <si>
    <t>106,24M</t>
  </si>
  <si>
    <t>22.56%</t>
  </si>
  <si>
    <t>69,07M</t>
  </si>
  <si>
    <t>-3.53%</t>
  </si>
  <si>
    <t>70,12M</t>
  </si>
  <si>
    <t>6.25%</t>
  </si>
  <si>
    <t>61,24M</t>
  </si>
  <si>
    <t>-9.86%</t>
  </si>
  <si>
    <t>58,05M</t>
  </si>
  <si>
    <t>-12.56%</t>
  </si>
  <si>
    <t>64,69M</t>
  </si>
  <si>
    <t>7.41%</t>
  </si>
  <si>
    <t>59,07M</t>
  </si>
  <si>
    <t>-5.97%</t>
  </si>
  <si>
    <t>78,29M</t>
  </si>
  <si>
    <t>111,65M</t>
  </si>
  <si>
    <t>4.00%</t>
  </si>
  <si>
    <t>149,90M</t>
  </si>
  <si>
    <t>10.95%</t>
  </si>
  <si>
    <t>93,73M</t>
  </si>
  <si>
    <t>15.36%</t>
  </si>
  <si>
    <t>97,02M</t>
  </si>
  <si>
    <t>-9.57%</t>
  </si>
  <si>
    <t>93,02M</t>
  </si>
  <si>
    <t>6.93%</t>
  </si>
  <si>
    <t>119,64M</t>
  </si>
  <si>
    <t>2.02%</t>
  </si>
  <si>
    <t>159,43M</t>
  </si>
  <si>
    <t>18.33%</t>
  </si>
  <si>
    <t>174,56M</t>
  </si>
  <si>
    <t>1.21%</t>
  </si>
  <si>
    <t>244,91M</t>
  </si>
  <si>
    <t>2.06%</t>
  </si>
  <si>
    <t>79,14M</t>
  </si>
  <si>
    <t>19.12%</t>
  </si>
  <si>
    <t>15,74M</t>
  </si>
  <si>
    <t>0.49%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</si>
</sst>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.mm.yyyy"/>
    <numFmt numFmtId="165" formatCode="&quot;R$&quot;\ #,##0.00"/>
    <numFmt numFmtId="166" formatCode="0.00000000%"/>
    <numFmt numFmtId="167" formatCode="0.0000000%"/>
    <numFmt numFmtId="168" formatCode="dd/mm/yyyy"/>
    <numFmt numFmtId="169" formatCode="0.00000%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rgb="FF232526"/>
      <name val="Inter"/>
    </font>
    <font>
      <sz val="11.0"/>
      <color theme="1"/>
      <name val="Calibri"/>
    </font>
    <font>
      <color theme="1"/>
      <name val="Calibri"/>
      <scheme val="minor"/>
    </font>
    <font>
      <sz val="9.0"/>
      <color rgb="FF333333"/>
      <name val="Arial"/>
    </font>
    <font>
      <b/>
      <color rgb="FF232526"/>
      <name val="Inter"/>
    </font>
    <font>
      <color rgb="FF000000"/>
      <name val="Docs-Calibri"/>
    </font>
    <font>
      <sz val="11.0"/>
      <color rgb="FF444444"/>
      <name val="Consolas"/>
    </font>
    <font>
      <sz val="11.0"/>
      <color rgb="FF1F1F1F"/>
      <name val="&quot;Google Sans&quot;"/>
    </font>
    <font>
      <sz val="9.0"/>
      <color rgb="FF23252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F4FA"/>
        <bgColor rgb="FFEDF4FA"/>
      </patternFill>
    </fill>
  </fills>
  <borders count="2">
    <border/>
    <border>
      <top style="thin">
        <color rgb="FFDADADA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left" readingOrder="0" shrinkToFit="0" wrapText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right" readingOrder="0" shrinkToFit="0" wrapText="0"/>
    </xf>
    <xf borderId="0" fillId="0" fontId="4" numFmtId="165" xfId="0" applyAlignment="1" applyFont="1" applyNumberFormat="1">
      <alignment readingOrder="0"/>
    </xf>
    <xf borderId="0" fillId="0" fontId="5" numFmtId="0" xfId="0" applyFont="1"/>
    <xf borderId="0" fillId="0" fontId="4" numFmtId="165" xfId="0" applyFont="1" applyNumberFormat="1"/>
    <xf borderId="1" fillId="2" fontId="6" numFmtId="0" xfId="0" applyAlignment="1" applyBorder="1" applyFont="1">
      <alignment horizontal="right" readingOrder="0"/>
    </xf>
    <xf borderId="0" fillId="0" fontId="4" numFmtId="10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1" fillId="2" fontId="6" numFmtId="10" xfId="0" applyAlignment="1" applyBorder="1" applyFont="1" applyNumberFormat="1">
      <alignment horizontal="right" readingOrder="0"/>
    </xf>
    <xf borderId="0" fillId="0" fontId="4" numFmtId="167" xfId="0" applyFont="1" applyNumberFormat="1"/>
    <xf borderId="0" fillId="0" fontId="4" numFmtId="166" xfId="0" applyFont="1" applyNumberFormat="1"/>
    <xf borderId="0" fillId="0" fontId="3" numFmtId="168" xfId="0" applyAlignment="1" applyFont="1" applyNumberFormat="1">
      <alignment horizontal="left" readingOrder="0" shrinkToFit="0" wrapText="0"/>
    </xf>
    <xf borderId="0" fillId="2" fontId="7" numFmtId="0" xfId="0" applyAlignment="1" applyFont="1">
      <alignment horizontal="right" readingOrder="0" shrinkToFit="0" wrapText="0"/>
    </xf>
    <xf borderId="0" fillId="0" fontId="4" numFmtId="0" xfId="0" applyAlignment="1" applyFont="1">
      <alignment shrinkToFit="0" vertical="bottom" wrapText="0"/>
    </xf>
    <xf borderId="0" fillId="0" fontId="4" numFmtId="169" xfId="0" applyFont="1" applyNumberFormat="1"/>
    <xf borderId="1" fillId="2" fontId="6" numFmtId="0" xfId="0" applyAlignment="1" applyBorder="1" applyFont="1">
      <alignment horizontal="left"/>
    </xf>
    <xf borderId="1" fillId="2" fontId="6" numFmtId="164" xfId="0" applyAlignment="1" applyBorder="1" applyFont="1" applyNumberFormat="1">
      <alignment horizontal="right" readingOrder="0"/>
    </xf>
    <xf borderId="0" fillId="0" fontId="4" numFmtId="10" xfId="0" applyFont="1" applyNumberFormat="1"/>
    <xf borderId="0" fillId="0" fontId="5" numFmtId="4" xfId="0" applyAlignment="1" applyFont="1" applyNumberFormat="1">
      <alignment readingOrder="0"/>
    </xf>
    <xf borderId="0" fillId="2" fontId="8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1" fillId="3" fontId="6" numFmtId="0" xfId="0" applyAlignment="1" applyBorder="1" applyFill="1" applyFont="1">
      <alignment horizontal="left"/>
    </xf>
    <xf borderId="1" fillId="3" fontId="6" numFmtId="0" xfId="0" applyAlignment="1" applyBorder="1" applyFont="1">
      <alignment horizontal="right" readingOrder="0"/>
    </xf>
    <xf borderId="0" fillId="2" fontId="9" numFmtId="166" xfId="0" applyAlignment="1" applyFont="1" applyNumberFormat="1">
      <alignment horizontal="left"/>
    </xf>
    <xf borderId="0" fillId="2" fontId="10" numFmtId="0" xfId="0" applyAlignment="1" applyFont="1">
      <alignment readingOrder="0"/>
    </xf>
    <xf borderId="0" fillId="0" fontId="11" numFmtId="0" xfId="0" applyAlignment="1" applyFont="1">
      <alignment horizontal="right" readingOrder="0" shrinkToFit="0" wrapText="0"/>
    </xf>
    <xf borderId="0" fillId="0" fontId="11" numFmtId="164" xfId="0" applyAlignment="1" applyFont="1" applyNumberFormat="1">
      <alignment horizontal="right" readingOrder="0" shrinkToFit="0" wrapText="0"/>
    </xf>
    <xf borderId="0" fillId="0" fontId="11" numFmtId="168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14.57"/>
    <col customWidth="1" min="2" max="3" width="8.71"/>
    <col customWidth="1" min="4" max="4" width="10.43"/>
    <col customWidth="1" min="5" max="7" width="8.71"/>
    <col customWidth="1" min="8" max="8" width="11.29"/>
    <col customWidth="1" min="9" max="10" width="8.71"/>
    <col customWidth="1" min="11" max="11" width="16.0"/>
    <col customWidth="1" min="12" max="12" width="14.14"/>
    <col customWidth="1" min="13" max="13" width="15.0"/>
    <col customWidth="1" min="14" max="14" width="16.14"/>
    <col customWidth="1" min="15" max="15" width="14.86"/>
    <col customWidth="1" min="16" max="16" width="15.14"/>
    <col customWidth="1" min="17" max="17" width="18.0"/>
    <col customWidth="1" min="18" max="18" width="16.86"/>
    <col customWidth="1" min="19" max="20" width="8.71"/>
    <col customWidth="1" min="21" max="21" width="12.43"/>
    <col customWidth="1" min="22" max="25" width="8.71"/>
    <col customWidth="1" min="26" max="26" width="11.71"/>
    <col customWidth="1" min="27" max="27" width="18.71"/>
    <col customWidth="1" min="28" max="29" width="8.71"/>
    <col customWidth="1" min="30" max="30" width="11.86"/>
    <col customWidth="1" min="31" max="31" width="17.43"/>
  </cols>
  <sheetData>
    <row r="1" ht="14.25" customHeight="1" outlineLevel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 t="s">
        <v>12</v>
      </c>
      <c r="O1" s="2" t="s">
        <v>13</v>
      </c>
      <c r="R1" s="1" t="s">
        <v>14</v>
      </c>
      <c r="S1" s="1" t="s">
        <v>15</v>
      </c>
    </row>
    <row r="2" ht="14.25" customHeight="1" outlineLevel="1">
      <c r="A2" s="3">
        <v>40909.0</v>
      </c>
      <c r="B2" s="4">
        <v>13.59</v>
      </c>
      <c r="C2" s="4">
        <v>11.95</v>
      </c>
      <c r="D2" s="4">
        <v>13.74</v>
      </c>
      <c r="E2" s="4">
        <v>11.5</v>
      </c>
      <c r="F2" s="4" t="s">
        <v>16</v>
      </c>
      <c r="G2" s="5" t="s">
        <v>17</v>
      </c>
      <c r="H2" s="6">
        <v>1000.0</v>
      </c>
      <c r="I2" s="7">
        <f t="shared" ref="I2:I3" si="1">ROUND((1000 + (J3 * O3))/B2, 0)</f>
        <v>918</v>
      </c>
      <c r="J2" s="7">
        <f t="shared" ref="J2:J122" si="2">I2+J3</f>
        <v>41849</v>
      </c>
      <c r="K2" s="8">
        <f t="shared" ref="K2:K122" si="3">J2*B2</f>
        <v>568727.91</v>
      </c>
      <c r="L2" s="7">
        <f t="shared" ref="L2:L122" si="4">L3+1</f>
        <v>121</v>
      </c>
      <c r="O2" s="9"/>
      <c r="Q2" s="1" t="s">
        <v>18</v>
      </c>
      <c r="R2" s="10">
        <v>0.020906</v>
      </c>
      <c r="S2" s="11">
        <v>0.2817</v>
      </c>
      <c r="T2" s="12"/>
      <c r="AA2" s="8"/>
      <c r="AD2" s="13"/>
      <c r="AE2" s="14"/>
    </row>
    <row r="3" ht="14.25" customHeight="1" outlineLevel="1">
      <c r="A3" s="15">
        <v>40878.0</v>
      </c>
      <c r="B3" s="4">
        <v>11.85</v>
      </c>
      <c r="C3" s="4">
        <v>12.1</v>
      </c>
      <c r="D3" s="4">
        <v>12.63</v>
      </c>
      <c r="E3" s="4">
        <v>11.1</v>
      </c>
      <c r="F3" s="4" t="s">
        <v>19</v>
      </c>
      <c r="G3" s="16" t="s">
        <v>20</v>
      </c>
      <c r="H3" s="6">
        <v>1000.0</v>
      </c>
      <c r="I3" s="7">
        <f t="shared" si="1"/>
        <v>514</v>
      </c>
      <c r="J3" s="7">
        <f t="shared" si="2"/>
        <v>40931</v>
      </c>
      <c r="K3" s="8">
        <f t="shared" si="3"/>
        <v>485032.35</v>
      </c>
      <c r="L3" s="7">
        <f t="shared" si="4"/>
        <v>120</v>
      </c>
      <c r="N3" s="3">
        <v>40899.0</v>
      </c>
      <c r="O3" s="9">
        <v>0.280441</v>
      </c>
      <c r="T3" s="12"/>
      <c r="AA3" s="8"/>
    </row>
    <row r="4" ht="14.25" customHeight="1" outlineLevel="1">
      <c r="A4" s="15">
        <v>40848.0</v>
      </c>
      <c r="B4" s="4">
        <v>11.95</v>
      </c>
      <c r="C4" s="4">
        <v>12.3</v>
      </c>
      <c r="D4" s="4">
        <v>12.77</v>
      </c>
      <c r="E4" s="4">
        <v>11.36</v>
      </c>
      <c r="F4" s="4" t="s">
        <v>21</v>
      </c>
      <c r="G4" s="16" t="s">
        <v>22</v>
      </c>
      <c r="H4" s="6">
        <v>1000.0</v>
      </c>
      <c r="I4" s="7">
        <f>ROUND(1000/B4, 0)</f>
        <v>84</v>
      </c>
      <c r="J4" s="7">
        <f t="shared" si="2"/>
        <v>40417</v>
      </c>
      <c r="K4" s="8">
        <f t="shared" si="3"/>
        <v>482983.15</v>
      </c>
      <c r="L4" s="7">
        <f t="shared" si="4"/>
        <v>119</v>
      </c>
      <c r="N4" s="15">
        <v>40865.0</v>
      </c>
      <c r="O4" s="9">
        <v>0.125885</v>
      </c>
      <c r="Q4" s="1" t="s">
        <v>23</v>
      </c>
      <c r="R4" s="8">
        <f t="array" ref="R4">NPV(R5,H2:H122,)</f>
        <v>73260.59678</v>
      </c>
      <c r="T4" s="12"/>
      <c r="U4" s="17"/>
      <c r="AA4" s="8"/>
    </row>
    <row r="5" ht="14.25" customHeight="1" outlineLevel="1">
      <c r="A5" s="15">
        <v>40817.0</v>
      </c>
      <c r="B5" s="4">
        <v>12.73</v>
      </c>
      <c r="C5" s="4">
        <v>12.02</v>
      </c>
      <c r="D5" s="4">
        <v>12.92</v>
      </c>
      <c r="E5" s="4">
        <v>11.2</v>
      </c>
      <c r="F5" s="4" t="s">
        <v>24</v>
      </c>
      <c r="G5" s="5" t="s">
        <v>25</v>
      </c>
      <c r="H5" s="6">
        <v>1000.0</v>
      </c>
      <c r="I5" s="7">
        <f t="shared" ref="I5:I6" si="5">ROUND((1000 + (J6 * O6))/B5, 0)</f>
        <v>939</v>
      </c>
      <c r="J5" s="7">
        <f t="shared" si="2"/>
        <v>40333</v>
      </c>
      <c r="K5" s="8">
        <f t="shared" si="3"/>
        <v>513439.09</v>
      </c>
      <c r="L5" s="7">
        <f t="shared" si="4"/>
        <v>118</v>
      </c>
      <c r="O5" s="9"/>
      <c r="Q5" s="1" t="s">
        <v>26</v>
      </c>
      <c r="R5" s="18">
        <f>(1+S5)^(1/12)-1</f>
        <v>0.009074750951</v>
      </c>
      <c r="S5" s="11">
        <v>0.1145</v>
      </c>
      <c r="T5" s="12"/>
      <c r="U5" s="17"/>
      <c r="AA5" s="8"/>
    </row>
    <row r="6" ht="14.25" customHeight="1" outlineLevel="1">
      <c r="A6" s="3">
        <v>40787.0</v>
      </c>
      <c r="B6" s="4">
        <v>12.2</v>
      </c>
      <c r="C6" s="4">
        <v>13.26</v>
      </c>
      <c r="D6" s="4">
        <v>14.03</v>
      </c>
      <c r="E6" s="4">
        <v>11.5</v>
      </c>
      <c r="F6" s="4" t="s">
        <v>27</v>
      </c>
      <c r="G6" s="16" t="s">
        <v>28</v>
      </c>
      <c r="H6" s="6">
        <v>1000.0</v>
      </c>
      <c r="I6" s="7">
        <f t="shared" si="5"/>
        <v>754</v>
      </c>
      <c r="J6" s="7">
        <f t="shared" si="2"/>
        <v>39394</v>
      </c>
      <c r="K6" s="8">
        <f t="shared" si="3"/>
        <v>480606.8</v>
      </c>
      <c r="L6" s="7">
        <f t="shared" si="4"/>
        <v>117</v>
      </c>
      <c r="N6" s="15">
        <v>40808.0</v>
      </c>
      <c r="O6" s="9">
        <v>0.278181</v>
      </c>
      <c r="R6" s="19"/>
      <c r="S6" s="20"/>
      <c r="T6" s="12"/>
      <c r="U6" s="17"/>
      <c r="W6" s="21"/>
      <c r="AA6" s="8"/>
    </row>
    <row r="7" ht="14.25" customHeight="1" outlineLevel="1">
      <c r="A7" s="15">
        <v>40756.0</v>
      </c>
      <c r="B7" s="4">
        <v>12.98</v>
      </c>
      <c r="C7" s="4">
        <v>12.82</v>
      </c>
      <c r="D7" s="4">
        <v>12.99</v>
      </c>
      <c r="E7" s="4">
        <v>10.17</v>
      </c>
      <c r="F7" s="4" t="s">
        <v>29</v>
      </c>
      <c r="G7" s="5" t="s">
        <v>30</v>
      </c>
      <c r="H7" s="6">
        <v>1000.0</v>
      </c>
      <c r="I7" s="7">
        <f>ROUND(1000/B7, 0)</f>
        <v>77</v>
      </c>
      <c r="J7" s="7">
        <f t="shared" si="2"/>
        <v>38640</v>
      </c>
      <c r="K7" s="8">
        <f t="shared" si="3"/>
        <v>501547.2</v>
      </c>
      <c r="L7" s="7">
        <f t="shared" si="4"/>
        <v>116</v>
      </c>
      <c r="N7" s="3">
        <v>40774.0</v>
      </c>
      <c r="O7" s="9">
        <v>0.212075</v>
      </c>
      <c r="R7" s="19"/>
      <c r="S7" s="20"/>
      <c r="T7" s="12"/>
      <c r="W7" s="21"/>
      <c r="AA7" s="8"/>
    </row>
    <row r="8" ht="14.25" customHeight="1" outlineLevel="1">
      <c r="A8" s="15">
        <v>40725.0</v>
      </c>
      <c r="B8" s="4">
        <v>12.67</v>
      </c>
      <c r="C8" s="4">
        <v>13.44</v>
      </c>
      <c r="D8" s="4">
        <v>13.7</v>
      </c>
      <c r="E8" s="4">
        <v>11.96</v>
      </c>
      <c r="F8" s="4" t="s">
        <v>31</v>
      </c>
      <c r="G8" s="16" t="s">
        <v>32</v>
      </c>
      <c r="H8" s="6">
        <v>1000.0</v>
      </c>
      <c r="I8" s="7">
        <f t="shared" ref="I8:I9" si="6">ROUND((1000 + (J9 * O9))/B8, 0)</f>
        <v>860</v>
      </c>
      <c r="J8" s="7">
        <f t="shared" si="2"/>
        <v>38563</v>
      </c>
      <c r="K8" s="8">
        <f t="shared" si="3"/>
        <v>488593.21</v>
      </c>
      <c r="L8" s="7">
        <f t="shared" si="4"/>
        <v>115</v>
      </c>
      <c r="N8" s="15"/>
      <c r="O8" s="9"/>
      <c r="Q8" s="22" t="s">
        <v>33</v>
      </c>
      <c r="R8" s="19"/>
      <c r="S8" s="20"/>
      <c r="T8" s="12"/>
      <c r="W8" s="21"/>
      <c r="AA8" s="8"/>
    </row>
    <row r="9" ht="14.25" customHeight="1" outlineLevel="1">
      <c r="A9" s="15">
        <v>40695.0</v>
      </c>
      <c r="B9" s="4">
        <v>13.49</v>
      </c>
      <c r="C9" s="4">
        <v>13.27</v>
      </c>
      <c r="D9" s="4">
        <v>13.49</v>
      </c>
      <c r="E9" s="4">
        <v>12.71</v>
      </c>
      <c r="F9" s="4" t="s">
        <v>34</v>
      </c>
      <c r="G9" s="5" t="s">
        <v>35</v>
      </c>
      <c r="H9" s="6">
        <v>1000.0</v>
      </c>
      <c r="I9" s="7">
        <f t="shared" si="6"/>
        <v>507</v>
      </c>
      <c r="J9" s="7">
        <f t="shared" si="2"/>
        <v>37703</v>
      </c>
      <c r="K9" s="8">
        <f t="shared" si="3"/>
        <v>508613.47</v>
      </c>
      <c r="L9" s="7">
        <f t="shared" si="4"/>
        <v>114</v>
      </c>
      <c r="N9" s="15">
        <v>40716.0</v>
      </c>
      <c r="O9" s="9">
        <v>0.262432</v>
      </c>
      <c r="R9" s="19"/>
      <c r="S9" s="20"/>
      <c r="T9" s="12"/>
      <c r="W9" s="21"/>
      <c r="AA9" s="8"/>
    </row>
    <row r="10" ht="14.25" customHeight="1" outlineLevel="1">
      <c r="A10" s="3">
        <v>40664.0</v>
      </c>
      <c r="B10" s="4">
        <v>13.39</v>
      </c>
      <c r="C10" s="4">
        <v>13.67</v>
      </c>
      <c r="D10" s="4">
        <v>13.97</v>
      </c>
      <c r="E10" s="4">
        <v>12.68</v>
      </c>
      <c r="F10" s="4" t="s">
        <v>36</v>
      </c>
      <c r="G10" s="16" t="s">
        <v>37</v>
      </c>
      <c r="H10" s="6">
        <v>1000.0</v>
      </c>
      <c r="I10" s="7">
        <f>ROUND(1000/B10, 0)</f>
        <v>75</v>
      </c>
      <c r="J10" s="7">
        <f t="shared" si="2"/>
        <v>37196</v>
      </c>
      <c r="K10" s="8">
        <f t="shared" si="3"/>
        <v>498054.44</v>
      </c>
      <c r="L10" s="7">
        <f t="shared" si="4"/>
        <v>113</v>
      </c>
      <c r="M10" s="2"/>
      <c r="N10" s="15">
        <v>40683.0</v>
      </c>
      <c r="O10" s="9">
        <v>0.156962</v>
      </c>
      <c r="Q10" s="23" t="s">
        <v>38</v>
      </c>
      <c r="R10" s="19"/>
      <c r="S10" s="20"/>
      <c r="T10" s="12"/>
      <c r="W10" s="21"/>
      <c r="AA10" s="8"/>
    </row>
    <row r="11" ht="14.25" customHeight="1" outlineLevel="1">
      <c r="A11" s="15">
        <v>40634.0</v>
      </c>
      <c r="B11" s="4">
        <v>13.76</v>
      </c>
      <c r="C11" s="4">
        <v>14.12</v>
      </c>
      <c r="D11" s="4">
        <v>14.46</v>
      </c>
      <c r="E11" s="4">
        <v>12.86</v>
      </c>
      <c r="F11" s="4" t="s">
        <v>39</v>
      </c>
      <c r="G11" s="16" t="s">
        <v>40</v>
      </c>
      <c r="H11" s="6">
        <v>1000.0</v>
      </c>
      <c r="I11" s="7">
        <f t="shared" ref="I11:I12" si="7">ROUND((1000 + (J12 * O12))/B11, 0)</f>
        <v>643</v>
      </c>
      <c r="J11" s="7">
        <f t="shared" si="2"/>
        <v>37121</v>
      </c>
      <c r="K11" s="8">
        <f t="shared" si="3"/>
        <v>510784.96</v>
      </c>
      <c r="L11" s="7">
        <f t="shared" si="4"/>
        <v>112</v>
      </c>
      <c r="N11" s="3"/>
      <c r="O11" s="9"/>
      <c r="R11" s="19"/>
      <c r="S11" s="20"/>
      <c r="T11" s="12"/>
      <c r="W11" s="21"/>
      <c r="AA11" s="8"/>
    </row>
    <row r="12" ht="14.25" customHeight="1" outlineLevel="1">
      <c r="A12" s="15">
        <v>40603.0</v>
      </c>
      <c r="B12" s="4">
        <v>14.02</v>
      </c>
      <c r="C12" s="4">
        <v>14.02</v>
      </c>
      <c r="D12" s="4">
        <v>14.06</v>
      </c>
      <c r="E12" s="4">
        <v>12.99</v>
      </c>
      <c r="F12" s="4" t="s">
        <v>41</v>
      </c>
      <c r="G12" s="5" t="s">
        <v>42</v>
      </c>
      <c r="H12" s="6">
        <v>1000.0</v>
      </c>
      <c r="I12" s="7">
        <f t="shared" si="7"/>
        <v>899</v>
      </c>
      <c r="J12" s="7">
        <f t="shared" si="2"/>
        <v>36478</v>
      </c>
      <c r="K12" s="8">
        <f t="shared" si="3"/>
        <v>511421.56</v>
      </c>
      <c r="L12" s="7">
        <f t="shared" si="4"/>
        <v>111</v>
      </c>
      <c r="N12" s="15">
        <v>40625.0</v>
      </c>
      <c r="O12" s="9">
        <v>0.215096</v>
      </c>
      <c r="R12" s="19"/>
      <c r="S12" s="20"/>
      <c r="T12" s="12"/>
      <c r="W12" s="21"/>
      <c r="AA12" s="8"/>
    </row>
    <row r="13" ht="14.25" customHeight="1" outlineLevel="1">
      <c r="A13" s="15">
        <v>40575.0</v>
      </c>
      <c r="B13" s="4">
        <v>13.99</v>
      </c>
      <c r="C13" s="4">
        <v>13.95</v>
      </c>
      <c r="D13" s="4">
        <v>14.89</v>
      </c>
      <c r="E13" s="4">
        <v>13.0</v>
      </c>
      <c r="F13" s="4" t="s">
        <v>43</v>
      </c>
      <c r="G13" s="5" t="s">
        <v>44</v>
      </c>
      <c r="H13" s="6">
        <v>1000.0</v>
      </c>
      <c r="I13" s="7">
        <f>ROUND(1000/B13, 0)</f>
        <v>71</v>
      </c>
      <c r="J13" s="7">
        <f t="shared" si="2"/>
        <v>35579</v>
      </c>
      <c r="K13" s="8">
        <f t="shared" si="3"/>
        <v>497750.21</v>
      </c>
      <c r="L13" s="7">
        <f t="shared" si="4"/>
        <v>110</v>
      </c>
      <c r="N13" s="15">
        <v>40596.0</v>
      </c>
      <c r="O13" s="9">
        <v>0.32618</v>
      </c>
      <c r="Q13" s="24"/>
      <c r="R13" s="19"/>
      <c r="S13" s="20"/>
      <c r="T13" s="12"/>
      <c r="W13" s="21"/>
      <c r="AA13" s="8"/>
    </row>
    <row r="14" ht="14.25" customHeight="1" outlineLevel="1">
      <c r="A14" s="3">
        <v>40544.0</v>
      </c>
      <c r="B14" s="4">
        <v>13.85</v>
      </c>
      <c r="C14" s="4">
        <v>14.66</v>
      </c>
      <c r="D14" s="4">
        <v>14.96</v>
      </c>
      <c r="E14" s="4">
        <v>13.78</v>
      </c>
      <c r="F14" s="4" t="s">
        <v>45</v>
      </c>
      <c r="G14" s="16" t="s">
        <v>46</v>
      </c>
      <c r="H14" s="6">
        <v>1000.0</v>
      </c>
      <c r="I14" s="7">
        <f t="shared" ref="I14:I15" si="8">ROUND((1000 + (J15 * O15))/B14, 0)</f>
        <v>586</v>
      </c>
      <c r="J14" s="7">
        <f t="shared" si="2"/>
        <v>35508</v>
      </c>
      <c r="K14" s="8">
        <f t="shared" si="3"/>
        <v>491785.8</v>
      </c>
      <c r="L14" s="7">
        <f t="shared" si="4"/>
        <v>109</v>
      </c>
      <c r="N14" s="15"/>
      <c r="O14" s="9"/>
      <c r="R14" s="19"/>
      <c r="S14" s="20"/>
      <c r="T14" s="12"/>
      <c r="W14" s="21"/>
      <c r="AA14" s="8"/>
    </row>
    <row r="15" ht="14.25" customHeight="1" outlineLevel="1">
      <c r="A15" s="15">
        <v>40513.0</v>
      </c>
      <c r="B15" s="4">
        <v>14.62</v>
      </c>
      <c r="C15" s="4">
        <v>15.31</v>
      </c>
      <c r="D15" s="4">
        <v>15.81</v>
      </c>
      <c r="E15" s="4">
        <v>13.86</v>
      </c>
      <c r="F15" s="4" t="s">
        <v>47</v>
      </c>
      <c r="G15" s="16" t="s">
        <v>48</v>
      </c>
      <c r="H15" s="6">
        <v>1000.0</v>
      </c>
      <c r="I15" s="7">
        <f t="shared" si="8"/>
        <v>379</v>
      </c>
      <c r="J15" s="7">
        <f t="shared" si="2"/>
        <v>34922</v>
      </c>
      <c r="K15" s="8">
        <f t="shared" si="3"/>
        <v>510559.64</v>
      </c>
      <c r="L15" s="7">
        <f t="shared" si="4"/>
        <v>108</v>
      </c>
      <c r="N15" s="3">
        <v>40535.0</v>
      </c>
      <c r="O15" s="9">
        <v>0.203766</v>
      </c>
      <c r="R15" s="19"/>
      <c r="S15" s="20"/>
      <c r="T15" s="12"/>
      <c r="W15" s="21"/>
      <c r="AA15" s="8"/>
    </row>
    <row r="16" ht="14.25" customHeight="1" outlineLevel="1">
      <c r="A16" s="3">
        <v>40483.0</v>
      </c>
      <c r="B16" s="4">
        <v>15.19</v>
      </c>
      <c r="C16" s="4">
        <v>15.29</v>
      </c>
      <c r="D16" s="4">
        <v>16.09</v>
      </c>
      <c r="E16" s="4">
        <v>14.71</v>
      </c>
      <c r="F16" s="4" t="s">
        <v>49</v>
      </c>
      <c r="G16" s="16" t="s">
        <v>50</v>
      </c>
      <c r="H16" s="6">
        <v>1000.0</v>
      </c>
      <c r="I16" s="7">
        <f>ROUND(1000/B16, 0)</f>
        <v>66</v>
      </c>
      <c r="J16" s="7">
        <f t="shared" si="2"/>
        <v>34543</v>
      </c>
      <c r="K16" s="8">
        <f t="shared" si="3"/>
        <v>524708.17</v>
      </c>
      <c r="L16" s="7">
        <f t="shared" si="4"/>
        <v>107</v>
      </c>
      <c r="N16" s="15">
        <v>40505.0</v>
      </c>
      <c r="O16" s="9">
        <v>0.131424</v>
      </c>
      <c r="R16" s="19"/>
      <c r="S16" s="20"/>
      <c r="T16" s="12"/>
      <c r="W16" s="21"/>
      <c r="AA16" s="8"/>
    </row>
    <row r="17" ht="14.25" customHeight="1" outlineLevel="1">
      <c r="A17" s="15">
        <v>40452.0</v>
      </c>
      <c r="B17" s="4">
        <v>15.23</v>
      </c>
      <c r="C17" s="4">
        <v>14.81</v>
      </c>
      <c r="D17" s="4">
        <v>16.09</v>
      </c>
      <c r="E17" s="4">
        <v>14.66</v>
      </c>
      <c r="F17" s="4" t="s">
        <v>51</v>
      </c>
      <c r="G17" s="5" t="s">
        <v>52</v>
      </c>
      <c r="H17" s="6">
        <v>1000.0</v>
      </c>
      <c r="I17" s="7">
        <f t="shared" ref="I17:I18" si="9">ROUND((1000 + (J18 * O18))/B17, 0)</f>
        <v>512</v>
      </c>
      <c r="J17" s="7">
        <f t="shared" si="2"/>
        <v>34477</v>
      </c>
      <c r="K17" s="8">
        <f t="shared" si="3"/>
        <v>525084.71</v>
      </c>
      <c r="L17" s="7">
        <f t="shared" si="4"/>
        <v>106</v>
      </c>
      <c r="N17" s="3"/>
      <c r="O17" s="9"/>
      <c r="R17" s="19"/>
      <c r="S17" s="20"/>
      <c r="T17" s="12"/>
      <c r="W17" s="21"/>
      <c r="AA17" s="8"/>
    </row>
    <row r="18" ht="14.25" customHeight="1" outlineLevel="1">
      <c r="A18" s="15">
        <v>40422.0</v>
      </c>
      <c r="B18" s="4">
        <v>14.78</v>
      </c>
      <c r="C18" s="4">
        <v>13.05</v>
      </c>
      <c r="D18" s="4">
        <v>14.78</v>
      </c>
      <c r="E18" s="4">
        <v>12.74</v>
      </c>
      <c r="F18" s="4" t="s">
        <v>53</v>
      </c>
      <c r="G18" s="5" t="s">
        <v>54</v>
      </c>
      <c r="H18" s="6">
        <v>1000.0</v>
      </c>
      <c r="I18" s="7">
        <f t="shared" si="9"/>
        <v>522</v>
      </c>
      <c r="J18" s="7">
        <f t="shared" si="2"/>
        <v>33965</v>
      </c>
      <c r="K18" s="8">
        <f t="shared" si="3"/>
        <v>502002.7</v>
      </c>
      <c r="L18" s="7">
        <f t="shared" si="4"/>
        <v>105</v>
      </c>
      <c r="N18" s="15">
        <v>40444.0</v>
      </c>
      <c r="O18" s="9">
        <v>0.200244</v>
      </c>
      <c r="R18" s="19"/>
      <c r="S18" s="20"/>
      <c r="T18" s="12"/>
      <c r="W18" s="21"/>
      <c r="AA18" s="8"/>
    </row>
    <row r="19" ht="14.25" customHeight="1" outlineLevel="1">
      <c r="A19" s="15">
        <v>40391.0</v>
      </c>
      <c r="B19" s="4">
        <v>13.0</v>
      </c>
      <c r="C19" s="4">
        <v>13.83</v>
      </c>
      <c r="D19" s="4">
        <v>14.1</v>
      </c>
      <c r="E19" s="4">
        <v>12.51</v>
      </c>
      <c r="F19" s="4" t="s">
        <v>55</v>
      </c>
      <c r="G19" s="16" t="s">
        <v>56</v>
      </c>
      <c r="H19" s="6">
        <v>1000.0</v>
      </c>
      <c r="I19" s="7">
        <f t="shared" ref="I19:I20" si="10">ROUND(1000/B19, 0)</f>
        <v>77</v>
      </c>
      <c r="J19" s="7">
        <f t="shared" si="2"/>
        <v>33443</v>
      </c>
      <c r="K19" s="8">
        <f t="shared" si="3"/>
        <v>434759</v>
      </c>
      <c r="L19" s="7">
        <f t="shared" si="4"/>
        <v>104</v>
      </c>
      <c r="N19" s="15">
        <v>40409.0</v>
      </c>
      <c r="O19" s="9">
        <v>0.20065</v>
      </c>
      <c r="R19" s="19"/>
      <c r="S19" s="20"/>
      <c r="T19" s="12"/>
      <c r="W19" s="21"/>
      <c r="AA19" s="8"/>
    </row>
    <row r="20" ht="14.25" customHeight="1" outlineLevel="1">
      <c r="A20" s="3">
        <v>40360.0</v>
      </c>
      <c r="B20" s="4">
        <v>13.85</v>
      </c>
      <c r="C20" s="4">
        <v>11.68</v>
      </c>
      <c r="D20" s="4">
        <v>13.93</v>
      </c>
      <c r="E20" s="4">
        <v>11.48</v>
      </c>
      <c r="F20" s="4" t="s">
        <v>57</v>
      </c>
      <c r="G20" s="5" t="s">
        <v>58</v>
      </c>
      <c r="H20" s="6">
        <v>1000.0</v>
      </c>
      <c r="I20" s="7">
        <f t="shared" si="10"/>
        <v>72</v>
      </c>
      <c r="J20" s="7">
        <f t="shared" si="2"/>
        <v>33366</v>
      </c>
      <c r="K20" s="8">
        <f t="shared" si="3"/>
        <v>462119.1</v>
      </c>
      <c r="L20" s="7">
        <f t="shared" si="4"/>
        <v>103</v>
      </c>
      <c r="N20" s="15"/>
      <c r="O20" s="9"/>
      <c r="R20" s="19"/>
      <c r="S20" s="20"/>
      <c r="T20" s="12"/>
      <c r="W20" s="21"/>
      <c r="AA20" s="8"/>
    </row>
    <row r="21" ht="14.25" customHeight="1" outlineLevel="1">
      <c r="A21" s="15">
        <v>40330.0</v>
      </c>
      <c r="B21" s="4">
        <v>11.18</v>
      </c>
      <c r="C21" s="4">
        <v>11.65</v>
      </c>
      <c r="D21" s="4">
        <v>13.04</v>
      </c>
      <c r="E21" s="4">
        <v>11.15</v>
      </c>
      <c r="F21" s="4" t="s">
        <v>59</v>
      </c>
      <c r="G21" s="16" t="s">
        <v>60</v>
      </c>
      <c r="H21" s="6">
        <v>1000.0</v>
      </c>
      <c r="I21" s="7">
        <f>ROUND((1000 + (J22 * O22))/B21, 0)</f>
        <v>696</v>
      </c>
      <c r="J21" s="7">
        <f t="shared" si="2"/>
        <v>33294</v>
      </c>
      <c r="K21" s="8">
        <f t="shared" si="3"/>
        <v>372226.92</v>
      </c>
      <c r="L21" s="7">
        <f t="shared" si="4"/>
        <v>102</v>
      </c>
      <c r="N21" s="3"/>
      <c r="O21" s="9"/>
      <c r="R21" s="19"/>
      <c r="S21" s="20"/>
      <c r="T21" s="12"/>
      <c r="W21" s="21"/>
      <c r="AA21" s="8"/>
    </row>
    <row r="22" ht="14.25" customHeight="1" outlineLevel="1">
      <c r="A22" s="15">
        <v>40299.0</v>
      </c>
      <c r="B22" s="4">
        <v>11.78</v>
      </c>
      <c r="C22" s="4">
        <v>13.29</v>
      </c>
      <c r="D22" s="4">
        <v>13.42</v>
      </c>
      <c r="E22" s="4">
        <v>11.18</v>
      </c>
      <c r="F22" s="4" t="s">
        <v>61</v>
      </c>
      <c r="G22" s="16" t="s">
        <v>62</v>
      </c>
      <c r="H22" s="6">
        <v>1000.0</v>
      </c>
      <c r="I22" s="7">
        <f>ROUND(1000/B22, 0)</f>
        <v>85</v>
      </c>
      <c r="J22" s="7">
        <f t="shared" si="2"/>
        <v>32598</v>
      </c>
      <c r="K22" s="8">
        <f t="shared" si="3"/>
        <v>384004.44</v>
      </c>
      <c r="L22" s="7">
        <f t="shared" si="4"/>
        <v>101</v>
      </c>
      <c r="N22" s="15">
        <v>40323.0</v>
      </c>
      <c r="O22" s="9">
        <v>0.207866</v>
      </c>
      <c r="R22" s="19"/>
      <c r="S22" s="20"/>
      <c r="T22" s="12"/>
      <c r="W22" s="21"/>
      <c r="AA22" s="8"/>
    </row>
    <row r="23" ht="14.25" customHeight="1" outlineLevel="1">
      <c r="A23" s="15">
        <v>40269.0</v>
      </c>
      <c r="B23" s="4">
        <v>13.4</v>
      </c>
      <c r="C23" s="4">
        <v>13.34</v>
      </c>
      <c r="D23" s="4">
        <v>13.99</v>
      </c>
      <c r="E23" s="4">
        <v>12.87</v>
      </c>
      <c r="F23" s="4" t="s">
        <v>63</v>
      </c>
      <c r="G23" s="5" t="s">
        <v>64</v>
      </c>
      <c r="H23" s="6">
        <v>1000.0</v>
      </c>
      <c r="I23" s="7">
        <f t="shared" ref="I23:I24" si="11">ROUND((1000 + (J24 * O24))/B23, 0)</f>
        <v>556</v>
      </c>
      <c r="J23" s="7">
        <f t="shared" si="2"/>
        <v>32513</v>
      </c>
      <c r="K23" s="8">
        <f t="shared" si="3"/>
        <v>435674.2</v>
      </c>
      <c r="L23" s="7">
        <f t="shared" si="4"/>
        <v>100</v>
      </c>
      <c r="N23" s="15"/>
      <c r="O23" s="9"/>
      <c r="R23" s="19"/>
      <c r="S23" s="20"/>
      <c r="T23" s="12"/>
      <c r="W23" s="21"/>
      <c r="AA23" s="8"/>
    </row>
    <row r="24" ht="14.25" customHeight="1" outlineLevel="1">
      <c r="A24" s="3">
        <v>40238.0</v>
      </c>
      <c r="B24" s="4">
        <v>13.34</v>
      </c>
      <c r="C24" s="4">
        <v>13.27</v>
      </c>
      <c r="D24" s="4">
        <v>13.57</v>
      </c>
      <c r="E24" s="4">
        <v>12.92</v>
      </c>
      <c r="F24" s="4" t="s">
        <v>65</v>
      </c>
      <c r="G24" s="5" t="s">
        <v>66</v>
      </c>
      <c r="H24" s="6">
        <v>1000.0</v>
      </c>
      <c r="I24" s="7">
        <f t="shared" si="11"/>
        <v>1156</v>
      </c>
      <c r="J24" s="7">
        <f t="shared" si="2"/>
        <v>31957</v>
      </c>
      <c r="K24" s="8">
        <f t="shared" si="3"/>
        <v>426306.38</v>
      </c>
      <c r="L24" s="7">
        <f t="shared" si="4"/>
        <v>99</v>
      </c>
      <c r="N24" s="3">
        <v>40262.0</v>
      </c>
      <c r="O24" s="9">
        <v>0.201718</v>
      </c>
      <c r="R24" s="19"/>
      <c r="S24" s="20"/>
      <c r="T24" s="12"/>
      <c r="W24" s="21"/>
      <c r="AA24" s="8"/>
    </row>
    <row r="25" ht="14.25" customHeight="1" outlineLevel="1">
      <c r="A25" s="15">
        <v>40210.0</v>
      </c>
      <c r="B25" s="4">
        <v>13.21</v>
      </c>
      <c r="C25" s="4">
        <v>12.4</v>
      </c>
      <c r="D25" s="4">
        <v>13.62</v>
      </c>
      <c r="E25" s="4">
        <v>11.93</v>
      </c>
      <c r="F25" s="4" t="s">
        <v>67</v>
      </c>
      <c r="G25" s="5" t="s">
        <v>68</v>
      </c>
      <c r="H25" s="6">
        <v>1000.0</v>
      </c>
      <c r="I25" s="7">
        <f>ROUND(1000/B25, 0)</f>
        <v>76</v>
      </c>
      <c r="J25" s="7">
        <f t="shared" si="2"/>
        <v>30801</v>
      </c>
      <c r="K25" s="8">
        <f t="shared" si="3"/>
        <v>406881.21</v>
      </c>
      <c r="L25" s="7">
        <f t="shared" si="4"/>
        <v>98</v>
      </c>
      <c r="N25" s="15">
        <v>40235.0</v>
      </c>
      <c r="O25" s="9">
        <v>0.468197</v>
      </c>
      <c r="R25" s="19"/>
      <c r="S25" s="20"/>
      <c r="T25" s="12"/>
      <c r="W25" s="21"/>
      <c r="AA25" s="8"/>
    </row>
    <row r="26" ht="14.25" customHeight="1" outlineLevel="1">
      <c r="A26" s="15">
        <v>40179.0</v>
      </c>
      <c r="B26" s="4">
        <v>12.28</v>
      </c>
      <c r="C26" s="4">
        <v>13.03</v>
      </c>
      <c r="D26" s="4">
        <v>13.31</v>
      </c>
      <c r="E26" s="4">
        <v>11.86</v>
      </c>
      <c r="F26" s="4" t="s">
        <v>69</v>
      </c>
      <c r="G26" s="16" t="s">
        <v>70</v>
      </c>
      <c r="H26" s="6">
        <v>1000.0</v>
      </c>
      <c r="I26" s="7">
        <f t="shared" ref="I26:I27" si="12">ROUND((1000 + (J27 * O27))/B26, 0)</f>
        <v>546</v>
      </c>
      <c r="J26" s="7">
        <f t="shared" si="2"/>
        <v>30725</v>
      </c>
      <c r="K26" s="8">
        <f t="shared" si="3"/>
        <v>377303</v>
      </c>
      <c r="L26" s="7">
        <f t="shared" si="4"/>
        <v>97</v>
      </c>
      <c r="N26" s="15"/>
      <c r="O26" s="9"/>
      <c r="R26" s="19"/>
      <c r="S26" s="20"/>
      <c r="T26" s="12"/>
      <c r="W26" s="21"/>
      <c r="AA26" s="8"/>
    </row>
    <row r="27" ht="14.25" customHeight="1" outlineLevel="1">
      <c r="A27" s="15">
        <v>40148.0</v>
      </c>
      <c r="B27" s="4">
        <v>12.98</v>
      </c>
      <c r="C27" s="4">
        <v>13.46</v>
      </c>
      <c r="D27" s="4">
        <v>13.62</v>
      </c>
      <c r="E27" s="4">
        <v>12.54</v>
      </c>
      <c r="F27" s="4" t="s">
        <v>71</v>
      </c>
      <c r="G27" s="16" t="s">
        <v>72</v>
      </c>
      <c r="H27" s="6">
        <v>1000.0</v>
      </c>
      <c r="I27" s="7">
        <f t="shared" si="12"/>
        <v>359</v>
      </c>
      <c r="J27" s="7">
        <f t="shared" si="2"/>
        <v>30179</v>
      </c>
      <c r="K27" s="8">
        <f t="shared" si="3"/>
        <v>391723.42</v>
      </c>
      <c r="L27" s="7">
        <f t="shared" si="4"/>
        <v>96</v>
      </c>
      <c r="N27" s="15">
        <v>40169.0</v>
      </c>
      <c r="O27" s="9">
        <v>0.189043</v>
      </c>
      <c r="R27" s="19"/>
      <c r="S27" s="20"/>
      <c r="T27" s="12"/>
      <c r="W27" s="21"/>
      <c r="AA27" s="8"/>
    </row>
    <row r="28" ht="14.25" customHeight="1" outlineLevel="1">
      <c r="A28" s="3">
        <v>40118.0</v>
      </c>
      <c r="B28" s="4">
        <v>13.42</v>
      </c>
      <c r="C28" s="4">
        <v>12.2</v>
      </c>
      <c r="D28" s="4">
        <v>13.92</v>
      </c>
      <c r="E28" s="4">
        <v>12.0</v>
      </c>
      <c r="F28" s="4" t="s">
        <v>73</v>
      </c>
      <c r="G28" s="5" t="s">
        <v>74</v>
      </c>
      <c r="H28" s="6">
        <v>1000.0</v>
      </c>
      <c r="I28" s="7">
        <f>ROUND(1000/B28, 0)</f>
        <v>75</v>
      </c>
      <c r="J28" s="7">
        <f t="shared" si="2"/>
        <v>29820</v>
      </c>
      <c r="K28" s="8">
        <f t="shared" si="3"/>
        <v>400184.4</v>
      </c>
      <c r="L28" s="7">
        <f t="shared" si="4"/>
        <v>95</v>
      </c>
      <c r="N28" s="3">
        <v>40130.0</v>
      </c>
      <c r="O28" s="9">
        <v>0.122897</v>
      </c>
      <c r="R28" s="19"/>
      <c r="S28" s="20"/>
      <c r="T28" s="12"/>
      <c r="W28" s="21"/>
      <c r="AA28" s="8"/>
    </row>
    <row r="29" ht="14.25" customHeight="1" outlineLevel="1">
      <c r="A29" s="15">
        <v>40087.0</v>
      </c>
      <c r="B29" s="4">
        <v>12.2</v>
      </c>
      <c r="C29" s="4">
        <v>13.43</v>
      </c>
      <c r="D29" s="4">
        <v>14.02</v>
      </c>
      <c r="E29" s="4">
        <v>11.69</v>
      </c>
      <c r="F29" s="4" t="s">
        <v>75</v>
      </c>
      <c r="G29" s="16" t="s">
        <v>76</v>
      </c>
      <c r="H29" s="6">
        <v>1000.0</v>
      </c>
      <c r="I29" s="7">
        <f t="shared" ref="I29:I30" si="13">ROUND((1000 + (J30 * O30))/B29, 0)</f>
        <v>526</v>
      </c>
      <c r="J29" s="7">
        <f t="shared" si="2"/>
        <v>29745</v>
      </c>
      <c r="K29" s="8">
        <f t="shared" si="3"/>
        <v>362889</v>
      </c>
      <c r="L29" s="7">
        <f t="shared" si="4"/>
        <v>94</v>
      </c>
      <c r="N29" s="15"/>
      <c r="O29" s="9"/>
      <c r="R29" s="19"/>
      <c r="S29" s="20"/>
      <c r="T29" s="12"/>
      <c r="W29" s="21"/>
      <c r="AA29" s="8"/>
    </row>
    <row r="30" ht="14.25" customHeight="1" outlineLevel="1">
      <c r="A30" s="3">
        <v>40057.0</v>
      </c>
      <c r="B30" s="4">
        <v>13.51</v>
      </c>
      <c r="C30" s="4">
        <v>11.25</v>
      </c>
      <c r="D30" s="4">
        <v>13.89</v>
      </c>
      <c r="E30" s="4">
        <v>10.92</v>
      </c>
      <c r="F30" s="4" t="s">
        <v>77</v>
      </c>
      <c r="G30" s="5" t="s">
        <v>78</v>
      </c>
      <c r="H30" s="6">
        <v>1000.0</v>
      </c>
      <c r="I30" s="7">
        <f t="shared" si="13"/>
        <v>480</v>
      </c>
      <c r="J30" s="7">
        <f t="shared" si="2"/>
        <v>29219</v>
      </c>
      <c r="K30" s="8">
        <f t="shared" si="3"/>
        <v>394748.69</v>
      </c>
      <c r="L30" s="7">
        <f t="shared" si="4"/>
        <v>93</v>
      </c>
      <c r="N30" s="3">
        <v>40078.0</v>
      </c>
      <c r="O30" s="9">
        <v>0.185397</v>
      </c>
      <c r="R30" s="19"/>
      <c r="S30" s="20"/>
      <c r="T30" s="9"/>
      <c r="W30" s="21"/>
      <c r="AA30" s="8"/>
    </row>
    <row r="31" ht="14.25" customHeight="1" outlineLevel="1">
      <c r="A31" s="15">
        <v>40026.0</v>
      </c>
      <c r="B31" s="4">
        <v>11.25</v>
      </c>
      <c r="C31" s="4">
        <v>10.15</v>
      </c>
      <c r="D31" s="4">
        <v>11.56</v>
      </c>
      <c r="E31" s="4">
        <v>10.15</v>
      </c>
      <c r="F31" s="4" t="s">
        <v>79</v>
      </c>
      <c r="G31" s="5" t="s">
        <v>80</v>
      </c>
      <c r="H31" s="6">
        <v>1000.0</v>
      </c>
      <c r="I31" s="7">
        <f>ROUND(1000/B31, 0)</f>
        <v>89</v>
      </c>
      <c r="J31" s="7">
        <f t="shared" si="2"/>
        <v>28739</v>
      </c>
      <c r="K31" s="8">
        <f t="shared" si="3"/>
        <v>323313.75</v>
      </c>
      <c r="L31" s="7">
        <f t="shared" si="4"/>
        <v>92</v>
      </c>
      <c r="N31" s="15">
        <v>40039.0</v>
      </c>
      <c r="O31" s="9">
        <v>0.190873</v>
      </c>
      <c r="R31" s="19"/>
      <c r="S31" s="20"/>
      <c r="T31" s="9"/>
      <c r="W31" s="21"/>
      <c r="AA31" s="8"/>
    </row>
    <row r="32" ht="14.25" customHeight="1" outlineLevel="1">
      <c r="A32" s="15">
        <v>39995.0</v>
      </c>
      <c r="B32" s="4">
        <v>10.09</v>
      </c>
      <c r="C32" s="4">
        <v>9.09</v>
      </c>
      <c r="D32" s="4">
        <v>10.28</v>
      </c>
      <c r="E32" s="4">
        <v>8.58</v>
      </c>
      <c r="F32" s="4" t="s">
        <v>81</v>
      </c>
      <c r="G32" s="5" t="s">
        <v>82</v>
      </c>
      <c r="H32" s="6">
        <v>1000.0</v>
      </c>
      <c r="I32" s="7">
        <f>ROUND((1000 + (J33 * O33))/B32, 0)</f>
        <v>600</v>
      </c>
      <c r="J32" s="7">
        <f t="shared" si="2"/>
        <v>28650</v>
      </c>
      <c r="K32" s="8">
        <f t="shared" si="3"/>
        <v>289078.5</v>
      </c>
      <c r="L32" s="7">
        <f t="shared" si="4"/>
        <v>91</v>
      </c>
      <c r="N32" s="15"/>
      <c r="O32" s="9"/>
      <c r="R32" s="19"/>
      <c r="S32" s="20"/>
      <c r="T32" s="9"/>
      <c r="W32" s="21"/>
      <c r="AA32" s="8"/>
    </row>
    <row r="33" ht="14.25" customHeight="1" outlineLevel="1">
      <c r="A33" s="15">
        <v>39965.0</v>
      </c>
      <c r="B33" s="4">
        <v>9.04</v>
      </c>
      <c r="C33" s="4">
        <v>9.14</v>
      </c>
      <c r="D33" s="4">
        <v>9.64</v>
      </c>
      <c r="E33" s="4">
        <v>8.53</v>
      </c>
      <c r="F33" s="4" t="s">
        <v>83</v>
      </c>
      <c r="G33" s="5" t="s">
        <v>44</v>
      </c>
      <c r="H33" s="6">
        <v>1000.0</v>
      </c>
      <c r="I33" s="7">
        <f t="shared" ref="I33:I122" si="14">ROUND(1000/B33, 0)</f>
        <v>111</v>
      </c>
      <c r="J33" s="7">
        <f t="shared" si="2"/>
        <v>28050</v>
      </c>
      <c r="K33" s="8">
        <f t="shared" si="3"/>
        <v>253572</v>
      </c>
      <c r="L33" s="7">
        <f t="shared" si="4"/>
        <v>90</v>
      </c>
      <c r="N33" s="15">
        <v>39987.0</v>
      </c>
      <c r="O33" s="9">
        <v>0.180221</v>
      </c>
      <c r="R33" s="19"/>
      <c r="S33" s="20"/>
      <c r="T33" s="9"/>
      <c r="W33" s="21"/>
      <c r="AA33" s="8"/>
    </row>
    <row r="34" ht="14.25" customHeight="1" outlineLevel="1">
      <c r="A34" s="3">
        <v>39934.0</v>
      </c>
      <c r="B34" s="4">
        <v>8.95</v>
      </c>
      <c r="C34" s="4">
        <v>8.04</v>
      </c>
      <c r="D34" s="4">
        <v>9.24</v>
      </c>
      <c r="E34" s="4">
        <v>7.92</v>
      </c>
      <c r="F34" s="4" t="s">
        <v>84</v>
      </c>
      <c r="G34" s="5" t="s">
        <v>85</v>
      </c>
      <c r="H34" s="6">
        <v>1000.0</v>
      </c>
      <c r="I34" s="7">
        <f t="shared" si="14"/>
        <v>112</v>
      </c>
      <c r="J34" s="7">
        <f t="shared" si="2"/>
        <v>27939</v>
      </c>
      <c r="K34" s="8">
        <f t="shared" si="3"/>
        <v>250054.05</v>
      </c>
      <c r="L34" s="7">
        <f t="shared" si="4"/>
        <v>89</v>
      </c>
      <c r="P34" s="9"/>
      <c r="R34" s="19"/>
      <c r="S34" s="20"/>
      <c r="T34" s="9"/>
      <c r="W34" s="21"/>
      <c r="AA34" s="8"/>
    </row>
    <row r="35" ht="14.25" customHeight="1" outlineLevel="1">
      <c r="A35" s="15">
        <v>39904.0</v>
      </c>
      <c r="B35" s="4">
        <v>7.78</v>
      </c>
      <c r="C35" s="4">
        <v>7.03</v>
      </c>
      <c r="D35" s="4">
        <v>8.21</v>
      </c>
      <c r="E35" s="4">
        <v>6.95</v>
      </c>
      <c r="F35" s="4" t="s">
        <v>86</v>
      </c>
      <c r="G35" s="5" t="s">
        <v>87</v>
      </c>
      <c r="H35" s="6">
        <v>1000.0</v>
      </c>
      <c r="I35" s="7">
        <f t="shared" si="14"/>
        <v>129</v>
      </c>
      <c r="J35" s="7">
        <f t="shared" si="2"/>
        <v>27827</v>
      </c>
      <c r="K35" s="8">
        <f t="shared" si="3"/>
        <v>216494.06</v>
      </c>
      <c r="L35" s="7">
        <f t="shared" si="4"/>
        <v>88</v>
      </c>
      <c r="O35" s="15"/>
      <c r="P35" s="9"/>
      <c r="R35" s="19"/>
      <c r="S35" s="20"/>
      <c r="T35" s="9"/>
      <c r="W35" s="21"/>
      <c r="AA35" s="8"/>
    </row>
    <row r="36" ht="14.25" customHeight="1" outlineLevel="1">
      <c r="A36" s="15">
        <v>39873.0</v>
      </c>
      <c r="B36" s="4">
        <v>7.11</v>
      </c>
      <c r="C36" s="4">
        <v>5.63</v>
      </c>
      <c r="D36" s="4">
        <v>7.32</v>
      </c>
      <c r="E36" s="4">
        <v>5.42</v>
      </c>
      <c r="F36" s="4" t="s">
        <v>88</v>
      </c>
      <c r="G36" s="5" t="s">
        <v>89</v>
      </c>
      <c r="H36" s="6">
        <v>1000.0</v>
      </c>
      <c r="I36" s="7">
        <f t="shared" si="14"/>
        <v>141</v>
      </c>
      <c r="J36" s="7">
        <f t="shared" si="2"/>
        <v>27698</v>
      </c>
      <c r="K36" s="8">
        <f t="shared" si="3"/>
        <v>196932.78</v>
      </c>
      <c r="L36" s="7">
        <f t="shared" si="4"/>
        <v>87</v>
      </c>
      <c r="O36" s="15"/>
      <c r="P36" s="9"/>
      <c r="R36" s="19"/>
      <c r="S36" s="20"/>
      <c r="T36" s="12"/>
      <c r="W36" s="21"/>
      <c r="AA36" s="8"/>
    </row>
    <row r="37" ht="14.25" customHeight="1" outlineLevel="1">
      <c r="A37" s="15">
        <v>39845.0</v>
      </c>
      <c r="B37" s="4">
        <v>5.77</v>
      </c>
      <c r="C37" s="4">
        <v>5.66</v>
      </c>
      <c r="D37" s="4">
        <v>5.98</v>
      </c>
      <c r="E37" s="4">
        <v>5.47</v>
      </c>
      <c r="F37" s="4" t="s">
        <v>90</v>
      </c>
      <c r="G37" s="16" t="s">
        <v>91</v>
      </c>
      <c r="H37" s="6">
        <v>1000.0</v>
      </c>
      <c r="I37" s="7">
        <f t="shared" si="14"/>
        <v>173</v>
      </c>
      <c r="J37" s="7">
        <f t="shared" si="2"/>
        <v>27557</v>
      </c>
      <c r="K37" s="8">
        <f t="shared" si="3"/>
        <v>159003.89</v>
      </c>
      <c r="L37" s="7">
        <f t="shared" si="4"/>
        <v>86</v>
      </c>
      <c r="O37" s="15"/>
      <c r="P37" s="9"/>
      <c r="R37" s="19"/>
      <c r="S37" s="20"/>
      <c r="T37" s="12"/>
      <c r="W37" s="21"/>
      <c r="AA37" s="8"/>
    </row>
    <row r="38" ht="14.25" customHeight="1" outlineLevel="1">
      <c r="A38" s="3">
        <v>39814.0</v>
      </c>
      <c r="B38" s="4">
        <v>5.78</v>
      </c>
      <c r="C38" s="4">
        <v>5.98</v>
      </c>
      <c r="D38" s="4">
        <v>6.71</v>
      </c>
      <c r="E38" s="4">
        <v>5.29</v>
      </c>
      <c r="F38" s="4" t="s">
        <v>92</v>
      </c>
      <c r="G38" s="16" t="s">
        <v>93</v>
      </c>
      <c r="H38" s="6">
        <v>1000.0</v>
      </c>
      <c r="I38" s="7">
        <f t="shared" si="14"/>
        <v>173</v>
      </c>
      <c r="J38" s="7">
        <f t="shared" si="2"/>
        <v>27384</v>
      </c>
      <c r="K38" s="8">
        <f t="shared" si="3"/>
        <v>158279.52</v>
      </c>
      <c r="L38" s="7">
        <f t="shared" si="4"/>
        <v>85</v>
      </c>
      <c r="O38" s="3"/>
      <c r="P38" s="9"/>
      <c r="R38" s="19"/>
      <c r="S38" s="20"/>
      <c r="T38" s="12"/>
      <c r="W38" s="21"/>
      <c r="AA38" s="8"/>
    </row>
    <row r="39" ht="14.25" customHeight="1" outlineLevel="1">
      <c r="A39" s="15">
        <v>39783.0</v>
      </c>
      <c r="B39" s="4">
        <v>5.98</v>
      </c>
      <c r="C39" s="4">
        <v>5.57</v>
      </c>
      <c r="D39" s="4">
        <v>7.09</v>
      </c>
      <c r="E39" s="4">
        <v>5.49</v>
      </c>
      <c r="F39" s="4" t="s">
        <v>94</v>
      </c>
      <c r="G39" s="5" t="s">
        <v>95</v>
      </c>
      <c r="H39" s="6">
        <v>1000.0</v>
      </c>
      <c r="I39" s="7">
        <f t="shared" si="14"/>
        <v>167</v>
      </c>
      <c r="J39" s="7">
        <f t="shared" si="2"/>
        <v>27211</v>
      </c>
      <c r="K39" s="8">
        <f t="shared" si="3"/>
        <v>162721.78</v>
      </c>
      <c r="L39" s="7">
        <f t="shared" si="4"/>
        <v>84</v>
      </c>
      <c r="O39" s="15"/>
      <c r="P39" s="9"/>
      <c r="R39" s="19"/>
      <c r="S39" s="20"/>
      <c r="T39" s="12"/>
      <c r="W39" s="21"/>
      <c r="AA39" s="8"/>
    </row>
    <row r="40" ht="14.25" customHeight="1" outlineLevel="1">
      <c r="A40" s="15">
        <v>39753.0</v>
      </c>
      <c r="B40" s="4">
        <v>5.76</v>
      </c>
      <c r="C40" s="4">
        <v>6.03</v>
      </c>
      <c r="D40" s="4">
        <v>6.69</v>
      </c>
      <c r="E40" s="4">
        <v>4.44</v>
      </c>
      <c r="F40" s="4" t="s">
        <v>96</v>
      </c>
      <c r="G40" s="16" t="s">
        <v>97</v>
      </c>
      <c r="H40" s="6">
        <v>1000.0</v>
      </c>
      <c r="I40" s="7">
        <f t="shared" si="14"/>
        <v>174</v>
      </c>
      <c r="J40" s="7">
        <f t="shared" si="2"/>
        <v>27044</v>
      </c>
      <c r="K40" s="8">
        <f t="shared" si="3"/>
        <v>155773.44</v>
      </c>
      <c r="L40" s="7">
        <f t="shared" si="4"/>
        <v>83</v>
      </c>
      <c r="O40" s="15"/>
      <c r="P40" s="9"/>
      <c r="R40" s="19"/>
      <c r="S40" s="20"/>
      <c r="T40" s="12"/>
      <c r="W40" s="21"/>
      <c r="AA40" s="8"/>
    </row>
    <row r="41" ht="14.25" customHeight="1" outlineLevel="1">
      <c r="A41" s="15">
        <v>39722.0</v>
      </c>
      <c r="B41" s="4">
        <v>5.9</v>
      </c>
      <c r="C41" s="4">
        <v>9.06</v>
      </c>
      <c r="D41" s="4">
        <v>9.09</v>
      </c>
      <c r="E41" s="4">
        <v>4.59</v>
      </c>
      <c r="F41" s="4" t="s">
        <v>98</v>
      </c>
      <c r="G41" s="16" t="s">
        <v>99</v>
      </c>
      <c r="H41" s="6">
        <v>1000.0</v>
      </c>
      <c r="I41" s="7">
        <f t="shared" si="14"/>
        <v>169</v>
      </c>
      <c r="J41" s="7">
        <f t="shared" si="2"/>
        <v>26870</v>
      </c>
      <c r="K41" s="8">
        <f t="shared" si="3"/>
        <v>158533</v>
      </c>
      <c r="L41" s="7">
        <f t="shared" si="4"/>
        <v>82</v>
      </c>
      <c r="O41" s="15"/>
      <c r="P41" s="9"/>
      <c r="R41" s="19"/>
      <c r="S41" s="20"/>
      <c r="T41" s="12"/>
      <c r="W41" s="21"/>
      <c r="AA41" s="8"/>
    </row>
    <row r="42" ht="14.25" customHeight="1" outlineLevel="1">
      <c r="A42" s="3">
        <v>39692.0</v>
      </c>
      <c r="B42" s="4">
        <v>9.08</v>
      </c>
      <c r="C42" s="4">
        <v>9.43</v>
      </c>
      <c r="D42" s="4">
        <v>9.43</v>
      </c>
      <c r="E42" s="4">
        <v>7.62</v>
      </c>
      <c r="F42" s="4" t="s">
        <v>100</v>
      </c>
      <c r="G42" s="16" t="s">
        <v>101</v>
      </c>
      <c r="H42" s="6">
        <v>1000.0</v>
      </c>
      <c r="I42" s="7">
        <f t="shared" si="14"/>
        <v>110</v>
      </c>
      <c r="J42" s="7">
        <f t="shared" si="2"/>
        <v>26701</v>
      </c>
      <c r="K42" s="8">
        <f t="shared" si="3"/>
        <v>242445.08</v>
      </c>
      <c r="L42" s="7">
        <f t="shared" si="4"/>
        <v>81</v>
      </c>
      <c r="O42" s="3"/>
      <c r="P42" s="9"/>
      <c r="R42" s="19"/>
      <c r="S42" s="20"/>
      <c r="T42" s="12"/>
      <c r="W42" s="21"/>
      <c r="AA42" s="8"/>
    </row>
    <row r="43" ht="14.25" customHeight="1" outlineLevel="1">
      <c r="A43" s="15">
        <v>39661.0</v>
      </c>
      <c r="B43" s="4">
        <v>9.43</v>
      </c>
      <c r="C43" s="4">
        <v>9.79</v>
      </c>
      <c r="D43" s="4">
        <v>9.79</v>
      </c>
      <c r="E43" s="4">
        <v>8.34</v>
      </c>
      <c r="F43" s="4" t="s">
        <v>102</v>
      </c>
      <c r="G43" s="16" t="s">
        <v>103</v>
      </c>
      <c r="H43" s="6">
        <v>1000.0</v>
      </c>
      <c r="I43" s="7">
        <f t="shared" si="14"/>
        <v>106</v>
      </c>
      <c r="J43" s="7">
        <f t="shared" si="2"/>
        <v>26591</v>
      </c>
      <c r="K43" s="8">
        <f t="shared" si="3"/>
        <v>250753.13</v>
      </c>
      <c r="L43" s="7">
        <f t="shared" si="4"/>
        <v>80</v>
      </c>
      <c r="O43" s="15"/>
      <c r="P43" s="9"/>
      <c r="R43" s="19"/>
      <c r="S43" s="20"/>
      <c r="T43" s="12"/>
      <c r="W43" s="21"/>
      <c r="AA43" s="8"/>
    </row>
    <row r="44" ht="14.25" customHeight="1" outlineLevel="1">
      <c r="A44" s="3">
        <v>39630.0</v>
      </c>
      <c r="B44" s="4">
        <v>9.89</v>
      </c>
      <c r="C44" s="4">
        <v>10.2</v>
      </c>
      <c r="D44" s="4">
        <v>10.33</v>
      </c>
      <c r="E44" s="4">
        <v>9.04</v>
      </c>
      <c r="F44" s="4" t="s">
        <v>104</v>
      </c>
      <c r="G44" s="16" t="s">
        <v>105</v>
      </c>
      <c r="H44" s="6">
        <v>1000.0</v>
      </c>
      <c r="I44" s="7">
        <f t="shared" si="14"/>
        <v>101</v>
      </c>
      <c r="J44" s="7">
        <f t="shared" si="2"/>
        <v>26485</v>
      </c>
      <c r="K44" s="8">
        <f t="shared" si="3"/>
        <v>261936.65</v>
      </c>
      <c r="L44" s="7">
        <f t="shared" si="4"/>
        <v>79</v>
      </c>
      <c r="O44" s="3"/>
      <c r="P44" s="9"/>
      <c r="R44" s="19"/>
      <c r="S44" s="20"/>
      <c r="T44" s="12"/>
      <c r="W44" s="21"/>
      <c r="AA44" s="8"/>
    </row>
    <row r="45" ht="14.25" customHeight="1" outlineLevel="1">
      <c r="A45" s="15">
        <v>39600.0</v>
      </c>
      <c r="B45" s="4">
        <v>10.31</v>
      </c>
      <c r="C45" s="4">
        <v>12.49</v>
      </c>
      <c r="D45" s="4">
        <v>12.69</v>
      </c>
      <c r="E45" s="4">
        <v>10.21</v>
      </c>
      <c r="F45" s="4" t="s">
        <v>106</v>
      </c>
      <c r="G45" s="16" t="s">
        <v>107</v>
      </c>
      <c r="H45" s="6">
        <v>1000.0</v>
      </c>
      <c r="I45" s="7">
        <f t="shared" si="14"/>
        <v>97</v>
      </c>
      <c r="J45" s="7">
        <f t="shared" si="2"/>
        <v>26384</v>
      </c>
      <c r="K45" s="8">
        <f t="shared" si="3"/>
        <v>272019.04</v>
      </c>
      <c r="L45" s="7">
        <f t="shared" si="4"/>
        <v>78</v>
      </c>
      <c r="O45" s="15"/>
      <c r="P45" s="9"/>
      <c r="R45" s="19"/>
      <c r="S45" s="20"/>
      <c r="T45" s="12"/>
      <c r="W45" s="21"/>
      <c r="AA45" s="8"/>
    </row>
    <row r="46" ht="14.25" customHeight="1" outlineLevel="1">
      <c r="A46" s="15">
        <v>39569.0</v>
      </c>
      <c r="B46" s="4">
        <v>12.76</v>
      </c>
      <c r="C46" s="4">
        <v>11.87</v>
      </c>
      <c r="D46" s="4">
        <v>12.85</v>
      </c>
      <c r="E46" s="4">
        <v>10.68</v>
      </c>
      <c r="F46" s="4" t="s">
        <v>108</v>
      </c>
      <c r="G46" s="5" t="s">
        <v>109</v>
      </c>
      <c r="H46" s="6">
        <v>1000.0</v>
      </c>
      <c r="I46" s="7">
        <f t="shared" si="14"/>
        <v>78</v>
      </c>
      <c r="J46" s="7">
        <f t="shared" si="2"/>
        <v>26287</v>
      </c>
      <c r="K46" s="8">
        <f t="shared" si="3"/>
        <v>335422.12</v>
      </c>
      <c r="L46" s="7">
        <f t="shared" si="4"/>
        <v>77</v>
      </c>
      <c r="O46" s="15"/>
      <c r="P46" s="9"/>
      <c r="R46" s="19"/>
      <c r="S46" s="20"/>
      <c r="T46" s="12"/>
      <c r="W46" s="21"/>
      <c r="AA46" s="8"/>
    </row>
    <row r="47" ht="14.25" customHeight="1" outlineLevel="1">
      <c r="A47" s="15">
        <v>39539.0</v>
      </c>
      <c r="B47" s="4">
        <v>11.24</v>
      </c>
      <c r="C47" s="4">
        <v>9.32</v>
      </c>
      <c r="D47" s="4">
        <v>11.31</v>
      </c>
      <c r="E47" s="4">
        <v>8.75</v>
      </c>
      <c r="F47" s="4" t="s">
        <v>110</v>
      </c>
      <c r="G47" s="5" t="s">
        <v>111</v>
      </c>
      <c r="H47" s="6">
        <v>1000.0</v>
      </c>
      <c r="I47" s="7">
        <f t="shared" si="14"/>
        <v>89</v>
      </c>
      <c r="J47" s="7">
        <f t="shared" si="2"/>
        <v>26209</v>
      </c>
      <c r="K47" s="8">
        <f t="shared" si="3"/>
        <v>294589.16</v>
      </c>
      <c r="L47" s="7">
        <f t="shared" si="4"/>
        <v>76</v>
      </c>
      <c r="O47" s="15"/>
      <c r="P47" s="9"/>
      <c r="R47" s="19"/>
      <c r="S47" s="20"/>
      <c r="T47" s="12"/>
      <c r="W47" s="21"/>
      <c r="AA47" s="8"/>
    </row>
    <row r="48" ht="14.25" customHeight="1" outlineLevel="1">
      <c r="A48" s="3">
        <v>39508.0</v>
      </c>
      <c r="B48" s="4">
        <v>8.99</v>
      </c>
      <c r="C48" s="4">
        <v>10.84</v>
      </c>
      <c r="D48" s="4">
        <v>10.99</v>
      </c>
      <c r="E48" s="4">
        <v>8.87</v>
      </c>
      <c r="F48" s="4" t="s">
        <v>112</v>
      </c>
      <c r="G48" s="16" t="s">
        <v>113</v>
      </c>
      <c r="H48" s="6">
        <v>1000.0</v>
      </c>
      <c r="I48" s="7">
        <f t="shared" si="14"/>
        <v>111</v>
      </c>
      <c r="J48" s="7">
        <f t="shared" si="2"/>
        <v>26120</v>
      </c>
      <c r="K48" s="8">
        <f t="shared" si="3"/>
        <v>234818.8</v>
      </c>
      <c r="L48" s="7">
        <f t="shared" si="4"/>
        <v>75</v>
      </c>
      <c r="O48" s="3"/>
      <c r="P48" s="9"/>
      <c r="R48" s="19"/>
      <c r="S48" s="20"/>
      <c r="T48" s="12"/>
      <c r="W48" s="21"/>
      <c r="AA48" s="8"/>
    </row>
    <row r="49" ht="14.25" customHeight="1" outlineLevel="1">
      <c r="A49" s="15">
        <v>39479.0</v>
      </c>
      <c r="B49" s="4">
        <v>10.93</v>
      </c>
      <c r="C49" s="4">
        <v>11.43</v>
      </c>
      <c r="D49" s="4">
        <v>12.28</v>
      </c>
      <c r="E49" s="4">
        <v>10.64</v>
      </c>
      <c r="F49" s="4" t="s">
        <v>114</v>
      </c>
      <c r="G49" s="16" t="s">
        <v>115</v>
      </c>
      <c r="H49" s="6">
        <v>1000.0</v>
      </c>
      <c r="I49" s="7">
        <f t="shared" si="14"/>
        <v>91</v>
      </c>
      <c r="J49" s="7">
        <f t="shared" si="2"/>
        <v>26009</v>
      </c>
      <c r="K49" s="8">
        <f t="shared" si="3"/>
        <v>284278.37</v>
      </c>
      <c r="L49" s="7">
        <f t="shared" si="4"/>
        <v>74</v>
      </c>
      <c r="O49" s="15"/>
      <c r="P49" s="9"/>
      <c r="R49" s="19"/>
      <c r="S49" s="20"/>
      <c r="T49" s="12"/>
      <c r="W49" s="21"/>
      <c r="AA49" s="8"/>
    </row>
    <row r="50" ht="14.25" customHeight="1" outlineLevel="1">
      <c r="A50" s="15">
        <v>39448.0</v>
      </c>
      <c r="B50" s="4">
        <v>11.29</v>
      </c>
      <c r="C50" s="4">
        <v>11.62</v>
      </c>
      <c r="D50" s="4">
        <v>12.25</v>
      </c>
      <c r="E50" s="4">
        <v>10.19</v>
      </c>
      <c r="F50" s="4" t="s">
        <v>116</v>
      </c>
      <c r="G50" s="16" t="s">
        <v>117</v>
      </c>
      <c r="H50" s="6">
        <v>1000.0</v>
      </c>
      <c r="I50" s="7">
        <f t="shared" si="14"/>
        <v>89</v>
      </c>
      <c r="J50" s="7">
        <f t="shared" si="2"/>
        <v>25918</v>
      </c>
      <c r="K50" s="8">
        <f t="shared" si="3"/>
        <v>292614.22</v>
      </c>
      <c r="L50" s="7">
        <f t="shared" si="4"/>
        <v>73</v>
      </c>
      <c r="O50" s="15"/>
      <c r="P50" s="9"/>
      <c r="R50" s="19"/>
      <c r="S50" s="20"/>
      <c r="T50" s="12"/>
      <c r="W50" s="21"/>
      <c r="AA50" s="8"/>
    </row>
    <row r="51" ht="14.25" customHeight="1" outlineLevel="1">
      <c r="A51" s="15">
        <v>39417.0</v>
      </c>
      <c r="B51" s="4">
        <v>11.74</v>
      </c>
      <c r="C51" s="4">
        <v>11.92</v>
      </c>
      <c r="D51" s="4">
        <v>12.45</v>
      </c>
      <c r="E51" s="4">
        <v>11.16</v>
      </c>
      <c r="F51" s="4" t="s">
        <v>118</v>
      </c>
      <c r="G51" s="16" t="s">
        <v>119</v>
      </c>
      <c r="H51" s="6">
        <v>1000.0</v>
      </c>
      <c r="I51" s="7">
        <f t="shared" si="14"/>
        <v>85</v>
      </c>
      <c r="J51" s="7">
        <f t="shared" si="2"/>
        <v>25829</v>
      </c>
      <c r="K51" s="8">
        <f t="shared" si="3"/>
        <v>303232.46</v>
      </c>
      <c r="L51" s="7">
        <f t="shared" si="4"/>
        <v>72</v>
      </c>
      <c r="O51" s="15"/>
      <c r="P51" s="9"/>
      <c r="R51" s="25"/>
      <c r="W51" s="21"/>
      <c r="AA51" s="8"/>
    </row>
    <row r="52" ht="14.25" customHeight="1" outlineLevel="1">
      <c r="A52" s="3">
        <v>39387.0</v>
      </c>
      <c r="B52" s="4">
        <v>12.22</v>
      </c>
      <c r="C52" s="4">
        <v>11.81</v>
      </c>
      <c r="D52" s="4">
        <v>12.22</v>
      </c>
      <c r="E52" s="4">
        <v>9.44</v>
      </c>
      <c r="F52" s="4" t="s">
        <v>120</v>
      </c>
      <c r="G52" s="5" t="s">
        <v>121</v>
      </c>
      <c r="H52" s="6">
        <v>1000.0</v>
      </c>
      <c r="I52" s="7">
        <f t="shared" si="14"/>
        <v>82</v>
      </c>
      <c r="J52" s="7">
        <f t="shared" si="2"/>
        <v>25744</v>
      </c>
      <c r="K52" s="8">
        <f t="shared" si="3"/>
        <v>314591.68</v>
      </c>
      <c r="L52" s="7">
        <f t="shared" si="4"/>
        <v>71</v>
      </c>
      <c r="O52" s="3"/>
      <c r="P52" s="9"/>
      <c r="W52" s="21"/>
      <c r="AA52" s="8"/>
    </row>
    <row r="53" ht="14.25" customHeight="1" outlineLevel="1">
      <c r="A53" s="15">
        <v>39356.0</v>
      </c>
      <c r="B53" s="4">
        <v>11.99</v>
      </c>
      <c r="C53" s="4">
        <v>11.95</v>
      </c>
      <c r="D53" s="4">
        <v>12.28</v>
      </c>
      <c r="E53" s="4">
        <v>10.73</v>
      </c>
      <c r="F53" s="4" t="s">
        <v>122</v>
      </c>
      <c r="G53" s="5" t="s">
        <v>123</v>
      </c>
      <c r="H53" s="6">
        <v>1000.0</v>
      </c>
      <c r="I53" s="7">
        <f t="shared" si="14"/>
        <v>83</v>
      </c>
      <c r="J53" s="7">
        <f t="shared" si="2"/>
        <v>25662</v>
      </c>
      <c r="K53" s="8">
        <f t="shared" si="3"/>
        <v>307687.38</v>
      </c>
      <c r="L53" s="7">
        <f t="shared" si="4"/>
        <v>70</v>
      </c>
      <c r="O53" s="15"/>
      <c r="P53" s="9"/>
      <c r="W53" s="21"/>
      <c r="AA53" s="8"/>
    </row>
    <row r="54" ht="14.25" customHeight="1" outlineLevel="1">
      <c r="A54" s="15">
        <v>39326.0</v>
      </c>
      <c r="B54" s="4">
        <v>11.84</v>
      </c>
      <c r="C54" s="4">
        <v>10.8</v>
      </c>
      <c r="D54" s="4">
        <v>11.88</v>
      </c>
      <c r="E54" s="4">
        <v>9.82</v>
      </c>
      <c r="F54" s="4" t="s">
        <v>124</v>
      </c>
      <c r="G54" s="5" t="s">
        <v>125</v>
      </c>
      <c r="H54" s="6">
        <v>1000.0</v>
      </c>
      <c r="I54" s="7">
        <f t="shared" si="14"/>
        <v>84</v>
      </c>
      <c r="J54" s="7">
        <f t="shared" si="2"/>
        <v>25579</v>
      </c>
      <c r="K54" s="8">
        <f t="shared" si="3"/>
        <v>302855.36</v>
      </c>
      <c r="L54" s="7">
        <f t="shared" si="4"/>
        <v>69</v>
      </c>
      <c r="O54" s="15"/>
      <c r="P54" s="9"/>
      <c r="W54" s="21"/>
      <c r="AA54" s="8"/>
    </row>
    <row r="55" ht="14.25" customHeight="1" outlineLevel="1">
      <c r="A55" s="15">
        <v>39295.0</v>
      </c>
      <c r="B55" s="4">
        <v>10.75</v>
      </c>
      <c r="C55" s="4">
        <v>11.11</v>
      </c>
      <c r="D55" s="4">
        <v>11.58</v>
      </c>
      <c r="E55" s="4">
        <v>9.06</v>
      </c>
      <c r="F55" s="4" t="s">
        <v>126</v>
      </c>
      <c r="G55" s="16" t="s">
        <v>127</v>
      </c>
      <c r="H55" s="6">
        <v>1000.0</v>
      </c>
      <c r="I55" s="7">
        <f t="shared" si="14"/>
        <v>93</v>
      </c>
      <c r="J55" s="7">
        <f t="shared" si="2"/>
        <v>25495</v>
      </c>
      <c r="K55" s="8">
        <f t="shared" si="3"/>
        <v>274071.25</v>
      </c>
      <c r="L55" s="7">
        <f t="shared" si="4"/>
        <v>68</v>
      </c>
      <c r="O55" s="15"/>
      <c r="P55" s="9"/>
      <c r="W55" s="21"/>
      <c r="AA55" s="8"/>
    </row>
    <row r="56" ht="14.25" customHeight="1" outlineLevel="1">
      <c r="A56" s="3">
        <v>39264.0</v>
      </c>
      <c r="B56" s="4">
        <v>11.29</v>
      </c>
      <c r="C56" s="4">
        <v>10.68</v>
      </c>
      <c r="D56" s="4">
        <v>12.09</v>
      </c>
      <c r="E56" s="4">
        <v>10.31</v>
      </c>
      <c r="F56" s="4" t="s">
        <v>128</v>
      </c>
      <c r="G56" s="5" t="s">
        <v>129</v>
      </c>
      <c r="H56" s="6">
        <v>1000.0</v>
      </c>
      <c r="I56" s="7">
        <f t="shared" si="14"/>
        <v>89</v>
      </c>
      <c r="J56" s="7">
        <f t="shared" si="2"/>
        <v>25402</v>
      </c>
      <c r="K56" s="8">
        <f t="shared" si="3"/>
        <v>286788.58</v>
      </c>
      <c r="L56" s="7">
        <f t="shared" si="4"/>
        <v>67</v>
      </c>
      <c r="O56" s="3"/>
      <c r="P56" s="9"/>
      <c r="W56" s="21"/>
      <c r="AA56" s="8"/>
    </row>
    <row r="57" ht="14.25" customHeight="1" outlineLevel="1">
      <c r="A57" s="15">
        <v>39234.0</v>
      </c>
      <c r="B57" s="4">
        <v>10.63</v>
      </c>
      <c r="C57" s="4">
        <v>10.13</v>
      </c>
      <c r="D57" s="4">
        <v>11.06</v>
      </c>
      <c r="E57" s="4">
        <v>10.12</v>
      </c>
      <c r="F57" s="4" t="s">
        <v>130</v>
      </c>
      <c r="G57" s="5" t="s">
        <v>131</v>
      </c>
      <c r="H57" s="6">
        <v>1000.0</v>
      </c>
      <c r="I57" s="7">
        <f t="shared" si="14"/>
        <v>94</v>
      </c>
      <c r="J57" s="7">
        <f t="shared" si="2"/>
        <v>25313</v>
      </c>
      <c r="K57" s="8">
        <f t="shared" si="3"/>
        <v>269077.19</v>
      </c>
      <c r="L57" s="7">
        <f t="shared" si="4"/>
        <v>66</v>
      </c>
      <c r="O57" s="15"/>
      <c r="P57" s="9"/>
      <c r="W57" s="21"/>
      <c r="AA57" s="8"/>
    </row>
    <row r="58" ht="14.25" customHeight="1" outlineLevel="1">
      <c r="A58" s="3">
        <v>39203.0</v>
      </c>
      <c r="B58" s="4">
        <v>10.07</v>
      </c>
      <c r="C58" s="4">
        <v>8.92</v>
      </c>
      <c r="D58" s="4">
        <v>10.89</v>
      </c>
      <c r="E58" s="4">
        <v>8.87</v>
      </c>
      <c r="F58" s="4" t="s">
        <v>132</v>
      </c>
      <c r="G58" s="5" t="s">
        <v>133</v>
      </c>
      <c r="H58" s="6">
        <v>1000.0</v>
      </c>
      <c r="I58" s="7">
        <f t="shared" si="14"/>
        <v>99</v>
      </c>
      <c r="J58" s="7">
        <f t="shared" si="2"/>
        <v>25219</v>
      </c>
      <c r="K58" s="8">
        <f t="shared" si="3"/>
        <v>253955.33</v>
      </c>
      <c r="L58" s="7">
        <f t="shared" si="4"/>
        <v>65</v>
      </c>
      <c r="O58" s="3"/>
      <c r="P58" s="9"/>
      <c r="W58" s="21"/>
      <c r="AA58" s="8"/>
    </row>
    <row r="59" ht="14.25" customHeight="1" outlineLevel="1">
      <c r="A59" s="15">
        <v>39173.0</v>
      </c>
      <c r="B59" s="4">
        <v>8.85</v>
      </c>
      <c r="C59" s="4">
        <v>8.48</v>
      </c>
      <c r="D59" s="4">
        <v>9.4</v>
      </c>
      <c r="E59" s="4">
        <v>8.2</v>
      </c>
      <c r="F59" s="4" t="s">
        <v>134</v>
      </c>
      <c r="G59" s="5" t="s">
        <v>135</v>
      </c>
      <c r="H59" s="6">
        <v>1000.0</v>
      </c>
      <c r="I59" s="7">
        <f t="shared" si="14"/>
        <v>113</v>
      </c>
      <c r="J59" s="7">
        <f t="shared" si="2"/>
        <v>25120</v>
      </c>
      <c r="K59" s="8">
        <f t="shared" si="3"/>
        <v>222312</v>
      </c>
      <c r="L59" s="7">
        <f t="shared" si="4"/>
        <v>64</v>
      </c>
      <c r="O59" s="15"/>
      <c r="P59" s="9"/>
      <c r="W59" s="21"/>
      <c r="AA59" s="8"/>
    </row>
    <row r="60" ht="14.25" customHeight="1" outlineLevel="1">
      <c r="A60" s="15">
        <v>39142.0</v>
      </c>
      <c r="B60" s="4">
        <v>8.48</v>
      </c>
      <c r="C60" s="4">
        <v>8.64</v>
      </c>
      <c r="D60" s="4">
        <v>8.9</v>
      </c>
      <c r="E60" s="4">
        <v>8.13</v>
      </c>
      <c r="F60" s="4" t="s">
        <v>136</v>
      </c>
      <c r="G60" s="16" t="s">
        <v>137</v>
      </c>
      <c r="H60" s="6">
        <v>1000.0</v>
      </c>
      <c r="I60" s="7">
        <f t="shared" si="14"/>
        <v>118</v>
      </c>
      <c r="J60" s="7">
        <f t="shared" si="2"/>
        <v>25007</v>
      </c>
      <c r="K60" s="8">
        <f t="shared" si="3"/>
        <v>212059.36</v>
      </c>
      <c r="L60" s="7">
        <f t="shared" si="4"/>
        <v>63</v>
      </c>
      <c r="O60" s="15"/>
      <c r="P60" s="9"/>
      <c r="W60" s="21"/>
      <c r="AA60" s="8"/>
    </row>
    <row r="61" ht="14.25" customHeight="1" outlineLevel="1">
      <c r="A61" s="15">
        <v>39114.0</v>
      </c>
      <c r="B61" s="4">
        <v>8.72</v>
      </c>
      <c r="C61" s="4">
        <v>8.83</v>
      </c>
      <c r="D61" s="4">
        <v>9.21</v>
      </c>
      <c r="E61" s="4">
        <v>8.32</v>
      </c>
      <c r="F61" s="4" t="s">
        <v>138</v>
      </c>
      <c r="G61" s="16" t="s">
        <v>139</v>
      </c>
      <c r="H61" s="6">
        <v>1000.0</v>
      </c>
      <c r="I61" s="7">
        <f t="shared" si="14"/>
        <v>115</v>
      </c>
      <c r="J61" s="7">
        <f t="shared" si="2"/>
        <v>24889</v>
      </c>
      <c r="K61" s="8">
        <f t="shared" si="3"/>
        <v>217032.08</v>
      </c>
      <c r="L61" s="7">
        <f t="shared" si="4"/>
        <v>62</v>
      </c>
      <c r="O61" s="15"/>
      <c r="P61" s="9"/>
      <c r="W61" s="21"/>
      <c r="AA61" s="8"/>
    </row>
    <row r="62" ht="14.25" customHeight="1" outlineLevel="1">
      <c r="A62" s="3">
        <v>39083.0</v>
      </c>
      <c r="B62" s="4">
        <v>8.83</v>
      </c>
      <c r="C62" s="4">
        <v>8.07</v>
      </c>
      <c r="D62" s="4">
        <v>8.9</v>
      </c>
      <c r="E62" s="4">
        <v>8.01</v>
      </c>
      <c r="F62" s="4" t="s">
        <v>140</v>
      </c>
      <c r="G62" s="5" t="s">
        <v>141</v>
      </c>
      <c r="H62" s="6">
        <v>1000.0</v>
      </c>
      <c r="I62" s="7">
        <f t="shared" si="14"/>
        <v>113</v>
      </c>
      <c r="J62" s="7">
        <f t="shared" si="2"/>
        <v>24774</v>
      </c>
      <c r="K62" s="8">
        <f t="shared" si="3"/>
        <v>218754.42</v>
      </c>
      <c r="L62" s="7">
        <f t="shared" si="4"/>
        <v>61</v>
      </c>
      <c r="O62" s="3"/>
      <c r="P62" s="9"/>
      <c r="W62" s="21"/>
      <c r="AA62" s="8"/>
    </row>
    <row r="63" ht="14.25" customHeight="1" outlineLevel="1">
      <c r="A63" s="15">
        <v>39052.0</v>
      </c>
      <c r="B63" s="4">
        <v>8.13</v>
      </c>
      <c r="C63" s="4">
        <v>7.48</v>
      </c>
      <c r="D63" s="4">
        <v>8.32</v>
      </c>
      <c r="E63" s="4">
        <v>7.44</v>
      </c>
      <c r="F63" s="4" t="s">
        <v>142</v>
      </c>
      <c r="G63" s="5" t="s">
        <v>143</v>
      </c>
      <c r="H63" s="6">
        <v>1000.0</v>
      </c>
      <c r="I63" s="7">
        <f t="shared" si="14"/>
        <v>123</v>
      </c>
      <c r="J63" s="7">
        <f t="shared" si="2"/>
        <v>24661</v>
      </c>
      <c r="K63" s="8">
        <f t="shared" si="3"/>
        <v>200493.93</v>
      </c>
      <c r="L63" s="7">
        <f t="shared" si="4"/>
        <v>60</v>
      </c>
      <c r="O63" s="15"/>
      <c r="P63" s="9"/>
      <c r="W63" s="21"/>
      <c r="AA63" s="8"/>
    </row>
    <row r="64" ht="14.25" customHeight="1" outlineLevel="1">
      <c r="A64" s="15">
        <v>39022.0</v>
      </c>
      <c r="B64" s="4">
        <v>7.52</v>
      </c>
      <c r="C64" s="4">
        <v>6.61</v>
      </c>
      <c r="D64" s="4">
        <v>7.52</v>
      </c>
      <c r="E64" s="4">
        <v>6.57</v>
      </c>
      <c r="F64" s="4" t="s">
        <v>144</v>
      </c>
      <c r="G64" s="5" t="s">
        <v>145</v>
      </c>
      <c r="H64" s="6">
        <v>1000.0</v>
      </c>
      <c r="I64" s="7">
        <f t="shared" si="14"/>
        <v>133</v>
      </c>
      <c r="J64" s="7">
        <f t="shared" si="2"/>
        <v>24538</v>
      </c>
      <c r="K64" s="8">
        <f t="shared" si="3"/>
        <v>184525.76</v>
      </c>
      <c r="L64" s="7">
        <f t="shared" si="4"/>
        <v>59</v>
      </c>
      <c r="O64" s="15"/>
      <c r="P64" s="9"/>
      <c r="W64" s="21"/>
      <c r="AA64" s="8"/>
    </row>
    <row r="65" ht="14.25" customHeight="1" outlineLevel="1">
      <c r="A65" s="15">
        <v>38991.0</v>
      </c>
      <c r="B65" s="4">
        <v>6.6</v>
      </c>
      <c r="C65" s="4">
        <v>6.12</v>
      </c>
      <c r="D65" s="4">
        <v>6.75</v>
      </c>
      <c r="E65" s="4">
        <v>6.11</v>
      </c>
      <c r="F65" s="4" t="s">
        <v>146</v>
      </c>
      <c r="G65" s="5" t="s">
        <v>147</v>
      </c>
      <c r="H65" s="6">
        <v>1000.0</v>
      </c>
      <c r="I65" s="7">
        <f t="shared" si="14"/>
        <v>152</v>
      </c>
      <c r="J65" s="7">
        <f t="shared" si="2"/>
        <v>24405</v>
      </c>
      <c r="K65" s="8">
        <f t="shared" si="3"/>
        <v>161073</v>
      </c>
      <c r="L65" s="7">
        <f t="shared" si="4"/>
        <v>58</v>
      </c>
      <c r="O65" s="15"/>
      <c r="P65" s="9"/>
      <c r="W65" s="21"/>
      <c r="AA65" s="8"/>
    </row>
    <row r="66" ht="14.25" customHeight="1" outlineLevel="1">
      <c r="A66" s="3">
        <v>38961.0</v>
      </c>
      <c r="B66" s="4">
        <v>6.04</v>
      </c>
      <c r="C66" s="4">
        <v>6.14</v>
      </c>
      <c r="D66" s="4">
        <v>6.45</v>
      </c>
      <c r="E66" s="4">
        <v>5.56</v>
      </c>
      <c r="F66" s="4" t="s">
        <v>148</v>
      </c>
      <c r="G66" s="16" t="s">
        <v>149</v>
      </c>
      <c r="H66" s="6">
        <v>1000.0</v>
      </c>
      <c r="I66" s="7">
        <f t="shared" si="14"/>
        <v>166</v>
      </c>
      <c r="J66" s="7">
        <f t="shared" si="2"/>
        <v>24253</v>
      </c>
      <c r="K66" s="8">
        <f t="shared" si="3"/>
        <v>146488.12</v>
      </c>
      <c r="L66" s="7">
        <f t="shared" si="4"/>
        <v>57</v>
      </c>
      <c r="O66" s="3"/>
      <c r="P66" s="9"/>
      <c r="W66" s="21"/>
      <c r="AA66" s="8"/>
    </row>
    <row r="67" ht="14.25" customHeight="1" outlineLevel="1">
      <c r="A67" s="15">
        <v>38930.0</v>
      </c>
      <c r="B67" s="4">
        <v>6.1</v>
      </c>
      <c r="C67" s="4">
        <v>6.3</v>
      </c>
      <c r="D67" s="4">
        <v>6.71</v>
      </c>
      <c r="E67" s="4">
        <v>5.72</v>
      </c>
      <c r="F67" s="4" t="s">
        <v>150</v>
      </c>
      <c r="G67" s="16" t="s">
        <v>151</v>
      </c>
      <c r="H67" s="6">
        <v>1000.0</v>
      </c>
      <c r="I67" s="7">
        <f t="shared" si="14"/>
        <v>164</v>
      </c>
      <c r="J67" s="7">
        <f t="shared" si="2"/>
        <v>24087</v>
      </c>
      <c r="K67" s="8">
        <f t="shared" si="3"/>
        <v>146930.7</v>
      </c>
      <c r="L67" s="7">
        <f t="shared" si="4"/>
        <v>56</v>
      </c>
      <c r="O67" s="15"/>
      <c r="P67" s="9"/>
      <c r="W67" s="21"/>
      <c r="AA67" s="8"/>
    </row>
    <row r="68" ht="14.25" customHeight="1" outlineLevel="1">
      <c r="A68" s="15">
        <v>38899.0</v>
      </c>
      <c r="B68" s="4">
        <v>6.34</v>
      </c>
      <c r="C68" s="4">
        <v>6.34</v>
      </c>
      <c r="D68" s="4">
        <v>6.43</v>
      </c>
      <c r="E68" s="4">
        <v>5.8</v>
      </c>
      <c r="F68" s="4" t="s">
        <v>152</v>
      </c>
      <c r="G68" s="16" t="s">
        <v>153</v>
      </c>
      <c r="H68" s="6">
        <v>1000.0</v>
      </c>
      <c r="I68" s="7">
        <f t="shared" si="14"/>
        <v>158</v>
      </c>
      <c r="J68" s="7">
        <f t="shared" si="2"/>
        <v>23923</v>
      </c>
      <c r="K68" s="8">
        <f t="shared" si="3"/>
        <v>151671.82</v>
      </c>
      <c r="L68" s="7">
        <f t="shared" si="4"/>
        <v>55</v>
      </c>
      <c r="O68" s="15"/>
      <c r="P68" s="9"/>
      <c r="W68" s="21"/>
      <c r="AA68" s="8"/>
    </row>
    <row r="69" ht="14.25" customHeight="1" outlineLevel="1">
      <c r="A69" s="15">
        <v>38869.0</v>
      </c>
      <c r="B69" s="4">
        <v>6.35</v>
      </c>
      <c r="C69" s="4">
        <v>7.31</v>
      </c>
      <c r="D69" s="4">
        <v>7.81</v>
      </c>
      <c r="E69" s="4">
        <v>5.66</v>
      </c>
      <c r="F69" s="4" t="s">
        <v>154</v>
      </c>
      <c r="G69" s="16" t="s">
        <v>155</v>
      </c>
      <c r="H69" s="6">
        <v>1000.0</v>
      </c>
      <c r="I69" s="7">
        <f t="shared" si="14"/>
        <v>157</v>
      </c>
      <c r="J69" s="7">
        <f t="shared" si="2"/>
        <v>23765</v>
      </c>
      <c r="K69" s="8">
        <f t="shared" si="3"/>
        <v>150907.75</v>
      </c>
      <c r="L69" s="7">
        <f t="shared" si="4"/>
        <v>54</v>
      </c>
      <c r="O69" s="15"/>
      <c r="P69" s="9"/>
      <c r="W69" s="21"/>
      <c r="AA69" s="8"/>
    </row>
    <row r="70" ht="14.25" customHeight="1" outlineLevel="1">
      <c r="A70" s="3">
        <v>38838.0</v>
      </c>
      <c r="B70" s="4">
        <v>7.14</v>
      </c>
      <c r="C70" s="4">
        <v>7.63</v>
      </c>
      <c r="D70" s="4">
        <v>8.54</v>
      </c>
      <c r="E70" s="4">
        <v>6.14</v>
      </c>
      <c r="F70" s="4" t="s">
        <v>156</v>
      </c>
      <c r="G70" s="16" t="s">
        <v>157</v>
      </c>
      <c r="H70" s="6">
        <v>1000.0</v>
      </c>
      <c r="I70" s="7">
        <f t="shared" si="14"/>
        <v>140</v>
      </c>
      <c r="J70" s="7">
        <f t="shared" si="2"/>
        <v>23608</v>
      </c>
      <c r="K70" s="8">
        <f t="shared" si="3"/>
        <v>168561.12</v>
      </c>
      <c r="L70" s="7">
        <f t="shared" si="4"/>
        <v>53</v>
      </c>
      <c r="O70" s="3"/>
      <c r="P70" s="9"/>
      <c r="W70" s="21"/>
      <c r="AA70" s="8"/>
    </row>
    <row r="71" ht="14.25" customHeight="1" outlineLevel="1">
      <c r="A71" s="15">
        <v>38808.0</v>
      </c>
      <c r="B71" s="4">
        <v>7.71</v>
      </c>
      <c r="C71" s="4">
        <v>7.05</v>
      </c>
      <c r="D71" s="4">
        <v>7.77</v>
      </c>
      <c r="E71" s="4">
        <v>6.58</v>
      </c>
      <c r="F71" s="4" t="s">
        <v>158</v>
      </c>
      <c r="G71" s="5" t="s">
        <v>159</v>
      </c>
      <c r="H71" s="6">
        <v>1000.0</v>
      </c>
      <c r="I71" s="7">
        <f t="shared" si="14"/>
        <v>130</v>
      </c>
      <c r="J71" s="7">
        <f t="shared" si="2"/>
        <v>23468</v>
      </c>
      <c r="K71" s="8">
        <f t="shared" si="3"/>
        <v>180938.28</v>
      </c>
      <c r="L71" s="7">
        <f t="shared" si="4"/>
        <v>52</v>
      </c>
      <c r="O71" s="15"/>
      <c r="P71" s="9"/>
      <c r="W71" s="21"/>
      <c r="AA71" s="8"/>
    </row>
    <row r="72" ht="14.25" customHeight="1" outlineLevel="1">
      <c r="A72" s="3">
        <v>38777.0</v>
      </c>
      <c r="B72" s="4">
        <v>7.05</v>
      </c>
      <c r="C72" s="4">
        <v>7.05</v>
      </c>
      <c r="D72" s="4">
        <v>7.46</v>
      </c>
      <c r="E72" s="4">
        <v>6.3</v>
      </c>
      <c r="F72" s="4" t="s">
        <v>160</v>
      </c>
      <c r="G72" s="5" t="s">
        <v>161</v>
      </c>
      <c r="H72" s="6">
        <v>1000.0</v>
      </c>
      <c r="I72" s="7">
        <f t="shared" si="14"/>
        <v>142</v>
      </c>
      <c r="J72" s="7">
        <f t="shared" si="2"/>
        <v>23338</v>
      </c>
      <c r="K72" s="8">
        <f t="shared" si="3"/>
        <v>164532.9</v>
      </c>
      <c r="L72" s="7">
        <f t="shared" si="4"/>
        <v>51</v>
      </c>
      <c r="O72" s="3"/>
      <c r="P72" s="9"/>
      <c r="W72" s="21"/>
      <c r="AA72" s="8"/>
    </row>
    <row r="73" ht="14.25" customHeight="1">
      <c r="A73" s="15">
        <v>38749.0</v>
      </c>
      <c r="B73" s="4">
        <v>6.99</v>
      </c>
      <c r="C73" s="4">
        <v>6.8</v>
      </c>
      <c r="D73" s="4">
        <v>8.1</v>
      </c>
      <c r="E73" s="4">
        <v>6.79</v>
      </c>
      <c r="F73" s="4" t="s">
        <v>162</v>
      </c>
      <c r="G73" s="5" t="s">
        <v>163</v>
      </c>
      <c r="H73" s="6">
        <v>1000.0</v>
      </c>
      <c r="I73" s="7">
        <f t="shared" si="14"/>
        <v>143</v>
      </c>
      <c r="J73" s="7">
        <f t="shared" si="2"/>
        <v>23196</v>
      </c>
      <c r="K73" s="8">
        <f t="shared" si="3"/>
        <v>162140.04</v>
      </c>
      <c r="L73" s="7">
        <f t="shared" si="4"/>
        <v>50</v>
      </c>
      <c r="O73" s="15"/>
      <c r="P73" s="9"/>
      <c r="AE73" s="8"/>
    </row>
    <row r="74" ht="14.25" customHeight="1">
      <c r="A74" s="15">
        <v>38718.0</v>
      </c>
      <c r="B74" s="4">
        <v>6.81</v>
      </c>
      <c r="C74" s="4">
        <v>5.38</v>
      </c>
      <c r="D74" s="4">
        <v>7.37</v>
      </c>
      <c r="E74" s="4">
        <v>5.22</v>
      </c>
      <c r="F74" s="4" t="s">
        <v>164</v>
      </c>
      <c r="G74" s="5" t="s">
        <v>165</v>
      </c>
      <c r="H74" s="6">
        <v>1000.0</v>
      </c>
      <c r="I74" s="7">
        <f t="shared" si="14"/>
        <v>147</v>
      </c>
      <c r="J74" s="7">
        <f t="shared" si="2"/>
        <v>23053</v>
      </c>
      <c r="K74" s="8">
        <f t="shared" si="3"/>
        <v>156990.93</v>
      </c>
      <c r="L74" s="7">
        <f t="shared" si="4"/>
        <v>49</v>
      </c>
      <c r="O74" s="15"/>
      <c r="P74" s="9"/>
    </row>
    <row r="75" ht="14.25" customHeight="1">
      <c r="A75" s="15">
        <v>38687.0</v>
      </c>
      <c r="B75" s="4">
        <v>5.36</v>
      </c>
      <c r="C75" s="4">
        <v>5.03</v>
      </c>
      <c r="D75" s="4">
        <v>5.65</v>
      </c>
      <c r="E75" s="4">
        <v>5.03</v>
      </c>
      <c r="F75" s="4" t="s">
        <v>166</v>
      </c>
      <c r="G75" s="5" t="s">
        <v>167</v>
      </c>
      <c r="H75" s="6">
        <v>1000.0</v>
      </c>
      <c r="I75" s="7">
        <f t="shared" si="14"/>
        <v>187</v>
      </c>
      <c r="J75" s="7">
        <f t="shared" si="2"/>
        <v>22906</v>
      </c>
      <c r="K75" s="8">
        <f t="shared" si="3"/>
        <v>122776.16</v>
      </c>
      <c r="L75" s="7">
        <f t="shared" si="4"/>
        <v>48</v>
      </c>
      <c r="O75" s="15"/>
      <c r="P75" s="9"/>
    </row>
    <row r="76" ht="14.25" customHeight="1">
      <c r="A76" s="3">
        <v>38657.0</v>
      </c>
      <c r="B76" s="4">
        <v>4.98</v>
      </c>
      <c r="C76" s="4">
        <v>5.27</v>
      </c>
      <c r="D76" s="4">
        <v>5.63</v>
      </c>
      <c r="E76" s="4">
        <v>4.96</v>
      </c>
      <c r="F76" s="4" t="s">
        <v>168</v>
      </c>
      <c r="G76" s="16" t="s">
        <v>169</v>
      </c>
      <c r="H76" s="6">
        <v>1000.0</v>
      </c>
      <c r="I76" s="7">
        <f t="shared" si="14"/>
        <v>201</v>
      </c>
      <c r="J76" s="7">
        <f t="shared" si="2"/>
        <v>22719</v>
      </c>
      <c r="K76" s="8">
        <f t="shared" si="3"/>
        <v>113140.62</v>
      </c>
      <c r="L76" s="7">
        <f t="shared" si="4"/>
        <v>47</v>
      </c>
      <c r="O76" s="3"/>
      <c r="P76" s="9"/>
    </row>
    <row r="77" ht="14.25" customHeight="1">
      <c r="A77" s="15">
        <v>38626.0</v>
      </c>
      <c r="B77" s="4">
        <v>5.26</v>
      </c>
      <c r="C77" s="4">
        <v>5.47</v>
      </c>
      <c r="D77" s="4">
        <v>5.65</v>
      </c>
      <c r="E77" s="4">
        <v>4.61</v>
      </c>
      <c r="F77" s="4" t="s">
        <v>170</v>
      </c>
      <c r="G77" s="16" t="s">
        <v>171</v>
      </c>
      <c r="H77" s="6">
        <v>1000.0</v>
      </c>
      <c r="I77" s="7">
        <f t="shared" si="14"/>
        <v>190</v>
      </c>
      <c r="J77" s="7">
        <f t="shared" si="2"/>
        <v>22518</v>
      </c>
      <c r="K77" s="8">
        <f t="shared" si="3"/>
        <v>118444.68</v>
      </c>
      <c r="L77" s="7">
        <f t="shared" si="4"/>
        <v>46</v>
      </c>
      <c r="O77" s="15"/>
      <c r="P77" s="9"/>
    </row>
    <row r="78" ht="14.25" customHeight="1">
      <c r="A78" s="15">
        <v>38596.0</v>
      </c>
      <c r="B78" s="4">
        <v>5.52</v>
      </c>
      <c r="C78" s="4">
        <v>4.45</v>
      </c>
      <c r="D78" s="4">
        <v>5.71</v>
      </c>
      <c r="E78" s="4">
        <v>4.37</v>
      </c>
      <c r="F78" s="4" t="s">
        <v>172</v>
      </c>
      <c r="G78" s="5" t="s">
        <v>173</v>
      </c>
      <c r="H78" s="6">
        <v>1000.0</v>
      </c>
      <c r="I78" s="7">
        <f t="shared" si="14"/>
        <v>181</v>
      </c>
      <c r="J78" s="7">
        <f t="shared" si="2"/>
        <v>22328</v>
      </c>
      <c r="K78" s="8">
        <f t="shared" si="3"/>
        <v>123250.56</v>
      </c>
      <c r="L78" s="7">
        <f t="shared" si="4"/>
        <v>45</v>
      </c>
      <c r="O78" s="15"/>
      <c r="P78" s="9"/>
    </row>
    <row r="79" ht="14.25" customHeight="1">
      <c r="A79" s="15">
        <v>38565.0</v>
      </c>
      <c r="B79" s="4">
        <v>4.43</v>
      </c>
      <c r="C79" s="4">
        <v>3.95</v>
      </c>
      <c r="D79" s="4">
        <v>4.84</v>
      </c>
      <c r="E79" s="4">
        <v>3.88</v>
      </c>
      <c r="F79" s="4" t="s">
        <v>174</v>
      </c>
      <c r="G79" s="5" t="s">
        <v>175</v>
      </c>
      <c r="H79" s="6">
        <v>1000.0</v>
      </c>
      <c r="I79" s="7">
        <f t="shared" si="14"/>
        <v>226</v>
      </c>
      <c r="J79" s="7">
        <f t="shared" si="2"/>
        <v>22147</v>
      </c>
      <c r="K79" s="8">
        <f t="shared" si="3"/>
        <v>98111.21</v>
      </c>
      <c r="L79" s="7">
        <f t="shared" si="4"/>
        <v>44</v>
      </c>
      <c r="O79" s="15"/>
      <c r="P79" s="9"/>
    </row>
    <row r="80" ht="14.25" customHeight="1">
      <c r="A80" s="3">
        <v>38534.0</v>
      </c>
      <c r="B80" s="4">
        <v>3.98</v>
      </c>
      <c r="C80" s="4">
        <v>4.02</v>
      </c>
      <c r="D80" s="4">
        <v>4.05</v>
      </c>
      <c r="E80" s="4">
        <v>3.58</v>
      </c>
      <c r="F80" s="4" t="s">
        <v>176</v>
      </c>
      <c r="G80" s="16" t="s">
        <v>177</v>
      </c>
      <c r="H80" s="6">
        <v>1000.0</v>
      </c>
      <c r="I80" s="7">
        <f t="shared" si="14"/>
        <v>251</v>
      </c>
      <c r="J80" s="7">
        <f t="shared" si="2"/>
        <v>21921</v>
      </c>
      <c r="K80" s="8">
        <f t="shared" si="3"/>
        <v>87245.58</v>
      </c>
      <c r="L80" s="7">
        <f t="shared" si="4"/>
        <v>43</v>
      </c>
      <c r="O80" s="3"/>
      <c r="P80" s="9"/>
    </row>
    <row r="81" ht="14.25" customHeight="1">
      <c r="A81" s="15">
        <v>38504.0</v>
      </c>
      <c r="B81" s="4">
        <v>4.02</v>
      </c>
      <c r="C81" s="4">
        <v>3.93</v>
      </c>
      <c r="D81" s="4">
        <v>4.19</v>
      </c>
      <c r="E81" s="4">
        <v>3.56</v>
      </c>
      <c r="F81" s="4" t="s">
        <v>178</v>
      </c>
      <c r="G81" s="5" t="s">
        <v>179</v>
      </c>
      <c r="H81" s="6">
        <v>1000.0</v>
      </c>
      <c r="I81" s="7">
        <f t="shared" si="14"/>
        <v>249</v>
      </c>
      <c r="J81" s="7">
        <f t="shared" si="2"/>
        <v>21670</v>
      </c>
      <c r="K81" s="8">
        <f t="shared" si="3"/>
        <v>87113.4</v>
      </c>
      <c r="L81" s="7">
        <f t="shared" si="4"/>
        <v>42</v>
      </c>
      <c r="O81" s="15"/>
      <c r="P81" s="9"/>
    </row>
    <row r="82" ht="14.25" customHeight="1">
      <c r="A82" s="15">
        <v>38473.0</v>
      </c>
      <c r="B82" s="4">
        <v>3.9</v>
      </c>
      <c r="C82" s="4">
        <v>3.75</v>
      </c>
      <c r="D82" s="4">
        <v>4.04</v>
      </c>
      <c r="E82" s="4">
        <v>3.65</v>
      </c>
      <c r="F82" s="4" t="s">
        <v>180</v>
      </c>
      <c r="G82" s="5" t="s">
        <v>181</v>
      </c>
      <c r="H82" s="6">
        <v>1000.0</v>
      </c>
      <c r="I82" s="7">
        <f t="shared" si="14"/>
        <v>256</v>
      </c>
      <c r="J82" s="7">
        <f t="shared" si="2"/>
        <v>21421</v>
      </c>
      <c r="K82" s="8">
        <f t="shared" si="3"/>
        <v>83541.9</v>
      </c>
      <c r="L82" s="7">
        <f t="shared" si="4"/>
        <v>41</v>
      </c>
      <c r="O82" s="15"/>
      <c r="P82" s="9"/>
    </row>
    <row r="83" ht="14.25" customHeight="1">
      <c r="A83" s="15">
        <v>38443.0</v>
      </c>
      <c r="B83" s="4">
        <v>3.72</v>
      </c>
      <c r="C83" s="4">
        <v>3.8</v>
      </c>
      <c r="D83" s="4">
        <v>3.85</v>
      </c>
      <c r="E83" s="4">
        <v>3.41</v>
      </c>
      <c r="F83" s="4" t="s">
        <v>182</v>
      </c>
      <c r="G83" s="16" t="s">
        <v>183</v>
      </c>
      <c r="H83" s="6">
        <v>1000.0</v>
      </c>
      <c r="I83" s="7">
        <f t="shared" si="14"/>
        <v>269</v>
      </c>
      <c r="J83" s="7">
        <f t="shared" si="2"/>
        <v>21165</v>
      </c>
      <c r="K83" s="8">
        <f t="shared" si="3"/>
        <v>78733.8</v>
      </c>
      <c r="L83" s="7">
        <f t="shared" si="4"/>
        <v>40</v>
      </c>
      <c r="O83" s="15"/>
      <c r="P83" s="9"/>
    </row>
    <row r="84" ht="14.25" customHeight="1">
      <c r="A84" s="3">
        <v>38412.0</v>
      </c>
      <c r="B84" s="4">
        <v>3.76</v>
      </c>
      <c r="C84" s="4">
        <v>3.94</v>
      </c>
      <c r="D84" s="4">
        <v>4.36</v>
      </c>
      <c r="E84" s="4">
        <v>3.47</v>
      </c>
      <c r="F84" s="4" t="s">
        <v>184</v>
      </c>
      <c r="G84" s="16" t="s">
        <v>185</v>
      </c>
      <c r="H84" s="6">
        <v>1000.0</v>
      </c>
      <c r="I84" s="7">
        <f t="shared" si="14"/>
        <v>266</v>
      </c>
      <c r="J84" s="7">
        <f t="shared" si="2"/>
        <v>20896</v>
      </c>
      <c r="K84" s="8">
        <f t="shared" si="3"/>
        <v>78568.96</v>
      </c>
      <c r="L84" s="7">
        <f t="shared" si="4"/>
        <v>39</v>
      </c>
      <c r="O84" s="3"/>
      <c r="P84" s="9"/>
    </row>
    <row r="85" ht="14.25" customHeight="1">
      <c r="A85" s="15">
        <v>38384.0</v>
      </c>
      <c r="B85" s="4">
        <v>3.94</v>
      </c>
      <c r="C85" s="4">
        <v>3.89</v>
      </c>
      <c r="D85" s="4">
        <v>4.71</v>
      </c>
      <c r="E85" s="4">
        <v>3.82</v>
      </c>
      <c r="F85" s="4" t="s">
        <v>156</v>
      </c>
      <c r="G85" s="5" t="s">
        <v>186</v>
      </c>
      <c r="H85" s="6">
        <v>1000.0</v>
      </c>
      <c r="I85" s="7">
        <f t="shared" si="14"/>
        <v>254</v>
      </c>
      <c r="J85" s="7">
        <f t="shared" si="2"/>
        <v>20630</v>
      </c>
      <c r="K85" s="8">
        <f t="shared" si="3"/>
        <v>81282.2</v>
      </c>
      <c r="L85" s="7">
        <f t="shared" si="4"/>
        <v>38</v>
      </c>
      <c r="O85" s="15"/>
      <c r="P85" s="9"/>
    </row>
    <row r="86" ht="14.25" customHeight="1">
      <c r="A86" s="3">
        <v>38353.0</v>
      </c>
      <c r="B86" s="4">
        <v>3.93</v>
      </c>
      <c r="C86" s="4">
        <v>4.13</v>
      </c>
      <c r="D86" s="4">
        <v>4.25</v>
      </c>
      <c r="E86" s="4">
        <v>3.78</v>
      </c>
      <c r="F86" s="4" t="s">
        <v>187</v>
      </c>
      <c r="G86" s="16" t="s">
        <v>188</v>
      </c>
      <c r="H86" s="6">
        <v>1000.0</v>
      </c>
      <c r="I86" s="7">
        <f t="shared" si="14"/>
        <v>254</v>
      </c>
      <c r="J86" s="7">
        <f t="shared" si="2"/>
        <v>20376</v>
      </c>
      <c r="K86" s="8">
        <f t="shared" si="3"/>
        <v>80077.68</v>
      </c>
      <c r="L86" s="7">
        <f t="shared" si="4"/>
        <v>37</v>
      </c>
      <c r="O86" s="3"/>
      <c r="P86" s="9"/>
    </row>
    <row r="87" ht="14.25" customHeight="1">
      <c r="A87" s="15">
        <v>38322.0</v>
      </c>
      <c r="B87" s="4">
        <v>4.13</v>
      </c>
      <c r="C87" s="4">
        <v>4.07</v>
      </c>
      <c r="D87" s="4">
        <v>4.32</v>
      </c>
      <c r="E87" s="4">
        <v>3.97</v>
      </c>
      <c r="F87" s="4" t="s">
        <v>189</v>
      </c>
      <c r="G87" s="5" t="s">
        <v>190</v>
      </c>
      <c r="H87" s="6">
        <v>1000.0</v>
      </c>
      <c r="I87" s="7">
        <f t="shared" si="14"/>
        <v>242</v>
      </c>
      <c r="J87" s="7">
        <f t="shared" si="2"/>
        <v>20122</v>
      </c>
      <c r="K87" s="8">
        <f t="shared" si="3"/>
        <v>83103.86</v>
      </c>
      <c r="L87" s="7">
        <f t="shared" si="4"/>
        <v>36</v>
      </c>
      <c r="O87" s="15"/>
      <c r="P87" s="9"/>
    </row>
    <row r="88" ht="14.25" customHeight="1">
      <c r="A88" s="15">
        <v>38292.0</v>
      </c>
      <c r="B88" s="4">
        <v>4.05</v>
      </c>
      <c r="C88" s="4">
        <v>3.6</v>
      </c>
      <c r="D88" s="4">
        <v>4.26</v>
      </c>
      <c r="E88" s="4">
        <v>3.56</v>
      </c>
      <c r="F88" s="4" t="s">
        <v>191</v>
      </c>
      <c r="G88" s="5" t="s">
        <v>192</v>
      </c>
      <c r="H88" s="6">
        <v>1000.0</v>
      </c>
      <c r="I88" s="7">
        <f t="shared" si="14"/>
        <v>247</v>
      </c>
      <c r="J88" s="7">
        <f t="shared" si="2"/>
        <v>19880</v>
      </c>
      <c r="K88" s="8">
        <f t="shared" si="3"/>
        <v>80514</v>
      </c>
      <c r="L88" s="7">
        <f t="shared" si="4"/>
        <v>35</v>
      </c>
      <c r="O88" s="15"/>
      <c r="P88" s="9"/>
    </row>
    <row r="89" ht="14.25" customHeight="1">
      <c r="A89" s="15">
        <v>38261.0</v>
      </c>
      <c r="B89" s="4">
        <v>3.6</v>
      </c>
      <c r="C89" s="4">
        <v>3.23</v>
      </c>
      <c r="D89" s="4">
        <v>3.75</v>
      </c>
      <c r="E89" s="4">
        <v>3.21</v>
      </c>
      <c r="F89" s="4" t="s">
        <v>193</v>
      </c>
      <c r="G89" s="5" t="s">
        <v>192</v>
      </c>
      <c r="H89" s="6">
        <v>1000.0</v>
      </c>
      <c r="I89" s="7">
        <f t="shared" si="14"/>
        <v>278</v>
      </c>
      <c r="J89" s="7">
        <f t="shared" si="2"/>
        <v>19633</v>
      </c>
      <c r="K89" s="8">
        <f t="shared" si="3"/>
        <v>70678.8</v>
      </c>
      <c r="L89" s="7">
        <f t="shared" si="4"/>
        <v>34</v>
      </c>
      <c r="O89" s="15"/>
      <c r="P89" s="9"/>
    </row>
    <row r="90" ht="14.25" customHeight="1">
      <c r="A90" s="3">
        <v>38231.0</v>
      </c>
      <c r="B90" s="4">
        <v>3.2</v>
      </c>
      <c r="C90" s="4">
        <v>3.15</v>
      </c>
      <c r="D90" s="4">
        <v>3.28</v>
      </c>
      <c r="E90" s="4">
        <v>2.93</v>
      </c>
      <c r="F90" s="4" t="s">
        <v>194</v>
      </c>
      <c r="G90" s="5" t="s">
        <v>195</v>
      </c>
      <c r="H90" s="6">
        <v>1000.0</v>
      </c>
      <c r="I90" s="7">
        <f t="shared" si="14"/>
        <v>313</v>
      </c>
      <c r="J90" s="7">
        <f t="shared" si="2"/>
        <v>19355</v>
      </c>
      <c r="K90" s="8">
        <f t="shared" si="3"/>
        <v>61936</v>
      </c>
      <c r="L90" s="7">
        <f t="shared" si="4"/>
        <v>33</v>
      </c>
      <c r="O90" s="3"/>
      <c r="P90" s="9"/>
    </row>
    <row r="91" ht="14.25" customHeight="1">
      <c r="A91" s="15">
        <v>38200.0</v>
      </c>
      <c r="B91" s="4">
        <v>3.08</v>
      </c>
      <c r="C91" s="4">
        <v>2.92</v>
      </c>
      <c r="D91" s="4">
        <v>3.18</v>
      </c>
      <c r="E91" s="4">
        <v>2.79</v>
      </c>
      <c r="F91" s="4" t="s">
        <v>196</v>
      </c>
      <c r="G91" s="5" t="s">
        <v>197</v>
      </c>
      <c r="H91" s="6">
        <v>1000.0</v>
      </c>
      <c r="I91" s="7">
        <f t="shared" si="14"/>
        <v>325</v>
      </c>
      <c r="J91" s="7">
        <f t="shared" si="2"/>
        <v>19042</v>
      </c>
      <c r="K91" s="8">
        <f t="shared" si="3"/>
        <v>58649.36</v>
      </c>
      <c r="L91" s="7">
        <f t="shared" si="4"/>
        <v>32</v>
      </c>
      <c r="O91" s="15"/>
      <c r="P91" s="9"/>
    </row>
    <row r="92" ht="14.25" customHeight="1">
      <c r="A92" s="15">
        <v>38169.0</v>
      </c>
      <c r="B92" s="4">
        <v>2.92</v>
      </c>
      <c r="C92" s="4">
        <v>2.86</v>
      </c>
      <c r="D92" s="4">
        <v>3.01</v>
      </c>
      <c r="E92" s="4">
        <v>2.78</v>
      </c>
      <c r="F92" s="4" t="s">
        <v>198</v>
      </c>
      <c r="G92" s="5" t="s">
        <v>199</v>
      </c>
      <c r="H92" s="6">
        <v>1000.0</v>
      </c>
      <c r="I92" s="7">
        <f t="shared" si="14"/>
        <v>342</v>
      </c>
      <c r="J92" s="7">
        <f t="shared" si="2"/>
        <v>18717</v>
      </c>
      <c r="K92" s="8">
        <f t="shared" si="3"/>
        <v>54653.64</v>
      </c>
      <c r="L92" s="7">
        <f t="shared" si="4"/>
        <v>31</v>
      </c>
      <c r="O92" s="15"/>
      <c r="P92" s="9"/>
    </row>
    <row r="93" ht="14.25" customHeight="1">
      <c r="A93" s="15">
        <v>38139.0</v>
      </c>
      <c r="B93" s="4">
        <v>2.86</v>
      </c>
      <c r="C93" s="4">
        <v>2.63</v>
      </c>
      <c r="D93" s="4">
        <v>2.9</v>
      </c>
      <c r="E93" s="4">
        <v>2.55</v>
      </c>
      <c r="F93" s="4" t="s">
        <v>200</v>
      </c>
      <c r="G93" s="5" t="s">
        <v>201</v>
      </c>
      <c r="H93" s="6">
        <v>1000.0</v>
      </c>
      <c r="I93" s="7">
        <f t="shared" si="14"/>
        <v>350</v>
      </c>
      <c r="J93" s="7">
        <f t="shared" si="2"/>
        <v>18375</v>
      </c>
      <c r="K93" s="8">
        <f t="shared" si="3"/>
        <v>52552.5</v>
      </c>
      <c r="L93" s="7">
        <f t="shared" si="4"/>
        <v>30</v>
      </c>
      <c r="O93" s="15"/>
      <c r="P93" s="9"/>
    </row>
    <row r="94" ht="14.25" customHeight="1">
      <c r="A94" s="3">
        <v>38108.0</v>
      </c>
      <c r="B94" s="4">
        <v>2.64</v>
      </c>
      <c r="C94" s="4">
        <v>2.43</v>
      </c>
      <c r="D94" s="4">
        <v>2.71</v>
      </c>
      <c r="E94" s="4">
        <v>2.24</v>
      </c>
      <c r="F94" s="4" t="s">
        <v>202</v>
      </c>
      <c r="G94" s="5" t="s">
        <v>203</v>
      </c>
      <c r="H94" s="6">
        <v>1000.0</v>
      </c>
      <c r="I94" s="7">
        <f t="shared" si="14"/>
        <v>379</v>
      </c>
      <c r="J94" s="7">
        <f t="shared" si="2"/>
        <v>18025</v>
      </c>
      <c r="K94" s="8">
        <f t="shared" si="3"/>
        <v>47586</v>
      </c>
      <c r="L94" s="7">
        <f t="shared" si="4"/>
        <v>29</v>
      </c>
      <c r="O94" s="3"/>
      <c r="P94" s="9"/>
    </row>
    <row r="95" ht="14.25" customHeight="1">
      <c r="A95" s="15">
        <v>38078.0</v>
      </c>
      <c r="B95" s="4">
        <v>2.43</v>
      </c>
      <c r="C95" s="4">
        <v>2.96</v>
      </c>
      <c r="D95" s="4">
        <v>3.1</v>
      </c>
      <c r="E95" s="4">
        <v>2.4</v>
      </c>
      <c r="F95" s="4" t="s">
        <v>204</v>
      </c>
      <c r="G95" s="16" t="s">
        <v>205</v>
      </c>
      <c r="H95" s="6">
        <v>1000.0</v>
      </c>
      <c r="I95" s="7">
        <f t="shared" si="14"/>
        <v>412</v>
      </c>
      <c r="J95" s="7">
        <f t="shared" si="2"/>
        <v>17646</v>
      </c>
      <c r="K95" s="8">
        <f t="shared" si="3"/>
        <v>42879.78</v>
      </c>
      <c r="L95" s="7">
        <f t="shared" si="4"/>
        <v>28</v>
      </c>
      <c r="O95" s="15"/>
      <c r="P95" s="9"/>
    </row>
    <row r="96" ht="14.25" customHeight="1">
      <c r="A96" s="15">
        <v>38047.0</v>
      </c>
      <c r="B96" s="4">
        <v>2.96</v>
      </c>
      <c r="C96" s="4">
        <v>2.75</v>
      </c>
      <c r="D96" s="4">
        <v>3.11</v>
      </c>
      <c r="E96" s="4">
        <v>2.71</v>
      </c>
      <c r="F96" s="4" t="s">
        <v>206</v>
      </c>
      <c r="G96" s="5" t="s">
        <v>207</v>
      </c>
      <c r="H96" s="6">
        <v>1000.0</v>
      </c>
      <c r="I96" s="7">
        <f t="shared" si="14"/>
        <v>338</v>
      </c>
      <c r="J96" s="7">
        <f t="shared" si="2"/>
        <v>17234</v>
      </c>
      <c r="K96" s="8">
        <f t="shared" si="3"/>
        <v>51012.64</v>
      </c>
      <c r="L96" s="7">
        <f t="shared" si="4"/>
        <v>27</v>
      </c>
      <c r="O96" s="15"/>
      <c r="P96" s="9"/>
    </row>
    <row r="97" ht="14.25" customHeight="1">
      <c r="A97" s="15">
        <v>38018.0</v>
      </c>
      <c r="B97" s="4">
        <v>2.75</v>
      </c>
      <c r="C97" s="4">
        <v>2.61</v>
      </c>
      <c r="D97" s="4">
        <v>3.02</v>
      </c>
      <c r="E97" s="4">
        <v>2.52</v>
      </c>
      <c r="F97" s="4" t="s">
        <v>208</v>
      </c>
      <c r="G97" s="5" t="s">
        <v>209</v>
      </c>
      <c r="H97" s="6">
        <v>1000.0</v>
      </c>
      <c r="I97" s="7">
        <f t="shared" si="14"/>
        <v>364</v>
      </c>
      <c r="J97" s="7">
        <f t="shared" si="2"/>
        <v>16896</v>
      </c>
      <c r="K97" s="8">
        <f t="shared" si="3"/>
        <v>46464</v>
      </c>
      <c r="L97" s="7">
        <f t="shared" si="4"/>
        <v>26</v>
      </c>
      <c r="O97" s="15"/>
      <c r="P97" s="9"/>
    </row>
    <row r="98" ht="14.25" customHeight="1">
      <c r="A98" s="3">
        <v>37987.0</v>
      </c>
      <c r="B98" s="4">
        <v>2.59</v>
      </c>
      <c r="C98" s="4">
        <v>3.05</v>
      </c>
      <c r="D98" s="4">
        <v>3.45</v>
      </c>
      <c r="E98" s="4">
        <v>2.56</v>
      </c>
      <c r="F98" s="4" t="s">
        <v>210</v>
      </c>
      <c r="G98" s="16" t="s">
        <v>211</v>
      </c>
      <c r="H98" s="6">
        <v>1000.0</v>
      </c>
      <c r="I98" s="7">
        <f t="shared" si="14"/>
        <v>386</v>
      </c>
      <c r="J98" s="7">
        <f t="shared" si="2"/>
        <v>16532</v>
      </c>
      <c r="K98" s="8">
        <f t="shared" si="3"/>
        <v>42817.88</v>
      </c>
      <c r="L98" s="7">
        <f t="shared" si="4"/>
        <v>25</v>
      </c>
      <c r="O98" s="3"/>
      <c r="P98" s="9"/>
    </row>
    <row r="99" ht="14.25" customHeight="1">
      <c r="A99" s="15">
        <v>37956.0</v>
      </c>
      <c r="B99" s="4">
        <v>3.05</v>
      </c>
      <c r="C99" s="4">
        <v>3.12</v>
      </c>
      <c r="D99" s="4">
        <v>3.23</v>
      </c>
      <c r="E99" s="4">
        <v>2.96</v>
      </c>
      <c r="F99" s="4" t="s">
        <v>212</v>
      </c>
      <c r="G99" s="16" t="s">
        <v>213</v>
      </c>
      <c r="H99" s="6">
        <v>1000.0</v>
      </c>
      <c r="I99" s="7">
        <f t="shared" si="14"/>
        <v>328</v>
      </c>
      <c r="J99" s="7">
        <f t="shared" si="2"/>
        <v>16146</v>
      </c>
      <c r="K99" s="8">
        <f t="shared" si="3"/>
        <v>49245.3</v>
      </c>
      <c r="L99" s="7">
        <f t="shared" si="4"/>
        <v>24</v>
      </c>
      <c r="O99" s="15"/>
      <c r="P99" s="9"/>
    </row>
    <row r="100" ht="14.25" customHeight="1">
      <c r="A100" s="3">
        <v>37926.0</v>
      </c>
      <c r="B100" s="4">
        <v>3.11</v>
      </c>
      <c r="C100" s="4">
        <v>2.41</v>
      </c>
      <c r="D100" s="4">
        <v>3.16</v>
      </c>
      <c r="E100" s="4">
        <v>2.41</v>
      </c>
      <c r="F100" s="4" t="s">
        <v>214</v>
      </c>
      <c r="G100" s="5" t="s">
        <v>215</v>
      </c>
      <c r="H100" s="6">
        <v>1000.0</v>
      </c>
      <c r="I100" s="7">
        <f t="shared" si="14"/>
        <v>322</v>
      </c>
      <c r="J100" s="7">
        <f t="shared" si="2"/>
        <v>15818</v>
      </c>
      <c r="K100" s="8">
        <f t="shared" si="3"/>
        <v>49193.98</v>
      </c>
      <c r="L100" s="7">
        <f t="shared" si="4"/>
        <v>23</v>
      </c>
      <c r="O100" s="3"/>
      <c r="P100" s="9"/>
    </row>
    <row r="101" ht="14.25" customHeight="1">
      <c r="A101" s="15">
        <v>37895.0</v>
      </c>
      <c r="B101" s="4">
        <v>2.39</v>
      </c>
      <c r="C101" s="4">
        <v>2.03</v>
      </c>
      <c r="D101" s="4">
        <v>2.53</v>
      </c>
      <c r="E101" s="4">
        <v>2.03</v>
      </c>
      <c r="F101" s="4" t="s">
        <v>216</v>
      </c>
      <c r="G101" s="5" t="s">
        <v>217</v>
      </c>
      <c r="H101" s="6">
        <v>1000.0</v>
      </c>
      <c r="I101" s="7">
        <f t="shared" si="14"/>
        <v>418</v>
      </c>
      <c r="J101" s="7">
        <f t="shared" si="2"/>
        <v>15496</v>
      </c>
      <c r="K101" s="8">
        <f t="shared" si="3"/>
        <v>37035.44</v>
      </c>
      <c r="L101" s="7">
        <f t="shared" si="4"/>
        <v>22</v>
      </c>
      <c r="O101" s="15"/>
      <c r="P101" s="9"/>
    </row>
    <row r="102" ht="14.25" customHeight="1">
      <c r="A102" s="15">
        <v>37865.0</v>
      </c>
      <c r="B102" s="4">
        <v>2.03</v>
      </c>
      <c r="C102" s="4">
        <v>1.94</v>
      </c>
      <c r="D102" s="4">
        <v>2.26</v>
      </c>
      <c r="E102" s="4">
        <v>1.94</v>
      </c>
      <c r="F102" s="4" t="s">
        <v>218</v>
      </c>
      <c r="G102" s="5" t="s">
        <v>219</v>
      </c>
      <c r="H102" s="6">
        <v>1000.0</v>
      </c>
      <c r="I102" s="7">
        <f t="shared" si="14"/>
        <v>493</v>
      </c>
      <c r="J102" s="7">
        <f t="shared" si="2"/>
        <v>15078</v>
      </c>
      <c r="K102" s="8">
        <f t="shared" si="3"/>
        <v>30608.34</v>
      </c>
      <c r="L102" s="7">
        <f t="shared" si="4"/>
        <v>21</v>
      </c>
      <c r="O102" s="15"/>
      <c r="P102" s="9"/>
    </row>
    <row r="103" ht="14.25" customHeight="1">
      <c r="A103" s="15">
        <v>37834.0</v>
      </c>
      <c r="B103" s="4">
        <v>1.96</v>
      </c>
      <c r="C103" s="4">
        <v>1.78</v>
      </c>
      <c r="D103" s="4">
        <v>2.03</v>
      </c>
      <c r="E103" s="4">
        <v>1.73</v>
      </c>
      <c r="F103" s="4" t="s">
        <v>220</v>
      </c>
      <c r="G103" s="5" t="s">
        <v>221</v>
      </c>
      <c r="H103" s="6">
        <v>1000.0</v>
      </c>
      <c r="I103" s="7">
        <f t="shared" si="14"/>
        <v>510</v>
      </c>
      <c r="J103" s="7">
        <f t="shared" si="2"/>
        <v>14585</v>
      </c>
      <c r="K103" s="8">
        <f t="shared" si="3"/>
        <v>28586.6</v>
      </c>
      <c r="L103" s="7">
        <f t="shared" si="4"/>
        <v>20</v>
      </c>
      <c r="O103" s="15"/>
      <c r="P103" s="9"/>
    </row>
    <row r="104" ht="14.25" customHeight="1">
      <c r="A104" s="3">
        <v>37803.0</v>
      </c>
      <c r="B104" s="4">
        <v>1.8</v>
      </c>
      <c r="C104" s="4">
        <v>1.65</v>
      </c>
      <c r="D104" s="4">
        <v>1.85</v>
      </c>
      <c r="E104" s="4">
        <v>1.64</v>
      </c>
      <c r="F104" s="4" t="s">
        <v>222</v>
      </c>
      <c r="G104" s="5" t="s">
        <v>223</v>
      </c>
      <c r="H104" s="6">
        <v>1000.0</v>
      </c>
      <c r="I104" s="7">
        <f t="shared" si="14"/>
        <v>556</v>
      </c>
      <c r="J104" s="7">
        <f t="shared" si="2"/>
        <v>14075</v>
      </c>
      <c r="K104" s="8">
        <f t="shared" si="3"/>
        <v>25335</v>
      </c>
      <c r="L104" s="7">
        <f t="shared" si="4"/>
        <v>19</v>
      </c>
      <c r="O104" s="3"/>
      <c r="P104" s="9"/>
    </row>
    <row r="105" ht="14.25" customHeight="1">
      <c r="A105" s="15">
        <v>37773.0</v>
      </c>
      <c r="B105" s="4">
        <v>1.66</v>
      </c>
      <c r="C105" s="4">
        <v>1.94</v>
      </c>
      <c r="D105" s="4">
        <v>2.15</v>
      </c>
      <c r="E105" s="4">
        <v>1.6</v>
      </c>
      <c r="F105" s="4" t="s">
        <v>224</v>
      </c>
      <c r="G105" s="16" t="s">
        <v>225</v>
      </c>
      <c r="H105" s="6">
        <v>1000.0</v>
      </c>
      <c r="I105" s="7">
        <f t="shared" si="14"/>
        <v>602</v>
      </c>
      <c r="J105" s="7">
        <f t="shared" si="2"/>
        <v>13519</v>
      </c>
      <c r="K105" s="8">
        <f t="shared" si="3"/>
        <v>22441.54</v>
      </c>
      <c r="L105" s="7">
        <f t="shared" si="4"/>
        <v>18</v>
      </c>
      <c r="O105" s="15"/>
      <c r="P105" s="9"/>
    </row>
    <row r="106" ht="14.25" customHeight="1">
      <c r="A106" s="15">
        <v>37742.0</v>
      </c>
      <c r="B106" s="4">
        <v>1.94</v>
      </c>
      <c r="C106" s="4">
        <v>1.62</v>
      </c>
      <c r="D106" s="4">
        <v>1.96</v>
      </c>
      <c r="E106" s="4">
        <v>1.6</v>
      </c>
      <c r="F106" s="4" t="s">
        <v>226</v>
      </c>
      <c r="G106" s="5" t="s">
        <v>227</v>
      </c>
      <c r="H106" s="6">
        <v>1000.0</v>
      </c>
      <c r="I106" s="7">
        <f t="shared" si="14"/>
        <v>515</v>
      </c>
      <c r="J106" s="7">
        <f t="shared" si="2"/>
        <v>12917</v>
      </c>
      <c r="K106" s="8">
        <f t="shared" si="3"/>
        <v>25058.98</v>
      </c>
      <c r="L106" s="7">
        <f t="shared" si="4"/>
        <v>17</v>
      </c>
      <c r="O106" s="15"/>
      <c r="P106" s="9"/>
    </row>
    <row r="107" ht="14.25" customHeight="1">
      <c r="A107" s="15">
        <v>37712.0</v>
      </c>
      <c r="B107" s="4">
        <v>1.61</v>
      </c>
      <c r="C107" s="4">
        <v>1.35</v>
      </c>
      <c r="D107" s="4">
        <v>1.73</v>
      </c>
      <c r="E107" s="4">
        <v>1.34</v>
      </c>
      <c r="F107" s="4" t="s">
        <v>228</v>
      </c>
      <c r="G107" s="5" t="s">
        <v>229</v>
      </c>
      <c r="H107" s="6">
        <v>1000.0</v>
      </c>
      <c r="I107" s="7">
        <f t="shared" si="14"/>
        <v>621</v>
      </c>
      <c r="J107" s="7">
        <f t="shared" si="2"/>
        <v>12402</v>
      </c>
      <c r="K107" s="8">
        <f t="shared" si="3"/>
        <v>19967.22</v>
      </c>
      <c r="L107" s="7">
        <f t="shared" si="4"/>
        <v>16</v>
      </c>
      <c r="O107" s="15"/>
      <c r="P107" s="9"/>
    </row>
    <row r="108" ht="14.25" customHeight="1">
      <c r="A108" s="3">
        <v>37681.0</v>
      </c>
      <c r="B108" s="4">
        <v>1.34</v>
      </c>
      <c r="C108" s="4">
        <v>1.22</v>
      </c>
      <c r="D108" s="4">
        <v>1.39</v>
      </c>
      <c r="E108" s="4">
        <v>1.18</v>
      </c>
      <c r="F108" s="4" t="s">
        <v>230</v>
      </c>
      <c r="G108" s="5" t="s">
        <v>231</v>
      </c>
      <c r="H108" s="6">
        <v>1000.0</v>
      </c>
      <c r="I108" s="7">
        <f t="shared" si="14"/>
        <v>746</v>
      </c>
      <c r="J108" s="7">
        <f t="shared" si="2"/>
        <v>11781</v>
      </c>
      <c r="K108" s="8">
        <f t="shared" si="3"/>
        <v>15786.54</v>
      </c>
      <c r="L108" s="7">
        <f t="shared" si="4"/>
        <v>15</v>
      </c>
      <c r="O108" s="3"/>
      <c r="P108" s="9"/>
    </row>
    <row r="109" ht="14.25" customHeight="1">
      <c r="A109" s="15">
        <v>37653.0</v>
      </c>
      <c r="B109" s="4">
        <v>1.22</v>
      </c>
      <c r="C109" s="4">
        <v>1.23</v>
      </c>
      <c r="D109" s="4">
        <v>1.26</v>
      </c>
      <c r="E109" s="4">
        <v>1.15</v>
      </c>
      <c r="F109" s="4" t="s">
        <v>232</v>
      </c>
      <c r="G109" s="16" t="s">
        <v>233</v>
      </c>
      <c r="H109" s="6">
        <v>1000.0</v>
      </c>
      <c r="I109" s="7">
        <f t="shared" si="14"/>
        <v>820</v>
      </c>
      <c r="J109" s="7">
        <f t="shared" si="2"/>
        <v>11035</v>
      </c>
      <c r="K109" s="8">
        <f t="shared" si="3"/>
        <v>13462.7</v>
      </c>
      <c r="L109" s="7">
        <f t="shared" si="4"/>
        <v>14</v>
      </c>
      <c r="O109" s="15"/>
      <c r="P109" s="26"/>
    </row>
    <row r="110" ht="14.25" customHeight="1">
      <c r="A110" s="15">
        <v>37622.0</v>
      </c>
      <c r="B110" s="4">
        <v>1.22</v>
      </c>
      <c r="C110" s="4">
        <v>1.26</v>
      </c>
      <c r="D110" s="4">
        <v>1.38</v>
      </c>
      <c r="E110" s="4">
        <v>1.16</v>
      </c>
      <c r="F110" s="4" t="s">
        <v>234</v>
      </c>
      <c r="G110" s="16" t="s">
        <v>235</v>
      </c>
      <c r="H110" s="6">
        <v>1000.0</v>
      </c>
      <c r="I110" s="7">
        <f t="shared" si="14"/>
        <v>820</v>
      </c>
      <c r="J110" s="7">
        <f t="shared" si="2"/>
        <v>10215</v>
      </c>
      <c r="K110" s="8">
        <f t="shared" si="3"/>
        <v>12462.3</v>
      </c>
      <c r="L110" s="7">
        <f t="shared" si="4"/>
        <v>13</v>
      </c>
      <c r="O110" s="15"/>
      <c r="P110" s="26"/>
    </row>
    <row r="111" ht="14.25" customHeight="1">
      <c r="A111" s="15">
        <v>37591.0</v>
      </c>
      <c r="B111" s="4">
        <v>1.25</v>
      </c>
      <c r="C111" s="4">
        <v>1.29</v>
      </c>
      <c r="D111" s="4">
        <v>1.31</v>
      </c>
      <c r="E111" s="4">
        <v>1.18</v>
      </c>
      <c r="F111" s="4" t="s">
        <v>236</v>
      </c>
      <c r="G111" s="16" t="s">
        <v>237</v>
      </c>
      <c r="H111" s="6">
        <v>1000.0</v>
      </c>
      <c r="I111" s="7">
        <f t="shared" si="14"/>
        <v>800</v>
      </c>
      <c r="J111" s="7">
        <f t="shared" si="2"/>
        <v>9395</v>
      </c>
      <c r="K111" s="8">
        <f t="shared" si="3"/>
        <v>11743.75</v>
      </c>
      <c r="L111" s="7">
        <f t="shared" si="4"/>
        <v>12</v>
      </c>
      <c r="O111" s="15"/>
      <c r="P111" s="26"/>
    </row>
    <row r="112" ht="14.25" customHeight="1">
      <c r="A112" s="3">
        <v>37561.0</v>
      </c>
      <c r="B112" s="4">
        <v>1.28</v>
      </c>
      <c r="C112" s="4">
        <v>1.25</v>
      </c>
      <c r="D112" s="4">
        <v>1.34</v>
      </c>
      <c r="E112" s="4">
        <v>1.21</v>
      </c>
      <c r="F112" s="4" t="s">
        <v>238</v>
      </c>
      <c r="G112" s="5" t="s">
        <v>239</v>
      </c>
      <c r="H112" s="6">
        <v>1000.0</v>
      </c>
      <c r="I112" s="7">
        <f t="shared" si="14"/>
        <v>781</v>
      </c>
      <c r="J112" s="7">
        <f t="shared" si="2"/>
        <v>8595</v>
      </c>
      <c r="K112" s="8">
        <f t="shared" si="3"/>
        <v>11001.6</v>
      </c>
      <c r="L112" s="7">
        <f t="shared" si="4"/>
        <v>11</v>
      </c>
      <c r="O112" s="3"/>
      <c r="P112" s="26"/>
    </row>
    <row r="113" ht="14.25" customHeight="1">
      <c r="A113" s="15">
        <v>37530.0</v>
      </c>
      <c r="B113" s="4">
        <v>1.23</v>
      </c>
      <c r="C113" s="4">
        <v>1.06</v>
      </c>
      <c r="D113" s="4">
        <v>1.27</v>
      </c>
      <c r="E113" s="4">
        <v>1.02</v>
      </c>
      <c r="F113" s="4" t="s">
        <v>240</v>
      </c>
      <c r="G113" s="5" t="s">
        <v>241</v>
      </c>
      <c r="H113" s="6">
        <v>1000.0</v>
      </c>
      <c r="I113" s="7">
        <f t="shared" si="14"/>
        <v>813</v>
      </c>
      <c r="J113" s="7">
        <f t="shared" si="2"/>
        <v>7814</v>
      </c>
      <c r="K113" s="8">
        <f t="shared" si="3"/>
        <v>9611.22</v>
      </c>
      <c r="L113" s="7">
        <f t="shared" si="4"/>
        <v>10</v>
      </c>
      <c r="O113" s="15"/>
      <c r="P113" s="26"/>
    </row>
    <row r="114" ht="14.25" customHeight="1">
      <c r="A114" s="3">
        <v>37500.0</v>
      </c>
      <c r="B114" s="4">
        <v>1.02</v>
      </c>
      <c r="C114" s="4">
        <v>1.38</v>
      </c>
      <c r="D114" s="4">
        <v>1.42</v>
      </c>
      <c r="E114" s="4">
        <v>0.97</v>
      </c>
      <c r="F114" s="4" t="s">
        <v>242</v>
      </c>
      <c r="G114" s="16" t="s">
        <v>243</v>
      </c>
      <c r="H114" s="6">
        <v>1000.0</v>
      </c>
      <c r="I114" s="7">
        <f t="shared" si="14"/>
        <v>980</v>
      </c>
      <c r="J114" s="7">
        <f t="shared" si="2"/>
        <v>7001</v>
      </c>
      <c r="K114" s="8">
        <f t="shared" si="3"/>
        <v>7141.02</v>
      </c>
      <c r="L114" s="7">
        <f t="shared" si="4"/>
        <v>9</v>
      </c>
      <c r="O114" s="3"/>
      <c r="P114" s="26"/>
    </row>
    <row r="115" ht="14.25" customHeight="1">
      <c r="A115" s="15">
        <v>37469.0</v>
      </c>
      <c r="B115" s="4">
        <v>1.38</v>
      </c>
      <c r="C115" s="4">
        <v>1.18</v>
      </c>
      <c r="D115" s="4">
        <v>1.44</v>
      </c>
      <c r="E115" s="4">
        <v>1.04</v>
      </c>
      <c r="F115" s="4" t="s">
        <v>244</v>
      </c>
      <c r="G115" s="5" t="s">
        <v>245</v>
      </c>
      <c r="H115" s="6">
        <v>1000.0</v>
      </c>
      <c r="I115" s="7">
        <f t="shared" si="14"/>
        <v>725</v>
      </c>
      <c r="J115" s="7">
        <f t="shared" si="2"/>
        <v>6021</v>
      </c>
      <c r="K115" s="8">
        <f t="shared" si="3"/>
        <v>8308.98</v>
      </c>
      <c r="L115" s="7">
        <f t="shared" si="4"/>
        <v>8</v>
      </c>
      <c r="O115" s="15"/>
      <c r="P115" s="26"/>
    </row>
    <row r="116" ht="14.25" customHeight="1">
      <c r="A116" s="15">
        <v>37438.0</v>
      </c>
      <c r="B116" s="4">
        <v>1.1</v>
      </c>
      <c r="C116" s="4">
        <v>1.13</v>
      </c>
      <c r="D116" s="4">
        <v>1.45</v>
      </c>
      <c r="E116" s="4">
        <v>1.07</v>
      </c>
      <c r="F116" s="4" t="s">
        <v>246</v>
      </c>
      <c r="G116" s="16" t="s">
        <v>247</v>
      </c>
      <c r="H116" s="6">
        <v>1000.0</v>
      </c>
      <c r="I116" s="7">
        <f t="shared" si="14"/>
        <v>909</v>
      </c>
      <c r="J116" s="7">
        <f t="shared" si="2"/>
        <v>5296</v>
      </c>
      <c r="K116" s="8">
        <f t="shared" si="3"/>
        <v>5825.6</v>
      </c>
      <c r="L116" s="7">
        <f t="shared" si="4"/>
        <v>7</v>
      </c>
      <c r="O116" s="15"/>
      <c r="P116" s="26"/>
    </row>
    <row r="117" ht="14.25" customHeight="1">
      <c r="A117" s="15">
        <v>37408.0</v>
      </c>
      <c r="B117" s="4">
        <v>1.13</v>
      </c>
      <c r="C117" s="4">
        <v>1.65</v>
      </c>
      <c r="D117" s="4">
        <v>1.66</v>
      </c>
      <c r="E117" s="4">
        <v>1.09</v>
      </c>
      <c r="F117" s="4" t="s">
        <v>248</v>
      </c>
      <c r="G117" s="16" t="s">
        <v>249</v>
      </c>
      <c r="H117" s="6">
        <v>1000.0</v>
      </c>
      <c r="I117" s="7">
        <f t="shared" si="14"/>
        <v>885</v>
      </c>
      <c r="J117" s="7">
        <f t="shared" si="2"/>
        <v>4387</v>
      </c>
      <c r="K117" s="8">
        <f t="shared" si="3"/>
        <v>4957.31</v>
      </c>
      <c r="L117" s="7">
        <f t="shared" si="4"/>
        <v>6</v>
      </c>
      <c r="O117" s="15"/>
      <c r="P117" s="26"/>
    </row>
    <row r="118" ht="14.25" customHeight="1">
      <c r="A118" s="3">
        <v>37377.0</v>
      </c>
      <c r="B118" s="4">
        <v>1.66</v>
      </c>
      <c r="C118" s="4">
        <v>1.74</v>
      </c>
      <c r="D118" s="4">
        <v>1.77</v>
      </c>
      <c r="E118" s="4">
        <v>1.47</v>
      </c>
      <c r="F118" s="4" t="s">
        <v>250</v>
      </c>
      <c r="G118" s="16" t="s">
        <v>251</v>
      </c>
      <c r="H118" s="6">
        <v>1000.0</v>
      </c>
      <c r="I118" s="7">
        <f t="shared" si="14"/>
        <v>602</v>
      </c>
      <c r="J118" s="7">
        <f t="shared" si="2"/>
        <v>3502</v>
      </c>
      <c r="K118" s="8">
        <f t="shared" si="3"/>
        <v>5813.32</v>
      </c>
      <c r="L118" s="7">
        <f t="shared" si="4"/>
        <v>5</v>
      </c>
      <c r="O118" s="3"/>
      <c r="P118" s="26"/>
    </row>
    <row r="119" ht="14.25" customHeight="1">
      <c r="A119" s="15">
        <v>37347.0</v>
      </c>
      <c r="B119" s="4">
        <v>1.71</v>
      </c>
      <c r="C119" s="4">
        <v>1.49</v>
      </c>
      <c r="D119" s="4">
        <v>1.94</v>
      </c>
      <c r="E119" s="4">
        <v>1.49</v>
      </c>
      <c r="F119" s="4" t="s">
        <v>252</v>
      </c>
      <c r="G119" s="5" t="s">
        <v>253</v>
      </c>
      <c r="H119" s="6">
        <v>1000.0</v>
      </c>
      <c r="I119" s="7">
        <f t="shared" si="14"/>
        <v>585</v>
      </c>
      <c r="J119" s="7">
        <f t="shared" si="2"/>
        <v>2900</v>
      </c>
      <c r="K119" s="8">
        <f t="shared" si="3"/>
        <v>4959</v>
      </c>
      <c r="L119" s="7">
        <f t="shared" si="4"/>
        <v>4</v>
      </c>
      <c r="O119" s="15"/>
      <c r="P119" s="26"/>
    </row>
    <row r="120" ht="14.25" customHeight="1">
      <c r="A120" s="15">
        <v>37316.0</v>
      </c>
      <c r="B120" s="4">
        <v>1.47</v>
      </c>
      <c r="C120" s="4">
        <v>1.31</v>
      </c>
      <c r="D120" s="4">
        <v>1.59</v>
      </c>
      <c r="E120" s="4">
        <v>1.31</v>
      </c>
      <c r="F120" s="4" t="s">
        <v>254</v>
      </c>
      <c r="G120" s="5" t="s">
        <v>255</v>
      </c>
      <c r="H120" s="6">
        <v>1000.0</v>
      </c>
      <c r="I120" s="7">
        <f t="shared" si="14"/>
        <v>680</v>
      </c>
      <c r="J120" s="7">
        <f t="shared" si="2"/>
        <v>2315</v>
      </c>
      <c r="K120" s="8">
        <f t="shared" si="3"/>
        <v>3403.05</v>
      </c>
      <c r="L120" s="7">
        <f t="shared" si="4"/>
        <v>3</v>
      </c>
      <c r="O120" s="15"/>
      <c r="P120" s="26"/>
    </row>
    <row r="121" ht="14.25" customHeight="1">
      <c r="A121" s="15">
        <v>37288.0</v>
      </c>
      <c r="B121" s="4">
        <v>1.32</v>
      </c>
      <c r="C121" s="4">
        <v>1.15</v>
      </c>
      <c r="D121" s="4">
        <v>1.42</v>
      </c>
      <c r="E121" s="4">
        <v>1.13</v>
      </c>
      <c r="F121" s="4" t="s">
        <v>256</v>
      </c>
      <c r="G121" s="5" t="s">
        <v>257</v>
      </c>
      <c r="H121" s="6">
        <v>1000.0</v>
      </c>
      <c r="I121" s="7">
        <f t="shared" si="14"/>
        <v>758</v>
      </c>
      <c r="J121" s="7">
        <f t="shared" si="2"/>
        <v>1635</v>
      </c>
      <c r="K121" s="8">
        <f t="shared" si="3"/>
        <v>2158.2</v>
      </c>
      <c r="L121" s="7">
        <f t="shared" si="4"/>
        <v>2</v>
      </c>
      <c r="O121" s="15"/>
      <c r="P121" s="26"/>
    </row>
    <row r="122" ht="14.25" customHeight="1">
      <c r="A122" s="3">
        <v>37257.0</v>
      </c>
      <c r="B122" s="4">
        <v>1.14</v>
      </c>
      <c r="C122" s="4">
        <v>1.35</v>
      </c>
      <c r="D122" s="4">
        <v>1.4</v>
      </c>
      <c r="E122" s="4">
        <v>1.12</v>
      </c>
      <c r="F122" s="4" t="s">
        <v>258</v>
      </c>
      <c r="G122" s="16" t="s">
        <v>259</v>
      </c>
      <c r="H122" s="6">
        <v>1000.0</v>
      </c>
      <c r="I122" s="7">
        <f t="shared" si="14"/>
        <v>877</v>
      </c>
      <c r="J122" s="7">
        <f t="shared" si="2"/>
        <v>877</v>
      </c>
      <c r="K122" s="8">
        <f t="shared" si="3"/>
        <v>999.78</v>
      </c>
      <c r="L122" s="7">
        <f t="shared" si="4"/>
        <v>1</v>
      </c>
      <c r="O122" s="3"/>
      <c r="P122" s="26"/>
    </row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7" width="8.71"/>
    <col customWidth="1" min="8" max="8" width="9.71"/>
    <col customWidth="1" min="9" max="10" width="8.71"/>
    <col customWidth="1" min="11" max="11" width="19.71"/>
    <col customWidth="1" min="12" max="13" width="8.71"/>
    <col customWidth="1" min="14" max="14" width="14.43"/>
    <col customWidth="1" min="15" max="15" width="15.0"/>
    <col customWidth="1" min="16" max="16" width="16.43"/>
    <col customWidth="1" min="17" max="18" width="8.71"/>
    <col customWidth="1" min="19" max="19" width="15.57"/>
    <col customWidth="1" min="20" max="20" width="15.0"/>
    <col customWidth="1" min="2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 t="s">
        <v>12</v>
      </c>
      <c r="O1" s="2" t="s">
        <v>13</v>
      </c>
      <c r="R1" s="1" t="s">
        <v>14</v>
      </c>
      <c r="S1" s="1" t="s">
        <v>15</v>
      </c>
    </row>
    <row r="2" ht="14.25" customHeight="1">
      <c r="A2" s="3">
        <v>40909.0</v>
      </c>
      <c r="B2" s="4">
        <v>24.25</v>
      </c>
      <c r="C2" s="4">
        <v>21.57</v>
      </c>
      <c r="D2" s="4">
        <v>24.25</v>
      </c>
      <c r="E2" s="4">
        <v>21.57</v>
      </c>
      <c r="F2" s="4" t="s">
        <v>260</v>
      </c>
      <c r="G2" s="5" t="s">
        <v>261</v>
      </c>
      <c r="H2" s="6">
        <v>1000.0</v>
      </c>
      <c r="I2" s="7">
        <f t="shared" ref="I2:I3" si="1">ROUND(1000/B2, 0)</f>
        <v>41</v>
      </c>
      <c r="J2" s="7">
        <f t="shared" ref="J2:J122" si="2">I2+J3</f>
        <v>16871</v>
      </c>
      <c r="K2" s="8">
        <f t="shared" ref="K2:K122" si="3">J2*B2</f>
        <v>409121.75</v>
      </c>
      <c r="L2" s="7">
        <f t="shared" ref="L2:L122" si="4">L3+1</f>
        <v>121</v>
      </c>
      <c r="O2" s="9"/>
      <c r="Q2" s="1" t="s">
        <v>18</v>
      </c>
      <c r="R2" s="10">
        <v>0.016988</v>
      </c>
      <c r="S2" s="27">
        <f>(R2 + 1) ^ (12) - 1</f>
        <v>0.2240240236</v>
      </c>
      <c r="T2" s="14"/>
    </row>
    <row r="3" ht="14.25" customHeight="1">
      <c r="A3" s="15">
        <v>40878.0</v>
      </c>
      <c r="B3" s="4">
        <v>21.4</v>
      </c>
      <c r="C3" s="4">
        <v>22.94</v>
      </c>
      <c r="D3" s="4">
        <v>23.58</v>
      </c>
      <c r="E3" s="4">
        <v>20.91</v>
      </c>
      <c r="F3" s="4" t="s">
        <v>262</v>
      </c>
      <c r="G3" s="16" t="s">
        <v>46</v>
      </c>
      <c r="H3" s="6">
        <v>1000.0</v>
      </c>
      <c r="I3" s="7">
        <f t="shared" si="1"/>
        <v>47</v>
      </c>
      <c r="J3" s="7">
        <f t="shared" si="2"/>
        <v>16830</v>
      </c>
      <c r="K3" s="8">
        <f t="shared" si="3"/>
        <v>360162</v>
      </c>
      <c r="L3" s="7">
        <f t="shared" si="4"/>
        <v>120</v>
      </c>
      <c r="N3" s="3"/>
      <c r="O3" s="9"/>
    </row>
    <row r="4" ht="14.25" customHeight="1">
      <c r="A4" s="15">
        <v>40848.0</v>
      </c>
      <c r="B4" s="4">
        <v>22.59</v>
      </c>
      <c r="C4" s="4">
        <v>22.75</v>
      </c>
      <c r="D4" s="4">
        <v>25.23</v>
      </c>
      <c r="E4" s="4">
        <v>22.25</v>
      </c>
      <c r="F4" s="4" t="s">
        <v>263</v>
      </c>
      <c r="G4" s="16" t="s">
        <v>264</v>
      </c>
      <c r="H4" s="6">
        <v>1000.0</v>
      </c>
      <c r="I4" s="7">
        <f>ROUND((1000 + (J3 * O5))/B4, 0)</f>
        <v>517</v>
      </c>
      <c r="J4" s="7">
        <f t="shared" si="2"/>
        <v>16783</v>
      </c>
      <c r="K4" s="8">
        <f t="shared" si="3"/>
        <v>379127.97</v>
      </c>
      <c r="L4" s="7">
        <f t="shared" si="4"/>
        <v>119</v>
      </c>
      <c r="N4" s="15"/>
      <c r="O4" s="9"/>
      <c r="Q4" s="1" t="s">
        <v>23</v>
      </c>
      <c r="R4" s="8">
        <f t="array" ref="R4">NPV(R5,H2:H122,)</f>
        <v>73260.59678</v>
      </c>
    </row>
    <row r="5" ht="14.25" customHeight="1">
      <c r="A5" s="15">
        <v>40817.0</v>
      </c>
      <c r="B5" s="4">
        <v>23.71</v>
      </c>
      <c r="C5" s="4">
        <v>22.24</v>
      </c>
      <c r="D5" s="4">
        <v>24.73</v>
      </c>
      <c r="E5" s="4">
        <v>21.14</v>
      </c>
      <c r="F5" s="4" t="s">
        <v>265</v>
      </c>
      <c r="G5" s="5" t="s">
        <v>266</v>
      </c>
      <c r="H5" s="6">
        <v>1000.0</v>
      </c>
      <c r="I5" s="7">
        <f>ROUND(1000/B5, 0)</f>
        <v>42</v>
      </c>
      <c r="J5" s="7">
        <f t="shared" si="2"/>
        <v>16266</v>
      </c>
      <c r="K5" s="8">
        <f t="shared" si="3"/>
        <v>385666.86</v>
      </c>
      <c r="L5" s="7">
        <f t="shared" si="4"/>
        <v>118</v>
      </c>
      <c r="N5" s="3">
        <v>40833.0</v>
      </c>
      <c r="O5" s="9">
        <v>0.634329</v>
      </c>
      <c r="Q5" s="1" t="s">
        <v>26</v>
      </c>
      <c r="R5" s="18">
        <f>(1+S5)^(1/12)-1</f>
        <v>0.009074750951</v>
      </c>
      <c r="S5" s="11">
        <v>0.1145</v>
      </c>
      <c r="T5" s="14"/>
    </row>
    <row r="6" ht="14.25" customHeight="1">
      <c r="A6" s="3">
        <v>40787.0</v>
      </c>
      <c r="B6" s="4">
        <v>22.61</v>
      </c>
      <c r="C6" s="4">
        <v>23.86</v>
      </c>
      <c r="D6" s="4">
        <v>25.9</v>
      </c>
      <c r="E6" s="4">
        <v>22.42</v>
      </c>
      <c r="F6" s="4" t="s">
        <v>267</v>
      </c>
      <c r="G6" s="16" t="s">
        <v>268</v>
      </c>
      <c r="H6" s="6">
        <v>1000.0</v>
      </c>
      <c r="I6" s="7">
        <f>ROUND((1000 + (J7 * O7))/B6, 0)</f>
        <v>686</v>
      </c>
      <c r="J6" s="7">
        <f t="shared" si="2"/>
        <v>16224</v>
      </c>
      <c r="K6" s="8">
        <f t="shared" si="3"/>
        <v>366824.64</v>
      </c>
      <c r="L6" s="7">
        <f t="shared" si="4"/>
        <v>117</v>
      </c>
      <c r="N6" s="3"/>
      <c r="O6" s="9"/>
      <c r="R6" s="19"/>
      <c r="S6" s="20"/>
    </row>
    <row r="7" ht="14.25" customHeight="1">
      <c r="A7" s="15">
        <v>40756.0</v>
      </c>
      <c r="B7" s="4">
        <v>23.75</v>
      </c>
      <c r="C7" s="4">
        <v>26.2</v>
      </c>
      <c r="D7" s="4">
        <v>26.34</v>
      </c>
      <c r="E7" s="4">
        <v>20.52</v>
      </c>
      <c r="F7" s="4" t="s">
        <v>269</v>
      </c>
      <c r="G7" s="16" t="s">
        <v>270</v>
      </c>
      <c r="H7" s="6">
        <v>1000.0</v>
      </c>
      <c r="I7" s="7">
        <f t="shared" ref="I7:I9" si="5">ROUND(1000/B7, 0)</f>
        <v>42</v>
      </c>
      <c r="J7" s="7">
        <f t="shared" si="2"/>
        <v>15538</v>
      </c>
      <c r="K7" s="8">
        <f t="shared" si="3"/>
        <v>369027.5</v>
      </c>
      <c r="L7" s="7">
        <f t="shared" si="4"/>
        <v>116</v>
      </c>
      <c r="N7" s="3">
        <v>40767.0</v>
      </c>
      <c r="O7" s="9">
        <v>0.933403</v>
      </c>
      <c r="R7" s="19"/>
      <c r="S7" s="20"/>
    </row>
    <row r="8" ht="14.25" customHeight="1">
      <c r="A8" s="15">
        <v>40725.0</v>
      </c>
      <c r="B8" s="4">
        <v>26.03</v>
      </c>
      <c r="C8" s="4">
        <v>26.02</v>
      </c>
      <c r="D8" s="4">
        <v>27.22</v>
      </c>
      <c r="E8" s="4">
        <v>25.85</v>
      </c>
      <c r="F8" s="4" t="s">
        <v>271</v>
      </c>
      <c r="G8" s="5" t="s">
        <v>272</v>
      </c>
      <c r="H8" s="6">
        <v>1000.0</v>
      </c>
      <c r="I8" s="7">
        <f t="shared" si="5"/>
        <v>38</v>
      </c>
      <c r="J8" s="7">
        <f t="shared" si="2"/>
        <v>15496</v>
      </c>
      <c r="K8" s="8">
        <f t="shared" si="3"/>
        <v>403360.88</v>
      </c>
      <c r="L8" s="7">
        <f t="shared" si="4"/>
        <v>115</v>
      </c>
      <c r="N8" s="15"/>
      <c r="O8" s="9"/>
      <c r="R8" s="19"/>
      <c r="S8" s="20"/>
    </row>
    <row r="9" ht="14.25" customHeight="1">
      <c r="A9" s="15">
        <v>40695.0</v>
      </c>
      <c r="B9" s="4">
        <v>25.68</v>
      </c>
      <c r="C9" s="4">
        <v>25.94</v>
      </c>
      <c r="D9" s="4">
        <v>26.12</v>
      </c>
      <c r="E9" s="4">
        <v>24.32</v>
      </c>
      <c r="F9" s="4" t="s">
        <v>273</v>
      </c>
      <c r="G9" s="16" t="s">
        <v>274</v>
      </c>
      <c r="H9" s="6">
        <v>1000.0</v>
      </c>
      <c r="I9" s="7">
        <f t="shared" si="5"/>
        <v>39</v>
      </c>
      <c r="J9" s="7">
        <f t="shared" si="2"/>
        <v>15458</v>
      </c>
      <c r="K9" s="8">
        <f t="shared" si="3"/>
        <v>396961.44</v>
      </c>
      <c r="L9" s="7">
        <f t="shared" si="4"/>
        <v>114</v>
      </c>
      <c r="N9" s="15"/>
      <c r="O9" s="9"/>
      <c r="Q9" s="28" t="s">
        <v>275</v>
      </c>
      <c r="R9" s="19"/>
      <c r="S9" s="20"/>
    </row>
    <row r="10" ht="14.25" customHeight="1">
      <c r="A10" s="3">
        <v>40664.0</v>
      </c>
      <c r="B10" s="4">
        <v>26.07</v>
      </c>
      <c r="C10" s="4">
        <v>26.88</v>
      </c>
      <c r="D10" s="4">
        <v>26.95</v>
      </c>
      <c r="E10" s="4">
        <v>24.42</v>
      </c>
      <c r="F10" s="4" t="s">
        <v>276</v>
      </c>
      <c r="G10" s="16" t="s">
        <v>277</v>
      </c>
      <c r="H10" s="6">
        <v>1000.0</v>
      </c>
      <c r="I10" s="7">
        <f>ROUND((1000 + (J11 * O11))/B10, 0)</f>
        <v>389</v>
      </c>
      <c r="J10" s="7">
        <f t="shared" si="2"/>
        <v>15419</v>
      </c>
      <c r="K10" s="8">
        <f t="shared" si="3"/>
        <v>401973.33</v>
      </c>
      <c r="L10" s="7">
        <f t="shared" si="4"/>
        <v>113</v>
      </c>
      <c r="M10" s="2"/>
      <c r="N10" s="15"/>
      <c r="O10" s="9"/>
      <c r="R10" s="19"/>
      <c r="S10" s="20"/>
    </row>
    <row r="11" ht="14.25" customHeight="1">
      <c r="A11" s="15">
        <v>40634.0</v>
      </c>
      <c r="B11" s="4">
        <v>26.87</v>
      </c>
      <c r="C11" s="4">
        <v>27.3</v>
      </c>
      <c r="D11" s="4">
        <v>28.09</v>
      </c>
      <c r="E11" s="4">
        <v>25.95</v>
      </c>
      <c r="F11" s="4" t="s">
        <v>278</v>
      </c>
      <c r="G11" s="16" t="s">
        <v>279</v>
      </c>
      <c r="H11" s="6">
        <v>1000.0</v>
      </c>
      <c r="I11" s="7">
        <f t="shared" ref="I11:I12" si="6">ROUND(1000/B11, 0)</f>
        <v>37</v>
      </c>
      <c r="J11" s="7">
        <f t="shared" si="2"/>
        <v>15030</v>
      </c>
      <c r="K11" s="8">
        <f t="shared" si="3"/>
        <v>403856.1</v>
      </c>
      <c r="L11" s="7">
        <f t="shared" si="4"/>
        <v>112</v>
      </c>
      <c r="N11" s="3">
        <v>40647.0</v>
      </c>
      <c r="O11" s="9">
        <v>0.608247</v>
      </c>
      <c r="Q11" s="24" t="s">
        <v>38</v>
      </c>
      <c r="R11" s="19"/>
      <c r="S11" s="20"/>
    </row>
    <row r="12" ht="14.25" customHeight="1">
      <c r="A12" s="15">
        <v>40603.0</v>
      </c>
      <c r="B12" s="4">
        <v>27.35</v>
      </c>
      <c r="C12" s="4">
        <v>28.89</v>
      </c>
      <c r="D12" s="4">
        <v>29.08</v>
      </c>
      <c r="E12" s="4">
        <v>25.94</v>
      </c>
      <c r="F12" s="4" t="s">
        <v>280</v>
      </c>
      <c r="G12" s="16" t="s">
        <v>281</v>
      </c>
      <c r="H12" s="6">
        <v>1000.0</v>
      </c>
      <c r="I12" s="7">
        <f t="shared" si="6"/>
        <v>37</v>
      </c>
      <c r="J12" s="7">
        <f t="shared" si="2"/>
        <v>14993</v>
      </c>
      <c r="K12" s="8">
        <f t="shared" si="3"/>
        <v>410058.55</v>
      </c>
      <c r="L12" s="7">
        <f t="shared" si="4"/>
        <v>111</v>
      </c>
      <c r="N12" s="15"/>
      <c r="O12" s="9"/>
      <c r="R12" s="19"/>
      <c r="S12" s="20"/>
    </row>
    <row r="13" ht="14.25" customHeight="1">
      <c r="A13" s="15">
        <v>40575.0</v>
      </c>
      <c r="B13" s="4">
        <v>28.86</v>
      </c>
      <c r="C13" s="4">
        <v>29.61</v>
      </c>
      <c r="D13" s="4">
        <v>30.25</v>
      </c>
      <c r="E13" s="4">
        <v>27.89</v>
      </c>
      <c r="F13" s="4" t="s">
        <v>282</v>
      </c>
      <c r="G13" s="16" t="s">
        <v>283</v>
      </c>
      <c r="H13" s="6">
        <v>1000.0</v>
      </c>
      <c r="I13" s="7">
        <f>ROUND((1000 + (J14 * O14))/B13, 0)</f>
        <v>198</v>
      </c>
      <c r="J13" s="7">
        <f t="shared" si="2"/>
        <v>14956</v>
      </c>
      <c r="K13" s="8">
        <f t="shared" si="3"/>
        <v>431630.16</v>
      </c>
      <c r="L13" s="7">
        <f t="shared" si="4"/>
        <v>110</v>
      </c>
      <c r="N13" s="15"/>
      <c r="O13" s="9"/>
      <c r="R13" s="19"/>
      <c r="S13" s="20"/>
    </row>
    <row r="14" ht="14.25" customHeight="1">
      <c r="A14" s="3">
        <v>40544.0</v>
      </c>
      <c r="B14" s="4">
        <v>29.26</v>
      </c>
      <c r="C14" s="4">
        <v>28.71</v>
      </c>
      <c r="D14" s="4">
        <v>31.38</v>
      </c>
      <c r="E14" s="4">
        <v>28.57</v>
      </c>
      <c r="F14" s="4" t="s">
        <v>284</v>
      </c>
      <c r="G14" s="5" t="s">
        <v>285</v>
      </c>
      <c r="H14" s="6">
        <v>1000.0</v>
      </c>
      <c r="I14" s="7">
        <f t="shared" ref="I14:I15" si="7">ROUND(1000/B14, 0)</f>
        <v>34</v>
      </c>
      <c r="J14" s="7">
        <f t="shared" si="2"/>
        <v>14758</v>
      </c>
      <c r="K14" s="8">
        <f t="shared" si="3"/>
        <v>431819.08</v>
      </c>
      <c r="L14" s="7">
        <f t="shared" si="4"/>
        <v>109</v>
      </c>
      <c r="N14" s="15">
        <v>40560.0</v>
      </c>
      <c r="O14" s="9">
        <v>0.320048</v>
      </c>
      <c r="R14" s="19"/>
      <c r="S14" s="20"/>
    </row>
    <row r="15" ht="14.25" customHeight="1">
      <c r="A15" s="15">
        <v>40513.0</v>
      </c>
      <c r="B15" s="4">
        <v>28.21</v>
      </c>
      <c r="C15" s="4">
        <v>27.8</v>
      </c>
      <c r="D15" s="4">
        <v>29.8</v>
      </c>
      <c r="E15" s="4">
        <v>27.72</v>
      </c>
      <c r="F15" s="4" t="s">
        <v>286</v>
      </c>
      <c r="G15" s="5" t="s">
        <v>287</v>
      </c>
      <c r="H15" s="6">
        <v>1000.0</v>
      </c>
      <c r="I15" s="7">
        <f t="shared" si="7"/>
        <v>35</v>
      </c>
      <c r="J15" s="7">
        <f t="shared" si="2"/>
        <v>14724</v>
      </c>
      <c r="K15" s="8">
        <f t="shared" si="3"/>
        <v>415364.04</v>
      </c>
      <c r="L15" s="7">
        <f t="shared" si="4"/>
        <v>108</v>
      </c>
      <c r="N15" s="3"/>
      <c r="O15" s="9"/>
      <c r="R15" s="19"/>
      <c r="S15" s="20"/>
    </row>
    <row r="16" ht="14.25" customHeight="1">
      <c r="A16" s="3">
        <v>40483.0</v>
      </c>
      <c r="B16" s="4">
        <v>27.31</v>
      </c>
      <c r="C16" s="4">
        <v>27.53</v>
      </c>
      <c r="D16" s="4">
        <v>29.16</v>
      </c>
      <c r="E16" s="4">
        <v>27.17</v>
      </c>
      <c r="F16" s="4" t="s">
        <v>288</v>
      </c>
      <c r="G16" s="16" t="s">
        <v>289</v>
      </c>
      <c r="H16" s="6">
        <v>1000.0</v>
      </c>
      <c r="I16" s="7">
        <f>ROUND((1000 + (J17 * O17))/B16, 0)</f>
        <v>285</v>
      </c>
      <c r="J16" s="7">
        <f t="shared" si="2"/>
        <v>14689</v>
      </c>
      <c r="K16" s="8">
        <f t="shared" si="3"/>
        <v>401156.59</v>
      </c>
      <c r="L16" s="7">
        <f t="shared" si="4"/>
        <v>107</v>
      </c>
      <c r="N16" s="15"/>
      <c r="O16" s="9"/>
      <c r="R16" s="19"/>
      <c r="S16" s="20"/>
    </row>
    <row r="17" ht="14.25" customHeight="1">
      <c r="A17" s="15">
        <v>40452.0</v>
      </c>
      <c r="B17" s="4">
        <v>27.33</v>
      </c>
      <c r="C17" s="4">
        <v>26.55</v>
      </c>
      <c r="D17" s="4">
        <v>28.37</v>
      </c>
      <c r="E17" s="4">
        <v>26.33</v>
      </c>
      <c r="F17" s="4" t="s">
        <v>290</v>
      </c>
      <c r="G17" s="5" t="s">
        <v>291</v>
      </c>
      <c r="H17" s="6">
        <v>1000.0</v>
      </c>
      <c r="I17" s="7">
        <f t="shared" ref="I17:I21" si="8">ROUND(1000/B17, 0)</f>
        <v>37</v>
      </c>
      <c r="J17" s="7">
        <f t="shared" si="2"/>
        <v>14404</v>
      </c>
      <c r="K17" s="8">
        <f t="shared" si="3"/>
        <v>393661.32</v>
      </c>
      <c r="L17" s="7">
        <f t="shared" si="4"/>
        <v>106</v>
      </c>
      <c r="N17" s="3">
        <v>40466.0</v>
      </c>
      <c r="O17" s="9">
        <v>0.471881</v>
      </c>
      <c r="R17" s="19"/>
      <c r="S17" s="20"/>
    </row>
    <row r="18" ht="14.25" customHeight="1">
      <c r="A18" s="15">
        <v>40422.0</v>
      </c>
      <c r="B18" s="4">
        <v>26.39</v>
      </c>
      <c r="C18" s="4">
        <v>23.99</v>
      </c>
      <c r="D18" s="4">
        <v>26.59</v>
      </c>
      <c r="E18" s="4">
        <v>23.5</v>
      </c>
      <c r="F18" s="4" t="s">
        <v>292</v>
      </c>
      <c r="G18" s="5" t="s">
        <v>293</v>
      </c>
      <c r="H18" s="6">
        <v>1000.0</v>
      </c>
      <c r="I18" s="7">
        <f t="shared" si="8"/>
        <v>38</v>
      </c>
      <c r="J18" s="7">
        <f t="shared" si="2"/>
        <v>14367</v>
      </c>
      <c r="K18" s="8">
        <f t="shared" si="3"/>
        <v>379145.13</v>
      </c>
      <c r="L18" s="7">
        <f t="shared" si="4"/>
        <v>105</v>
      </c>
      <c r="N18" s="15"/>
      <c r="O18" s="9"/>
      <c r="R18" s="19"/>
      <c r="S18" s="20"/>
    </row>
    <row r="19" ht="14.25" customHeight="1">
      <c r="A19" s="15">
        <v>40391.0</v>
      </c>
      <c r="B19" s="4">
        <v>23.66</v>
      </c>
      <c r="C19" s="4">
        <v>24.73</v>
      </c>
      <c r="D19" s="4">
        <v>25.81</v>
      </c>
      <c r="E19" s="4">
        <v>23.08</v>
      </c>
      <c r="F19" s="4" t="s">
        <v>294</v>
      </c>
      <c r="G19" s="16" t="s">
        <v>295</v>
      </c>
      <c r="H19" s="6">
        <v>1000.0</v>
      </c>
      <c r="I19" s="7">
        <f t="shared" si="8"/>
        <v>42</v>
      </c>
      <c r="J19" s="7">
        <f t="shared" si="2"/>
        <v>14329</v>
      </c>
      <c r="K19" s="8">
        <f t="shared" si="3"/>
        <v>339024.14</v>
      </c>
      <c r="L19" s="7">
        <f t="shared" si="4"/>
        <v>104</v>
      </c>
      <c r="N19" s="15"/>
      <c r="O19" s="9"/>
      <c r="R19" s="19"/>
      <c r="S19" s="20"/>
    </row>
    <row r="20" ht="14.25" customHeight="1">
      <c r="A20" s="3">
        <v>40360.0</v>
      </c>
      <c r="B20" s="4">
        <v>24.5</v>
      </c>
      <c r="C20" s="4">
        <v>22.01</v>
      </c>
      <c r="D20" s="4">
        <v>24.88</v>
      </c>
      <c r="E20" s="4">
        <v>21.45</v>
      </c>
      <c r="F20" s="4" t="s">
        <v>296</v>
      </c>
      <c r="G20" s="5" t="s">
        <v>297</v>
      </c>
      <c r="H20" s="6">
        <v>1000.0</v>
      </c>
      <c r="I20" s="7">
        <f t="shared" si="8"/>
        <v>41</v>
      </c>
      <c r="J20" s="7">
        <f t="shared" si="2"/>
        <v>14287</v>
      </c>
      <c r="K20" s="8">
        <f t="shared" si="3"/>
        <v>350031.5</v>
      </c>
      <c r="L20" s="7">
        <f t="shared" si="4"/>
        <v>103</v>
      </c>
      <c r="N20" s="15"/>
      <c r="O20" s="9"/>
      <c r="R20" s="19"/>
      <c r="S20" s="20"/>
    </row>
    <row r="21" ht="14.25" customHeight="1">
      <c r="A21" s="15">
        <v>40330.0</v>
      </c>
      <c r="B21" s="4">
        <v>22.03</v>
      </c>
      <c r="C21" s="4">
        <v>24.64</v>
      </c>
      <c r="D21" s="4">
        <v>25.43</v>
      </c>
      <c r="E21" s="4">
        <v>21.95</v>
      </c>
      <c r="F21" s="4" t="s">
        <v>298</v>
      </c>
      <c r="G21" s="16" t="s">
        <v>299</v>
      </c>
      <c r="H21" s="6">
        <v>1000.0</v>
      </c>
      <c r="I21" s="7">
        <f t="shared" si="8"/>
        <v>45</v>
      </c>
      <c r="J21" s="7">
        <f t="shared" si="2"/>
        <v>14246</v>
      </c>
      <c r="K21" s="8">
        <f t="shared" si="3"/>
        <v>313839.38</v>
      </c>
      <c r="L21" s="7">
        <f t="shared" si="4"/>
        <v>102</v>
      </c>
      <c r="N21" s="3"/>
      <c r="O21" s="9"/>
      <c r="R21" s="19"/>
      <c r="S21" s="20"/>
    </row>
    <row r="22" ht="14.25" customHeight="1">
      <c r="A22" s="15">
        <v>40299.0</v>
      </c>
      <c r="B22" s="4">
        <v>25.23</v>
      </c>
      <c r="C22" s="4">
        <v>26.77</v>
      </c>
      <c r="D22" s="4">
        <v>26.95</v>
      </c>
      <c r="E22" s="4">
        <v>22.13</v>
      </c>
      <c r="F22" s="4" t="s">
        <v>300</v>
      </c>
      <c r="G22" s="16" t="s">
        <v>301</v>
      </c>
      <c r="H22" s="6">
        <v>1000.0</v>
      </c>
      <c r="I22" s="7">
        <f>ROUND((1000 + (J23 * O23))/B22, 0)</f>
        <v>272</v>
      </c>
      <c r="J22" s="7">
        <f t="shared" si="2"/>
        <v>14201</v>
      </c>
      <c r="K22" s="8">
        <f t="shared" si="3"/>
        <v>358291.23</v>
      </c>
      <c r="L22" s="7">
        <f t="shared" si="4"/>
        <v>101</v>
      </c>
      <c r="N22" s="15"/>
      <c r="O22" s="9"/>
      <c r="R22" s="19"/>
      <c r="S22" s="20"/>
    </row>
    <row r="23" ht="14.25" customHeight="1">
      <c r="A23" s="15">
        <v>40269.0</v>
      </c>
      <c r="B23" s="4">
        <v>26.8</v>
      </c>
      <c r="C23" s="4">
        <v>28.96</v>
      </c>
      <c r="D23" s="4">
        <v>30.23</v>
      </c>
      <c r="E23" s="4">
        <v>26.25</v>
      </c>
      <c r="F23" s="4" t="s">
        <v>302</v>
      </c>
      <c r="G23" s="16" t="s">
        <v>303</v>
      </c>
      <c r="H23" s="6">
        <v>1000.0</v>
      </c>
      <c r="I23" s="7">
        <f t="shared" ref="I23:I27" si="9">ROUND(1000/B23, 0)</f>
        <v>37</v>
      </c>
      <c r="J23" s="7">
        <f t="shared" si="2"/>
        <v>13929</v>
      </c>
      <c r="K23" s="8">
        <f t="shared" si="3"/>
        <v>373297.2</v>
      </c>
      <c r="L23" s="7">
        <f t="shared" si="4"/>
        <v>100</v>
      </c>
      <c r="N23" s="15">
        <v>40283.0</v>
      </c>
      <c r="O23" s="9">
        <v>0.421661</v>
      </c>
      <c r="R23" s="19"/>
      <c r="S23" s="20"/>
    </row>
    <row r="24" ht="14.25" customHeight="1">
      <c r="A24" s="3">
        <v>40238.0</v>
      </c>
      <c r="B24" s="4">
        <v>28.64</v>
      </c>
      <c r="C24" s="4">
        <v>25.45</v>
      </c>
      <c r="D24" s="4">
        <v>29.1</v>
      </c>
      <c r="E24" s="4">
        <v>25.33</v>
      </c>
      <c r="F24" s="4" t="s">
        <v>304</v>
      </c>
      <c r="G24" s="5" t="s">
        <v>305</v>
      </c>
      <c r="H24" s="6">
        <v>1000.0</v>
      </c>
      <c r="I24" s="7">
        <f t="shared" si="9"/>
        <v>35</v>
      </c>
      <c r="J24" s="7">
        <f t="shared" si="2"/>
        <v>13892</v>
      </c>
      <c r="K24" s="8">
        <f t="shared" si="3"/>
        <v>397866.88</v>
      </c>
      <c r="L24" s="7">
        <f t="shared" si="4"/>
        <v>99</v>
      </c>
      <c r="N24" s="3"/>
      <c r="O24" s="9"/>
      <c r="R24" s="19"/>
      <c r="S24" s="20"/>
    </row>
    <row r="25" ht="14.25" customHeight="1">
      <c r="A25" s="15">
        <v>40210.0</v>
      </c>
      <c r="B25" s="4">
        <v>25.28</v>
      </c>
      <c r="C25" s="4">
        <v>24.75</v>
      </c>
      <c r="D25" s="4">
        <v>26.34</v>
      </c>
      <c r="E25" s="4">
        <v>22.9</v>
      </c>
      <c r="F25" s="4" t="s">
        <v>306</v>
      </c>
      <c r="G25" s="5" t="s">
        <v>307</v>
      </c>
      <c r="H25" s="6">
        <v>1000.0</v>
      </c>
      <c r="I25" s="7">
        <f t="shared" si="9"/>
        <v>40</v>
      </c>
      <c r="J25" s="7">
        <f t="shared" si="2"/>
        <v>13857</v>
      </c>
      <c r="K25" s="8">
        <f t="shared" si="3"/>
        <v>350304.96</v>
      </c>
      <c r="L25" s="7">
        <f t="shared" si="4"/>
        <v>98</v>
      </c>
      <c r="N25" s="15"/>
      <c r="O25" s="9"/>
      <c r="R25" s="19"/>
      <c r="S25" s="20"/>
    </row>
    <row r="26" ht="14.25" customHeight="1">
      <c r="A26" s="15">
        <v>40179.0</v>
      </c>
      <c r="B26" s="4">
        <v>24.51</v>
      </c>
      <c r="C26" s="4">
        <v>25.15</v>
      </c>
      <c r="D26" s="4">
        <v>27.56</v>
      </c>
      <c r="E26" s="4">
        <v>24.06</v>
      </c>
      <c r="F26" s="4" t="s">
        <v>308</v>
      </c>
      <c r="G26" s="16" t="s">
        <v>309</v>
      </c>
      <c r="H26" s="6">
        <v>1000.0</v>
      </c>
      <c r="I26" s="7">
        <f t="shared" si="9"/>
        <v>41</v>
      </c>
      <c r="J26" s="7">
        <f t="shared" si="2"/>
        <v>13817</v>
      </c>
      <c r="K26" s="8">
        <f t="shared" si="3"/>
        <v>338654.67</v>
      </c>
      <c r="L26" s="7">
        <f t="shared" si="4"/>
        <v>97</v>
      </c>
      <c r="N26" s="15"/>
      <c r="O26" s="9"/>
      <c r="R26" s="19"/>
      <c r="S26" s="20"/>
    </row>
    <row r="27" ht="14.25" customHeight="1">
      <c r="A27" s="15">
        <v>40148.0</v>
      </c>
      <c r="B27" s="4">
        <v>24.8</v>
      </c>
      <c r="C27" s="4">
        <v>24.84</v>
      </c>
      <c r="D27" s="4">
        <v>25.33</v>
      </c>
      <c r="E27" s="4">
        <v>23.68</v>
      </c>
      <c r="F27" s="4" t="s">
        <v>310</v>
      </c>
      <c r="G27" s="5" t="s">
        <v>66</v>
      </c>
      <c r="H27" s="6">
        <v>1000.0</v>
      </c>
      <c r="I27" s="7">
        <f t="shared" si="9"/>
        <v>40</v>
      </c>
      <c r="J27" s="7">
        <f t="shared" si="2"/>
        <v>13776</v>
      </c>
      <c r="K27" s="8">
        <f t="shared" si="3"/>
        <v>341644.8</v>
      </c>
      <c r="L27" s="7">
        <f t="shared" si="4"/>
        <v>96</v>
      </c>
      <c r="N27" s="15"/>
      <c r="O27" s="9"/>
      <c r="R27" s="19"/>
      <c r="S27" s="20"/>
    </row>
    <row r="28" ht="14.25" customHeight="1">
      <c r="A28" s="3">
        <v>40118.0</v>
      </c>
      <c r="B28" s="4">
        <v>24.56</v>
      </c>
      <c r="C28" s="4">
        <v>22.15</v>
      </c>
      <c r="D28" s="4">
        <v>25.2</v>
      </c>
      <c r="E28" s="4">
        <v>22.04</v>
      </c>
      <c r="F28" s="4" t="s">
        <v>311</v>
      </c>
      <c r="G28" s="5" t="s">
        <v>312</v>
      </c>
      <c r="H28" s="6">
        <v>1000.0</v>
      </c>
      <c r="I28" s="7">
        <f>ROUND((1000 + (J29 * O29))/B28, 0)</f>
        <v>310</v>
      </c>
      <c r="J28" s="7">
        <f t="shared" si="2"/>
        <v>13736</v>
      </c>
      <c r="K28" s="8">
        <f t="shared" si="3"/>
        <v>337356.16</v>
      </c>
      <c r="L28" s="7">
        <f t="shared" si="4"/>
        <v>95</v>
      </c>
      <c r="N28" s="3"/>
      <c r="O28" s="9"/>
      <c r="R28" s="19"/>
      <c r="S28" s="20"/>
    </row>
    <row r="29" ht="14.25" customHeight="1">
      <c r="A29" s="15">
        <v>40087.0</v>
      </c>
      <c r="B29" s="4">
        <v>22.45</v>
      </c>
      <c r="C29" s="4">
        <v>20.25</v>
      </c>
      <c r="D29" s="4">
        <v>23.88</v>
      </c>
      <c r="E29" s="4">
        <v>19.53</v>
      </c>
      <c r="F29" s="4" t="s">
        <v>313</v>
      </c>
      <c r="G29" s="5" t="s">
        <v>314</v>
      </c>
      <c r="H29" s="6">
        <v>1000.0</v>
      </c>
      <c r="I29" s="7">
        <f t="shared" ref="I29:I33" si="10">ROUND(1000/B29, 0)</f>
        <v>45</v>
      </c>
      <c r="J29" s="7">
        <f t="shared" si="2"/>
        <v>13426</v>
      </c>
      <c r="K29" s="8">
        <f t="shared" si="3"/>
        <v>301413.7</v>
      </c>
      <c r="L29" s="7">
        <f t="shared" si="4"/>
        <v>94</v>
      </c>
      <c r="N29" s="15">
        <v>40102.0</v>
      </c>
      <c r="O29" s="9">
        <v>0.492036</v>
      </c>
      <c r="R29" s="19"/>
      <c r="S29" s="20"/>
    </row>
    <row r="30" ht="14.25" customHeight="1">
      <c r="A30" s="3">
        <v>40057.0</v>
      </c>
      <c r="B30" s="4">
        <v>20.42</v>
      </c>
      <c r="C30" s="4">
        <v>18.09</v>
      </c>
      <c r="D30" s="4">
        <v>20.88</v>
      </c>
      <c r="E30" s="4">
        <v>17.85</v>
      </c>
      <c r="F30" s="4" t="s">
        <v>315</v>
      </c>
      <c r="G30" s="5" t="s">
        <v>316</v>
      </c>
      <c r="H30" s="6">
        <v>1000.0</v>
      </c>
      <c r="I30" s="7">
        <f t="shared" si="10"/>
        <v>49</v>
      </c>
      <c r="J30" s="7">
        <f t="shared" si="2"/>
        <v>13381</v>
      </c>
      <c r="K30" s="8">
        <f t="shared" si="3"/>
        <v>273240.02</v>
      </c>
      <c r="L30" s="7">
        <f t="shared" si="4"/>
        <v>93</v>
      </c>
      <c r="N30" s="3"/>
      <c r="O30" s="9"/>
      <c r="R30" s="19"/>
      <c r="S30" s="20"/>
    </row>
    <row r="31" ht="14.25" customHeight="1">
      <c r="A31" s="15">
        <v>40026.0</v>
      </c>
      <c r="B31" s="4">
        <v>18.18</v>
      </c>
      <c r="C31" s="4">
        <v>18.61</v>
      </c>
      <c r="D31" s="4">
        <v>19.16</v>
      </c>
      <c r="E31" s="4">
        <v>17.8</v>
      </c>
      <c r="F31" s="4" t="s">
        <v>317</v>
      </c>
      <c r="G31" s="16" t="s">
        <v>149</v>
      </c>
      <c r="H31" s="6">
        <v>1000.0</v>
      </c>
      <c r="I31" s="7">
        <f t="shared" si="10"/>
        <v>55</v>
      </c>
      <c r="J31" s="7">
        <f t="shared" si="2"/>
        <v>13332</v>
      </c>
      <c r="K31" s="8">
        <f t="shared" si="3"/>
        <v>242375.76</v>
      </c>
      <c r="L31" s="7">
        <f t="shared" si="4"/>
        <v>92</v>
      </c>
      <c r="N31" s="15"/>
      <c r="O31" s="9"/>
      <c r="R31" s="19"/>
      <c r="S31" s="20"/>
    </row>
    <row r="32" ht="14.25" customHeight="1">
      <c r="A32" s="15">
        <v>39995.0</v>
      </c>
      <c r="B32" s="4">
        <v>18.36</v>
      </c>
      <c r="C32" s="4">
        <v>17.21</v>
      </c>
      <c r="D32" s="4">
        <v>18.5</v>
      </c>
      <c r="E32" s="4">
        <v>15.63</v>
      </c>
      <c r="F32" s="4" t="s">
        <v>318</v>
      </c>
      <c r="G32" s="5" t="s">
        <v>319</v>
      </c>
      <c r="H32" s="6">
        <v>1000.0</v>
      </c>
      <c r="I32" s="7">
        <f t="shared" si="10"/>
        <v>54</v>
      </c>
      <c r="J32" s="7">
        <f t="shared" si="2"/>
        <v>13277</v>
      </c>
      <c r="K32" s="8">
        <f t="shared" si="3"/>
        <v>243765.72</v>
      </c>
      <c r="L32" s="7">
        <f t="shared" si="4"/>
        <v>91</v>
      </c>
      <c r="N32" s="15"/>
      <c r="O32" s="9"/>
      <c r="R32" s="19"/>
      <c r="S32" s="20"/>
    </row>
    <row r="33" ht="14.25" customHeight="1">
      <c r="A33" s="15">
        <v>39965.0</v>
      </c>
      <c r="B33" s="4">
        <v>17.1</v>
      </c>
      <c r="C33" s="4">
        <v>19.33</v>
      </c>
      <c r="D33" s="4">
        <v>19.85</v>
      </c>
      <c r="E33" s="4">
        <v>16.61</v>
      </c>
      <c r="F33" s="4" t="s">
        <v>320</v>
      </c>
      <c r="G33" s="16" t="s">
        <v>321</v>
      </c>
      <c r="H33" s="6">
        <v>1000.0</v>
      </c>
      <c r="I33" s="7">
        <f t="shared" si="10"/>
        <v>58</v>
      </c>
      <c r="J33" s="7">
        <f t="shared" si="2"/>
        <v>13223</v>
      </c>
      <c r="K33" s="8">
        <f t="shared" si="3"/>
        <v>226113.3</v>
      </c>
      <c r="L33" s="7">
        <f t="shared" si="4"/>
        <v>90</v>
      </c>
      <c r="N33" s="15"/>
      <c r="O33" s="9"/>
      <c r="R33" s="19"/>
      <c r="S33" s="20"/>
    </row>
    <row r="34" ht="14.25" customHeight="1">
      <c r="A34" s="3">
        <v>39934.0</v>
      </c>
      <c r="B34" s="4">
        <v>18.85</v>
      </c>
      <c r="C34" s="4">
        <v>18.66</v>
      </c>
      <c r="D34" s="4">
        <v>20.49</v>
      </c>
      <c r="E34" s="4">
        <v>17.88</v>
      </c>
      <c r="F34" s="4" t="s">
        <v>322</v>
      </c>
      <c r="G34" s="5" t="s">
        <v>323</v>
      </c>
      <c r="H34" s="6">
        <v>1000.0</v>
      </c>
      <c r="I34" s="7">
        <f>ROUND((1000 + (J35 * O35))/B34, 0)</f>
        <v>408</v>
      </c>
      <c r="J34" s="7">
        <f t="shared" si="2"/>
        <v>13165</v>
      </c>
      <c r="K34" s="8">
        <f t="shared" si="3"/>
        <v>248160.25</v>
      </c>
      <c r="L34" s="7">
        <f t="shared" si="4"/>
        <v>89</v>
      </c>
      <c r="N34" s="15"/>
      <c r="P34" s="9"/>
      <c r="R34" s="19"/>
      <c r="S34" s="20"/>
    </row>
    <row r="35" ht="14.25" customHeight="1">
      <c r="A35" s="15">
        <v>39904.0</v>
      </c>
      <c r="B35" s="4">
        <v>17.88</v>
      </c>
      <c r="C35" s="4">
        <v>14.85</v>
      </c>
      <c r="D35" s="4">
        <v>18.1</v>
      </c>
      <c r="E35" s="4">
        <v>14.76</v>
      </c>
      <c r="F35" s="4" t="s">
        <v>324</v>
      </c>
      <c r="G35" s="5" t="s">
        <v>325</v>
      </c>
      <c r="H35" s="6">
        <v>1000.0</v>
      </c>
      <c r="I35" s="7">
        <f t="shared" ref="I35:I39" si="11">ROUND(1000/B35, 0)</f>
        <v>56</v>
      </c>
      <c r="J35" s="7">
        <f t="shared" si="2"/>
        <v>12757</v>
      </c>
      <c r="K35" s="8">
        <f t="shared" si="3"/>
        <v>228095.16</v>
      </c>
      <c r="L35" s="7">
        <f t="shared" si="4"/>
        <v>88</v>
      </c>
      <c r="N35" s="15">
        <v>39919.0</v>
      </c>
      <c r="O35" s="29">
        <v>0.524586</v>
      </c>
      <c r="P35" s="9"/>
      <c r="R35" s="19"/>
      <c r="S35" s="20"/>
    </row>
    <row r="36" ht="14.25" customHeight="1">
      <c r="A36" s="15">
        <v>39873.0</v>
      </c>
      <c r="B36" s="4">
        <v>15.14</v>
      </c>
      <c r="C36" s="4">
        <v>14.63</v>
      </c>
      <c r="D36" s="4">
        <v>16.45</v>
      </c>
      <c r="E36" s="4">
        <v>14.12</v>
      </c>
      <c r="F36" s="4" t="s">
        <v>326</v>
      </c>
      <c r="G36" s="5" t="s">
        <v>327</v>
      </c>
      <c r="H36" s="6">
        <v>1000.0</v>
      </c>
      <c r="I36" s="7">
        <f t="shared" si="11"/>
        <v>66</v>
      </c>
      <c r="J36" s="7">
        <f t="shared" si="2"/>
        <v>12701</v>
      </c>
      <c r="K36" s="8">
        <f t="shared" si="3"/>
        <v>192293.14</v>
      </c>
      <c r="L36" s="7">
        <f t="shared" si="4"/>
        <v>87</v>
      </c>
      <c r="O36" s="15"/>
      <c r="P36" s="9"/>
      <c r="R36" s="19"/>
      <c r="S36" s="20"/>
    </row>
    <row r="37" ht="14.25" customHeight="1">
      <c r="A37" s="15">
        <v>39845.0</v>
      </c>
      <c r="B37" s="4">
        <v>15.08</v>
      </c>
      <c r="C37" s="4">
        <v>15.54</v>
      </c>
      <c r="D37" s="4">
        <v>19.4</v>
      </c>
      <c r="E37" s="4">
        <v>14.5</v>
      </c>
      <c r="F37" s="4" t="s">
        <v>328</v>
      </c>
      <c r="G37" s="16" t="s">
        <v>329</v>
      </c>
      <c r="H37" s="6">
        <v>1000.0</v>
      </c>
      <c r="I37" s="7">
        <f t="shared" si="11"/>
        <v>66</v>
      </c>
      <c r="J37" s="7">
        <f t="shared" si="2"/>
        <v>12635</v>
      </c>
      <c r="K37" s="8">
        <f t="shared" si="3"/>
        <v>190535.8</v>
      </c>
      <c r="L37" s="7">
        <f t="shared" si="4"/>
        <v>86</v>
      </c>
      <c r="O37" s="15"/>
      <c r="P37" s="9"/>
      <c r="R37" s="19"/>
      <c r="S37" s="20"/>
    </row>
    <row r="38" ht="14.25" customHeight="1">
      <c r="A38" s="3">
        <v>39814.0</v>
      </c>
      <c r="B38" s="4">
        <v>15.87</v>
      </c>
      <c r="C38" s="4">
        <v>13.68</v>
      </c>
      <c r="D38" s="4">
        <v>16.75</v>
      </c>
      <c r="E38" s="4">
        <v>13.48</v>
      </c>
      <c r="F38" s="4" t="s">
        <v>330</v>
      </c>
      <c r="G38" s="5" t="s">
        <v>331</v>
      </c>
      <c r="H38" s="6">
        <v>1000.0</v>
      </c>
      <c r="I38" s="7">
        <f t="shared" si="11"/>
        <v>63</v>
      </c>
      <c r="J38" s="7">
        <f t="shared" si="2"/>
        <v>12569</v>
      </c>
      <c r="K38" s="8">
        <f t="shared" si="3"/>
        <v>199470.03</v>
      </c>
      <c r="L38" s="7">
        <f t="shared" si="4"/>
        <v>85</v>
      </c>
      <c r="O38" s="3"/>
      <c r="P38" s="9"/>
      <c r="R38" s="19"/>
      <c r="S38" s="20"/>
    </row>
    <row r="39" ht="14.25" customHeight="1">
      <c r="A39" s="15">
        <v>39783.0</v>
      </c>
      <c r="B39" s="4">
        <v>13.52</v>
      </c>
      <c r="C39" s="4">
        <v>12.72</v>
      </c>
      <c r="D39" s="4">
        <v>15.14</v>
      </c>
      <c r="E39" s="4">
        <v>11.14</v>
      </c>
      <c r="F39" s="4" t="s">
        <v>332</v>
      </c>
      <c r="G39" s="5" t="s">
        <v>333</v>
      </c>
      <c r="H39" s="6">
        <v>1000.0</v>
      </c>
      <c r="I39" s="7">
        <f t="shared" si="11"/>
        <v>74</v>
      </c>
      <c r="J39" s="7">
        <f t="shared" si="2"/>
        <v>12506</v>
      </c>
      <c r="K39" s="8">
        <f t="shared" si="3"/>
        <v>169081.12</v>
      </c>
      <c r="L39" s="7">
        <f t="shared" si="4"/>
        <v>84</v>
      </c>
      <c r="O39" s="15"/>
      <c r="P39" s="9"/>
      <c r="R39" s="19"/>
      <c r="S39" s="20"/>
    </row>
    <row r="40" ht="14.25" customHeight="1">
      <c r="A40" s="15">
        <v>39753.0</v>
      </c>
      <c r="B40" s="4">
        <v>13.45</v>
      </c>
      <c r="C40" s="4">
        <v>13.9</v>
      </c>
      <c r="D40" s="4">
        <v>15.46</v>
      </c>
      <c r="E40" s="4">
        <v>11.0</v>
      </c>
      <c r="F40" s="4" t="s">
        <v>334</v>
      </c>
      <c r="G40" s="16" t="s">
        <v>335</v>
      </c>
      <c r="H40" s="6">
        <v>1000.0</v>
      </c>
      <c r="I40" s="7">
        <f>ROUND((1000 + (J41 * O41))/B40, 0)</f>
        <v>200</v>
      </c>
      <c r="J40" s="7">
        <f t="shared" si="2"/>
        <v>12432</v>
      </c>
      <c r="K40" s="8">
        <f t="shared" si="3"/>
        <v>167210.4</v>
      </c>
      <c r="L40" s="7">
        <f t="shared" si="4"/>
        <v>83</v>
      </c>
      <c r="O40" s="15"/>
      <c r="P40" s="9"/>
      <c r="R40" s="19"/>
      <c r="S40" s="20"/>
    </row>
    <row r="41" ht="14.25" customHeight="1">
      <c r="A41" s="15">
        <v>39722.0</v>
      </c>
      <c r="B41" s="4">
        <v>13.87</v>
      </c>
      <c r="C41" s="4">
        <v>17.33</v>
      </c>
      <c r="D41" s="4">
        <v>17.43</v>
      </c>
      <c r="E41" s="4">
        <v>10.79</v>
      </c>
      <c r="F41" s="4" t="s">
        <v>336</v>
      </c>
      <c r="G41" s="16" t="s">
        <v>337</v>
      </c>
      <c r="H41" s="6">
        <v>1000.0</v>
      </c>
      <c r="I41" s="7">
        <f t="shared" ref="I41:I45" si="12">ROUND(1000/B41, 0)</f>
        <v>72</v>
      </c>
      <c r="J41" s="7">
        <f t="shared" si="2"/>
        <v>12232</v>
      </c>
      <c r="K41" s="8">
        <f t="shared" si="3"/>
        <v>169657.84</v>
      </c>
      <c r="L41" s="7">
        <f t="shared" si="4"/>
        <v>82</v>
      </c>
      <c r="N41" s="15">
        <v>39738.0</v>
      </c>
      <c r="O41" s="29">
        <v>0.13852</v>
      </c>
      <c r="P41" s="9"/>
      <c r="R41" s="19"/>
      <c r="S41" s="20"/>
    </row>
    <row r="42" ht="14.25" customHeight="1">
      <c r="A42" s="3">
        <v>39692.0</v>
      </c>
      <c r="B42" s="4">
        <v>17.38</v>
      </c>
      <c r="C42" s="4">
        <v>20.44</v>
      </c>
      <c r="D42" s="4">
        <v>20.89</v>
      </c>
      <c r="E42" s="4">
        <v>15.41</v>
      </c>
      <c r="F42" s="4" t="s">
        <v>338</v>
      </c>
      <c r="G42" s="16" t="s">
        <v>339</v>
      </c>
      <c r="H42" s="6">
        <v>1000.0</v>
      </c>
      <c r="I42" s="7">
        <f t="shared" si="12"/>
        <v>58</v>
      </c>
      <c r="J42" s="7">
        <f t="shared" si="2"/>
        <v>12160</v>
      </c>
      <c r="K42" s="8">
        <f t="shared" si="3"/>
        <v>211340.8</v>
      </c>
      <c r="L42" s="7">
        <f t="shared" si="4"/>
        <v>81</v>
      </c>
      <c r="N42" s="3"/>
      <c r="O42" s="30"/>
      <c r="P42" s="9"/>
      <c r="R42" s="19"/>
      <c r="S42" s="20"/>
    </row>
    <row r="43" ht="14.25" customHeight="1">
      <c r="A43" s="15">
        <v>39661.0</v>
      </c>
      <c r="B43" s="4">
        <v>20.66</v>
      </c>
      <c r="C43" s="4">
        <v>22.25</v>
      </c>
      <c r="D43" s="4">
        <v>22.25</v>
      </c>
      <c r="E43" s="4">
        <v>18.66</v>
      </c>
      <c r="F43" s="4" t="s">
        <v>340</v>
      </c>
      <c r="G43" s="16" t="s">
        <v>341</v>
      </c>
      <c r="H43" s="6">
        <v>1000.0</v>
      </c>
      <c r="I43" s="7">
        <f t="shared" si="12"/>
        <v>48</v>
      </c>
      <c r="J43" s="7">
        <f t="shared" si="2"/>
        <v>12102</v>
      </c>
      <c r="K43" s="8">
        <f t="shared" si="3"/>
        <v>250027.32</v>
      </c>
      <c r="L43" s="7">
        <f t="shared" si="4"/>
        <v>80</v>
      </c>
      <c r="N43" s="15"/>
      <c r="O43" s="31"/>
      <c r="P43" s="9"/>
      <c r="R43" s="19"/>
      <c r="S43" s="20"/>
    </row>
    <row r="44" ht="14.25" customHeight="1">
      <c r="A44" s="3">
        <v>39630.0</v>
      </c>
      <c r="B44" s="4">
        <v>22.5</v>
      </c>
      <c r="C44" s="4">
        <v>26.62</v>
      </c>
      <c r="D44" s="4">
        <v>26.77</v>
      </c>
      <c r="E44" s="4">
        <v>19.65</v>
      </c>
      <c r="F44" s="4" t="s">
        <v>342</v>
      </c>
      <c r="G44" s="16" t="s">
        <v>343</v>
      </c>
      <c r="H44" s="6">
        <v>1000.0</v>
      </c>
      <c r="I44" s="7">
        <f t="shared" si="12"/>
        <v>44</v>
      </c>
      <c r="J44" s="7">
        <f t="shared" si="2"/>
        <v>12054</v>
      </c>
      <c r="K44" s="8">
        <f t="shared" si="3"/>
        <v>271215</v>
      </c>
      <c r="L44" s="7">
        <f t="shared" si="4"/>
        <v>79</v>
      </c>
      <c r="N44" s="15"/>
      <c r="O44" s="30"/>
      <c r="P44" s="9"/>
      <c r="R44" s="19"/>
      <c r="S44" s="20"/>
    </row>
    <row r="45" ht="14.25" customHeight="1">
      <c r="A45" s="15">
        <v>39600.0</v>
      </c>
      <c r="B45" s="4">
        <v>27.29</v>
      </c>
      <c r="C45" s="4">
        <v>30.9</v>
      </c>
      <c r="D45" s="4">
        <v>31.65</v>
      </c>
      <c r="E45" s="4">
        <v>26.27</v>
      </c>
      <c r="F45" s="4" t="s">
        <v>344</v>
      </c>
      <c r="G45" s="16" t="s">
        <v>345</v>
      </c>
      <c r="H45" s="6">
        <v>1000.0</v>
      </c>
      <c r="I45" s="7">
        <f t="shared" si="12"/>
        <v>37</v>
      </c>
      <c r="J45" s="7">
        <f t="shared" si="2"/>
        <v>12010</v>
      </c>
      <c r="K45" s="8">
        <f t="shared" si="3"/>
        <v>327752.9</v>
      </c>
      <c r="L45" s="7">
        <f t="shared" si="4"/>
        <v>78</v>
      </c>
      <c r="N45" s="15"/>
      <c r="O45" s="31"/>
      <c r="P45" s="9"/>
      <c r="R45" s="19"/>
      <c r="S45" s="20"/>
    </row>
    <row r="46" ht="14.25" customHeight="1">
      <c r="A46" s="15">
        <v>39569.0</v>
      </c>
      <c r="B46" s="4">
        <v>31.14</v>
      </c>
      <c r="C46" s="4">
        <v>31.13</v>
      </c>
      <c r="D46" s="4">
        <v>34.54</v>
      </c>
      <c r="E46" s="4">
        <v>30.64</v>
      </c>
      <c r="F46" s="4" t="s">
        <v>346</v>
      </c>
      <c r="G46" s="16" t="s">
        <v>347</v>
      </c>
      <c r="H46" s="6">
        <v>1000.0</v>
      </c>
      <c r="I46" s="7">
        <f>ROUND((1000 + (J47 * O47))/B46, 0)</f>
        <v>197</v>
      </c>
      <c r="J46" s="7">
        <f t="shared" si="2"/>
        <v>11973</v>
      </c>
      <c r="K46" s="8">
        <f t="shared" si="3"/>
        <v>372839.22</v>
      </c>
      <c r="L46" s="7">
        <f t="shared" si="4"/>
        <v>77</v>
      </c>
      <c r="N46" s="15"/>
      <c r="O46" s="31"/>
      <c r="P46" s="9"/>
      <c r="R46" s="19"/>
      <c r="S46" s="20"/>
    </row>
    <row r="47" ht="14.25" customHeight="1">
      <c r="A47" s="15">
        <v>39539.0</v>
      </c>
      <c r="B47" s="4">
        <v>31.2</v>
      </c>
      <c r="C47" s="4">
        <v>28.56</v>
      </c>
      <c r="D47" s="4">
        <v>31.42</v>
      </c>
      <c r="E47" s="4">
        <v>28.01</v>
      </c>
      <c r="F47" s="4" t="s">
        <v>348</v>
      </c>
      <c r="G47" s="5" t="s">
        <v>349</v>
      </c>
      <c r="H47" s="6">
        <v>1000.0</v>
      </c>
      <c r="I47" s="7">
        <f t="shared" ref="I47:I122" si="13">ROUND(1000/B47, 0)</f>
        <v>32</v>
      </c>
      <c r="J47" s="7">
        <f t="shared" si="2"/>
        <v>11776</v>
      </c>
      <c r="K47" s="8">
        <f t="shared" si="3"/>
        <v>367411.2</v>
      </c>
      <c r="L47" s="7">
        <f t="shared" si="4"/>
        <v>76</v>
      </c>
      <c r="N47" s="15">
        <v>39549.0</v>
      </c>
      <c r="O47" s="29">
        <v>0.436585</v>
      </c>
      <c r="P47" s="9"/>
      <c r="R47" s="19"/>
      <c r="S47" s="20"/>
    </row>
    <row r="48" ht="14.25" customHeight="1">
      <c r="A48" s="3">
        <v>39508.0</v>
      </c>
      <c r="B48" s="4">
        <v>28.56</v>
      </c>
      <c r="C48" s="4">
        <v>27.78</v>
      </c>
      <c r="D48" s="4">
        <v>28.76</v>
      </c>
      <c r="E48" s="4">
        <v>24.5</v>
      </c>
      <c r="F48" s="4" t="s">
        <v>350</v>
      </c>
      <c r="G48" s="5" t="s">
        <v>307</v>
      </c>
      <c r="H48" s="6">
        <v>1000.0</v>
      </c>
      <c r="I48" s="7">
        <f t="shared" si="13"/>
        <v>35</v>
      </c>
      <c r="J48" s="7">
        <f t="shared" si="2"/>
        <v>11744</v>
      </c>
      <c r="K48" s="8">
        <f t="shared" si="3"/>
        <v>335408.64</v>
      </c>
      <c r="L48" s="7">
        <f t="shared" si="4"/>
        <v>75</v>
      </c>
      <c r="O48" s="3"/>
      <c r="P48" s="9"/>
      <c r="R48" s="19"/>
      <c r="S48" s="20"/>
    </row>
    <row r="49" ht="14.25" customHeight="1">
      <c r="A49" s="15">
        <v>39479.0</v>
      </c>
      <c r="B49" s="4">
        <v>27.69</v>
      </c>
      <c r="C49" s="4">
        <v>25.3</v>
      </c>
      <c r="D49" s="4">
        <v>29.57</v>
      </c>
      <c r="E49" s="4">
        <v>24.27</v>
      </c>
      <c r="F49" s="4" t="s">
        <v>351</v>
      </c>
      <c r="G49" s="5" t="s">
        <v>352</v>
      </c>
      <c r="H49" s="6">
        <v>1000.0</v>
      </c>
      <c r="I49" s="7">
        <f t="shared" si="13"/>
        <v>36</v>
      </c>
      <c r="J49" s="7">
        <f t="shared" si="2"/>
        <v>11709</v>
      </c>
      <c r="K49" s="8">
        <f t="shared" si="3"/>
        <v>324222.21</v>
      </c>
      <c r="L49" s="7">
        <f t="shared" si="4"/>
        <v>74</v>
      </c>
      <c r="O49" s="15"/>
      <c r="P49" s="9"/>
      <c r="R49" s="19"/>
      <c r="S49" s="20"/>
    </row>
    <row r="50" ht="14.25" customHeight="1">
      <c r="A50" s="15">
        <v>39448.0</v>
      </c>
      <c r="B50" s="4">
        <v>24.46</v>
      </c>
      <c r="C50" s="4">
        <v>27.97</v>
      </c>
      <c r="D50" s="4">
        <v>27.98</v>
      </c>
      <c r="E50" s="4">
        <v>20.7</v>
      </c>
      <c r="F50" s="4" t="s">
        <v>353</v>
      </c>
      <c r="G50" s="16" t="s">
        <v>354</v>
      </c>
      <c r="H50" s="6">
        <v>1000.0</v>
      </c>
      <c r="I50" s="7">
        <f t="shared" si="13"/>
        <v>41</v>
      </c>
      <c r="J50" s="7">
        <f t="shared" si="2"/>
        <v>11673</v>
      </c>
      <c r="K50" s="8">
        <f t="shared" si="3"/>
        <v>285521.58</v>
      </c>
      <c r="L50" s="7">
        <f t="shared" si="4"/>
        <v>73</v>
      </c>
      <c r="O50" s="15"/>
      <c r="P50" s="9"/>
      <c r="R50" s="19"/>
      <c r="S50" s="20"/>
    </row>
    <row r="51" ht="14.25" customHeight="1">
      <c r="A51" s="15">
        <v>39417.0</v>
      </c>
      <c r="B51" s="4">
        <v>27.99</v>
      </c>
      <c r="C51" s="4">
        <v>29.6</v>
      </c>
      <c r="D51" s="4">
        <v>30.79</v>
      </c>
      <c r="E51" s="4">
        <v>26.17</v>
      </c>
      <c r="F51" s="4" t="s">
        <v>355</v>
      </c>
      <c r="G51" s="16" t="s">
        <v>356</v>
      </c>
      <c r="H51" s="6">
        <v>1000.0</v>
      </c>
      <c r="I51" s="7">
        <f t="shared" si="13"/>
        <v>36</v>
      </c>
      <c r="J51" s="7">
        <f t="shared" si="2"/>
        <v>11632</v>
      </c>
      <c r="K51" s="8">
        <f t="shared" si="3"/>
        <v>325579.68</v>
      </c>
      <c r="L51" s="7">
        <f t="shared" si="4"/>
        <v>72</v>
      </c>
      <c r="O51" s="15"/>
      <c r="P51" s="9"/>
      <c r="R51" s="25"/>
    </row>
    <row r="52" ht="14.25" customHeight="1">
      <c r="A52" s="3">
        <v>39387.0</v>
      </c>
      <c r="B52" s="4">
        <v>29.59</v>
      </c>
      <c r="C52" s="4">
        <v>30.18</v>
      </c>
      <c r="D52" s="4">
        <v>31.39</v>
      </c>
      <c r="E52" s="4">
        <v>26.34</v>
      </c>
      <c r="F52" s="4" t="s">
        <v>357</v>
      </c>
      <c r="G52" s="16" t="s">
        <v>358</v>
      </c>
      <c r="H52" s="6">
        <v>1000.0</v>
      </c>
      <c r="I52" s="7">
        <f t="shared" si="13"/>
        <v>34</v>
      </c>
      <c r="J52" s="7">
        <f t="shared" si="2"/>
        <v>11596</v>
      </c>
      <c r="K52" s="8">
        <f t="shared" si="3"/>
        <v>343125.64</v>
      </c>
      <c r="L52" s="7">
        <f t="shared" si="4"/>
        <v>71</v>
      </c>
      <c r="O52" s="3"/>
      <c r="P52" s="9"/>
    </row>
    <row r="53" ht="14.25" customHeight="1">
      <c r="A53" s="15">
        <v>39356.0</v>
      </c>
      <c r="B53" s="4">
        <v>30.68</v>
      </c>
      <c r="C53" s="4">
        <v>29.42</v>
      </c>
      <c r="D53" s="4">
        <v>31.3</v>
      </c>
      <c r="E53" s="4">
        <v>27.16</v>
      </c>
      <c r="F53" s="4" t="s">
        <v>359</v>
      </c>
      <c r="G53" s="5" t="s">
        <v>360</v>
      </c>
      <c r="H53" s="6">
        <v>1000.0</v>
      </c>
      <c r="I53" s="7">
        <f t="shared" si="13"/>
        <v>33</v>
      </c>
      <c r="J53" s="7">
        <f t="shared" si="2"/>
        <v>11562</v>
      </c>
      <c r="K53" s="8">
        <f t="shared" si="3"/>
        <v>354722.16</v>
      </c>
      <c r="L53" s="7">
        <f t="shared" si="4"/>
        <v>70</v>
      </c>
      <c r="O53" s="15"/>
      <c r="P53" s="9"/>
    </row>
    <row r="54" ht="14.25" customHeight="1">
      <c r="A54" s="15">
        <v>39326.0</v>
      </c>
      <c r="B54" s="4">
        <v>29.02</v>
      </c>
      <c r="C54" s="4">
        <v>22.77</v>
      </c>
      <c r="D54" s="4">
        <v>29.98</v>
      </c>
      <c r="E54" s="4">
        <v>22.42</v>
      </c>
      <c r="F54" s="4" t="s">
        <v>361</v>
      </c>
      <c r="G54" s="5" t="s">
        <v>362</v>
      </c>
      <c r="H54" s="6">
        <v>1000.0</v>
      </c>
      <c r="I54" s="7">
        <f t="shared" si="13"/>
        <v>34</v>
      </c>
      <c r="J54" s="7">
        <f t="shared" si="2"/>
        <v>11529</v>
      </c>
      <c r="K54" s="8">
        <f t="shared" si="3"/>
        <v>334571.58</v>
      </c>
      <c r="L54" s="7">
        <f t="shared" si="4"/>
        <v>69</v>
      </c>
      <c r="O54" s="15"/>
      <c r="P54" s="9"/>
    </row>
    <row r="55" ht="14.25" customHeight="1">
      <c r="A55" s="15">
        <v>39295.0</v>
      </c>
      <c r="B55" s="4">
        <v>22.72</v>
      </c>
      <c r="C55" s="4">
        <v>21.64</v>
      </c>
      <c r="D55" s="4">
        <v>22.96</v>
      </c>
      <c r="E55" s="4">
        <v>16.98</v>
      </c>
      <c r="F55" s="4" t="s">
        <v>363</v>
      </c>
      <c r="G55" s="5" t="s">
        <v>364</v>
      </c>
      <c r="H55" s="6">
        <v>1000.0</v>
      </c>
      <c r="I55" s="7">
        <f t="shared" si="13"/>
        <v>44</v>
      </c>
      <c r="J55" s="7">
        <f t="shared" si="2"/>
        <v>11495</v>
      </c>
      <c r="K55" s="8">
        <f t="shared" si="3"/>
        <v>261166.4</v>
      </c>
      <c r="L55" s="7">
        <f t="shared" si="4"/>
        <v>68</v>
      </c>
      <c r="O55" s="15"/>
      <c r="P55" s="9"/>
    </row>
    <row r="56" ht="14.25" customHeight="1">
      <c r="A56" s="3">
        <v>39264.0</v>
      </c>
      <c r="B56" s="4">
        <v>21.74</v>
      </c>
      <c r="C56" s="4">
        <v>20.19</v>
      </c>
      <c r="D56" s="4">
        <v>23.24</v>
      </c>
      <c r="E56" s="4">
        <v>20.19</v>
      </c>
      <c r="F56" s="4" t="s">
        <v>365</v>
      </c>
      <c r="G56" s="5" t="s">
        <v>366</v>
      </c>
      <c r="H56" s="6">
        <v>1000.0</v>
      </c>
      <c r="I56" s="7">
        <f t="shared" si="13"/>
        <v>46</v>
      </c>
      <c r="J56" s="7">
        <f t="shared" si="2"/>
        <v>11451</v>
      </c>
      <c r="K56" s="8">
        <f t="shared" si="3"/>
        <v>248944.74</v>
      </c>
      <c r="L56" s="7">
        <f t="shared" si="4"/>
        <v>67</v>
      </c>
      <c r="O56" s="3"/>
      <c r="P56" s="9"/>
    </row>
    <row r="57" ht="14.25" customHeight="1">
      <c r="A57" s="15">
        <v>39234.0</v>
      </c>
      <c r="B57" s="4">
        <v>20.19</v>
      </c>
      <c r="C57" s="4">
        <v>20.59</v>
      </c>
      <c r="D57" s="4">
        <v>21.29</v>
      </c>
      <c r="E57" s="4">
        <v>19.6</v>
      </c>
      <c r="F57" s="4" t="s">
        <v>367</v>
      </c>
      <c r="G57" s="16" t="s">
        <v>368</v>
      </c>
      <c r="H57" s="6">
        <v>1000.0</v>
      </c>
      <c r="I57" s="7">
        <f t="shared" si="13"/>
        <v>50</v>
      </c>
      <c r="J57" s="7">
        <f t="shared" si="2"/>
        <v>11405</v>
      </c>
      <c r="K57" s="8">
        <f t="shared" si="3"/>
        <v>230266.95</v>
      </c>
      <c r="L57" s="7">
        <f t="shared" si="4"/>
        <v>66</v>
      </c>
      <c r="O57" s="15"/>
      <c r="P57" s="9"/>
    </row>
    <row r="58" ht="14.25" customHeight="1">
      <c r="A58" s="3">
        <v>39203.0</v>
      </c>
      <c r="B58" s="4">
        <v>20.38</v>
      </c>
      <c r="C58" s="4">
        <v>19.54</v>
      </c>
      <c r="D58" s="4">
        <v>21.18</v>
      </c>
      <c r="E58" s="4">
        <v>19.28</v>
      </c>
      <c r="F58" s="4" t="s">
        <v>369</v>
      </c>
      <c r="G58" s="5" t="s">
        <v>291</v>
      </c>
      <c r="H58" s="6">
        <v>1000.0</v>
      </c>
      <c r="I58" s="7">
        <f t="shared" si="13"/>
        <v>49</v>
      </c>
      <c r="J58" s="7">
        <f t="shared" si="2"/>
        <v>11355</v>
      </c>
      <c r="K58" s="8">
        <f t="shared" si="3"/>
        <v>231414.9</v>
      </c>
      <c r="L58" s="7">
        <f t="shared" si="4"/>
        <v>65</v>
      </c>
      <c r="O58" s="3"/>
      <c r="P58" s="9"/>
    </row>
    <row r="59" ht="14.25" customHeight="1">
      <c r="A59" s="15">
        <v>39173.0</v>
      </c>
      <c r="B59" s="4">
        <v>19.68</v>
      </c>
      <c r="C59" s="4">
        <v>17.87</v>
      </c>
      <c r="D59" s="4">
        <v>20.29</v>
      </c>
      <c r="E59" s="4">
        <v>17.71</v>
      </c>
      <c r="F59" s="4" t="s">
        <v>370</v>
      </c>
      <c r="G59" s="5" t="s">
        <v>371</v>
      </c>
      <c r="H59" s="6">
        <v>1000.0</v>
      </c>
      <c r="I59" s="7">
        <f t="shared" si="13"/>
        <v>51</v>
      </c>
      <c r="J59" s="7">
        <f t="shared" si="2"/>
        <v>11306</v>
      </c>
      <c r="K59" s="8">
        <f t="shared" si="3"/>
        <v>222502.08</v>
      </c>
      <c r="L59" s="7">
        <f t="shared" si="4"/>
        <v>64</v>
      </c>
      <c r="O59" s="15"/>
      <c r="P59" s="9"/>
    </row>
    <row r="60" ht="14.25" customHeight="1">
      <c r="A60" s="15">
        <v>39142.0</v>
      </c>
      <c r="B60" s="4">
        <v>17.87</v>
      </c>
      <c r="C60" s="4">
        <v>16.6</v>
      </c>
      <c r="D60" s="4">
        <v>18.12</v>
      </c>
      <c r="E60" s="4">
        <v>15.66</v>
      </c>
      <c r="F60" s="4" t="s">
        <v>372</v>
      </c>
      <c r="G60" s="5" t="s">
        <v>373</v>
      </c>
      <c r="H60" s="6">
        <v>1000.0</v>
      </c>
      <c r="I60" s="7">
        <f t="shared" si="13"/>
        <v>56</v>
      </c>
      <c r="J60" s="7">
        <f t="shared" si="2"/>
        <v>11255</v>
      </c>
      <c r="K60" s="8">
        <f t="shared" si="3"/>
        <v>201126.85</v>
      </c>
      <c r="L60" s="7">
        <f t="shared" si="4"/>
        <v>63</v>
      </c>
      <c r="O60" s="15"/>
      <c r="P60" s="9"/>
    </row>
    <row r="61" ht="14.25" customHeight="1">
      <c r="A61" s="15">
        <v>39114.0</v>
      </c>
      <c r="B61" s="4">
        <v>16.99</v>
      </c>
      <c r="C61" s="4">
        <v>16.82</v>
      </c>
      <c r="D61" s="4">
        <v>18.51</v>
      </c>
      <c r="E61" s="4">
        <v>16.1</v>
      </c>
      <c r="F61" s="4" t="s">
        <v>374</v>
      </c>
      <c r="G61" s="5" t="s">
        <v>190</v>
      </c>
      <c r="H61" s="6">
        <v>1000.0</v>
      </c>
      <c r="I61" s="7">
        <f t="shared" si="13"/>
        <v>59</v>
      </c>
      <c r="J61" s="7">
        <f t="shared" si="2"/>
        <v>11199</v>
      </c>
      <c r="K61" s="8">
        <f t="shared" si="3"/>
        <v>190271.01</v>
      </c>
      <c r="L61" s="7">
        <f t="shared" si="4"/>
        <v>62</v>
      </c>
      <c r="O61" s="15"/>
      <c r="P61" s="9"/>
    </row>
    <row r="62" ht="14.25" customHeight="1">
      <c r="A62" s="3">
        <v>39083.0</v>
      </c>
      <c r="B62" s="4">
        <v>16.66</v>
      </c>
      <c r="C62" s="4">
        <v>14.92</v>
      </c>
      <c r="D62" s="4">
        <v>16.77</v>
      </c>
      <c r="E62" s="4">
        <v>13.59</v>
      </c>
      <c r="F62" s="4" t="s">
        <v>375</v>
      </c>
      <c r="G62" s="5" t="s">
        <v>376</v>
      </c>
      <c r="H62" s="6">
        <v>1000.0</v>
      </c>
      <c r="I62" s="7">
        <f t="shared" si="13"/>
        <v>60</v>
      </c>
      <c r="J62" s="7">
        <f t="shared" si="2"/>
        <v>11140</v>
      </c>
      <c r="K62" s="8">
        <f t="shared" si="3"/>
        <v>185592.4</v>
      </c>
      <c r="L62" s="7">
        <f t="shared" si="4"/>
        <v>61</v>
      </c>
      <c r="O62" s="3"/>
      <c r="P62" s="9"/>
    </row>
    <row r="63" ht="14.25" customHeight="1">
      <c r="A63" s="15">
        <v>39052.0</v>
      </c>
      <c r="B63" s="4">
        <v>14.92</v>
      </c>
      <c r="C63" s="4">
        <v>13.99</v>
      </c>
      <c r="D63" s="4">
        <v>15.27</v>
      </c>
      <c r="E63" s="4">
        <v>13.71</v>
      </c>
      <c r="F63" s="4" t="s">
        <v>377</v>
      </c>
      <c r="G63" s="5" t="s">
        <v>378</v>
      </c>
      <c r="H63" s="6">
        <v>1000.0</v>
      </c>
      <c r="I63" s="7">
        <f t="shared" si="13"/>
        <v>67</v>
      </c>
      <c r="J63" s="7">
        <f t="shared" si="2"/>
        <v>11080</v>
      </c>
      <c r="K63" s="8">
        <f t="shared" si="3"/>
        <v>165313.6</v>
      </c>
      <c r="L63" s="7">
        <f t="shared" si="4"/>
        <v>60</v>
      </c>
      <c r="O63" s="15"/>
      <c r="P63" s="9"/>
    </row>
    <row r="64" ht="14.25" customHeight="1">
      <c r="A64" s="15">
        <v>39022.0</v>
      </c>
      <c r="B64" s="4">
        <v>13.99</v>
      </c>
      <c r="C64" s="4">
        <v>12.83</v>
      </c>
      <c r="D64" s="4">
        <v>14.17</v>
      </c>
      <c r="E64" s="4">
        <v>12.83</v>
      </c>
      <c r="F64" s="4" t="s">
        <v>379</v>
      </c>
      <c r="G64" s="5" t="s">
        <v>380</v>
      </c>
      <c r="H64" s="6">
        <v>1000.0</v>
      </c>
      <c r="I64" s="7">
        <f t="shared" si="13"/>
        <v>71</v>
      </c>
      <c r="J64" s="7">
        <f t="shared" si="2"/>
        <v>11013</v>
      </c>
      <c r="K64" s="8">
        <f t="shared" si="3"/>
        <v>154071.87</v>
      </c>
      <c r="L64" s="7">
        <f t="shared" si="4"/>
        <v>59</v>
      </c>
      <c r="O64" s="15"/>
      <c r="P64" s="9"/>
    </row>
    <row r="65" ht="14.25" customHeight="1">
      <c r="A65" s="15">
        <v>38991.0</v>
      </c>
      <c r="B65" s="4">
        <v>12.68</v>
      </c>
      <c r="C65" s="4">
        <v>11.05</v>
      </c>
      <c r="D65" s="4">
        <v>13.02</v>
      </c>
      <c r="E65" s="4">
        <v>10.56</v>
      </c>
      <c r="F65" s="4" t="s">
        <v>381</v>
      </c>
      <c r="G65" s="5" t="s">
        <v>382</v>
      </c>
      <c r="H65" s="6">
        <v>1000.0</v>
      </c>
      <c r="I65" s="7">
        <f t="shared" si="13"/>
        <v>79</v>
      </c>
      <c r="J65" s="7">
        <f t="shared" si="2"/>
        <v>10942</v>
      </c>
      <c r="K65" s="8">
        <f t="shared" si="3"/>
        <v>138744.56</v>
      </c>
      <c r="L65" s="7">
        <f t="shared" si="4"/>
        <v>58</v>
      </c>
      <c r="O65" s="15"/>
      <c r="P65" s="9"/>
    </row>
    <row r="66" ht="14.25" customHeight="1">
      <c r="A66" s="3">
        <v>38961.0</v>
      </c>
      <c r="B66" s="4">
        <v>10.97</v>
      </c>
      <c r="C66" s="4">
        <v>10.82</v>
      </c>
      <c r="D66" s="4">
        <v>11.41</v>
      </c>
      <c r="E66" s="4">
        <v>10.01</v>
      </c>
      <c r="F66" s="4" t="s">
        <v>383</v>
      </c>
      <c r="G66" s="5" t="s">
        <v>384</v>
      </c>
      <c r="H66" s="6">
        <v>1000.0</v>
      </c>
      <c r="I66" s="7">
        <f t="shared" si="13"/>
        <v>91</v>
      </c>
      <c r="J66" s="7">
        <f t="shared" si="2"/>
        <v>10863</v>
      </c>
      <c r="K66" s="8">
        <f t="shared" si="3"/>
        <v>119167.11</v>
      </c>
      <c r="L66" s="7">
        <f t="shared" si="4"/>
        <v>57</v>
      </c>
      <c r="O66" s="3"/>
      <c r="P66" s="9"/>
    </row>
    <row r="67" ht="14.25" customHeight="1">
      <c r="A67" s="15">
        <v>38930.0</v>
      </c>
      <c r="B67" s="4">
        <v>10.78</v>
      </c>
      <c r="C67" s="4">
        <v>11.86</v>
      </c>
      <c r="D67" s="4">
        <v>12.42</v>
      </c>
      <c r="E67" s="4">
        <v>10.31</v>
      </c>
      <c r="F67" s="4" t="s">
        <v>385</v>
      </c>
      <c r="G67" s="16" t="s">
        <v>386</v>
      </c>
      <c r="H67" s="6">
        <v>1000.0</v>
      </c>
      <c r="I67" s="7">
        <f t="shared" si="13"/>
        <v>93</v>
      </c>
      <c r="J67" s="7">
        <f t="shared" si="2"/>
        <v>10772</v>
      </c>
      <c r="K67" s="8">
        <f t="shared" si="3"/>
        <v>116122.16</v>
      </c>
      <c r="L67" s="7">
        <f t="shared" si="4"/>
        <v>56</v>
      </c>
      <c r="O67" s="15"/>
      <c r="P67" s="9"/>
    </row>
    <row r="68" ht="14.25" customHeight="1">
      <c r="A68" s="15">
        <v>38899.0</v>
      </c>
      <c r="B68" s="4">
        <v>11.84</v>
      </c>
      <c r="C68" s="4">
        <v>12.2</v>
      </c>
      <c r="D68" s="4">
        <v>12.56</v>
      </c>
      <c r="E68" s="4">
        <v>10.96</v>
      </c>
      <c r="F68" s="4" t="s">
        <v>387</v>
      </c>
      <c r="G68" s="16" t="s">
        <v>388</v>
      </c>
      <c r="H68" s="6">
        <v>1000.0</v>
      </c>
      <c r="I68" s="7">
        <f t="shared" si="13"/>
        <v>84</v>
      </c>
      <c r="J68" s="7">
        <f t="shared" si="2"/>
        <v>10679</v>
      </c>
      <c r="K68" s="8">
        <f t="shared" si="3"/>
        <v>126439.36</v>
      </c>
      <c r="L68" s="7">
        <f t="shared" si="4"/>
        <v>55</v>
      </c>
      <c r="O68" s="15"/>
      <c r="P68" s="9"/>
    </row>
    <row r="69" ht="14.25" customHeight="1">
      <c r="A69" s="15">
        <v>38869.0</v>
      </c>
      <c r="B69" s="4">
        <v>12.25</v>
      </c>
      <c r="C69" s="4">
        <v>12.39</v>
      </c>
      <c r="D69" s="4">
        <v>12.76</v>
      </c>
      <c r="E69" s="4">
        <v>10.59</v>
      </c>
      <c r="F69" s="4" t="s">
        <v>389</v>
      </c>
      <c r="G69" s="16" t="s">
        <v>390</v>
      </c>
      <c r="H69" s="6">
        <v>1000.0</v>
      </c>
      <c r="I69" s="7">
        <f t="shared" si="13"/>
        <v>82</v>
      </c>
      <c r="J69" s="7">
        <f t="shared" si="2"/>
        <v>10595</v>
      </c>
      <c r="K69" s="8">
        <f t="shared" si="3"/>
        <v>129788.75</v>
      </c>
      <c r="L69" s="7">
        <f t="shared" si="4"/>
        <v>54</v>
      </c>
      <c r="O69" s="15"/>
      <c r="P69" s="9"/>
    </row>
    <row r="70" ht="14.25" customHeight="1">
      <c r="A70" s="3">
        <v>38838.0</v>
      </c>
      <c r="B70" s="4">
        <v>12.35</v>
      </c>
      <c r="C70" s="4">
        <v>12.77</v>
      </c>
      <c r="D70" s="4">
        <v>14.08</v>
      </c>
      <c r="E70" s="4">
        <v>11.78</v>
      </c>
      <c r="F70" s="4" t="s">
        <v>391</v>
      </c>
      <c r="G70" s="16" t="s">
        <v>392</v>
      </c>
      <c r="H70" s="6">
        <v>1000.0</v>
      </c>
      <c r="I70" s="7">
        <f t="shared" si="13"/>
        <v>81</v>
      </c>
      <c r="J70" s="7">
        <f t="shared" si="2"/>
        <v>10513</v>
      </c>
      <c r="K70" s="8">
        <f t="shared" si="3"/>
        <v>129835.55</v>
      </c>
      <c r="L70" s="7">
        <f t="shared" si="4"/>
        <v>53</v>
      </c>
      <c r="O70" s="3"/>
      <c r="P70" s="9"/>
    </row>
    <row r="71" ht="14.25" customHeight="1">
      <c r="A71" s="15">
        <v>38808.0</v>
      </c>
      <c r="B71" s="4">
        <v>12.53</v>
      </c>
      <c r="C71" s="4">
        <v>12.37</v>
      </c>
      <c r="D71" s="4">
        <v>13.18</v>
      </c>
      <c r="E71" s="4">
        <v>11.77</v>
      </c>
      <c r="F71" s="4" t="s">
        <v>393</v>
      </c>
      <c r="G71" s="5" t="s">
        <v>394</v>
      </c>
      <c r="H71" s="6">
        <v>1000.0</v>
      </c>
      <c r="I71" s="7">
        <f t="shared" si="13"/>
        <v>80</v>
      </c>
      <c r="J71" s="7">
        <f t="shared" si="2"/>
        <v>10432</v>
      </c>
      <c r="K71" s="8">
        <f t="shared" si="3"/>
        <v>130712.96</v>
      </c>
      <c r="L71" s="7">
        <f t="shared" si="4"/>
        <v>52</v>
      </c>
      <c r="O71" s="15"/>
      <c r="P71" s="9"/>
    </row>
    <row r="72" ht="14.25" customHeight="1">
      <c r="A72" s="3">
        <v>38777.0</v>
      </c>
      <c r="B72" s="4">
        <v>12.37</v>
      </c>
      <c r="C72" s="4">
        <v>11.83</v>
      </c>
      <c r="D72" s="4">
        <v>12.56</v>
      </c>
      <c r="E72" s="4">
        <v>10.6</v>
      </c>
      <c r="F72" s="4" t="s">
        <v>395</v>
      </c>
      <c r="G72" s="5" t="s">
        <v>396</v>
      </c>
      <c r="H72" s="6">
        <v>1000.0</v>
      </c>
      <c r="I72" s="7">
        <f t="shared" si="13"/>
        <v>81</v>
      </c>
      <c r="J72" s="7">
        <f t="shared" si="2"/>
        <v>10352</v>
      </c>
      <c r="K72" s="8">
        <f t="shared" si="3"/>
        <v>128054.24</v>
      </c>
      <c r="L72" s="7">
        <f t="shared" si="4"/>
        <v>51</v>
      </c>
      <c r="O72" s="3"/>
      <c r="P72" s="9"/>
    </row>
    <row r="73" ht="14.25" customHeight="1">
      <c r="A73" s="15">
        <v>38749.0</v>
      </c>
      <c r="B73" s="4">
        <v>12.23</v>
      </c>
      <c r="C73" s="4">
        <v>13.21</v>
      </c>
      <c r="D73" s="4">
        <v>13.24</v>
      </c>
      <c r="E73" s="4">
        <v>11.42</v>
      </c>
      <c r="F73" s="4" t="s">
        <v>397</v>
      </c>
      <c r="G73" s="16" t="s">
        <v>398</v>
      </c>
      <c r="H73" s="6">
        <v>1000.0</v>
      </c>
      <c r="I73" s="7">
        <f t="shared" si="13"/>
        <v>82</v>
      </c>
      <c r="J73" s="7">
        <f t="shared" si="2"/>
        <v>10271</v>
      </c>
      <c r="K73" s="8">
        <f t="shared" si="3"/>
        <v>125614.33</v>
      </c>
      <c r="L73" s="7">
        <f t="shared" si="4"/>
        <v>50</v>
      </c>
      <c r="O73" s="15"/>
      <c r="P73" s="9"/>
    </row>
    <row r="74" ht="14.25" customHeight="1">
      <c r="A74" s="15">
        <v>38718.0</v>
      </c>
      <c r="B74" s="4">
        <v>13.26</v>
      </c>
      <c r="C74" s="4">
        <v>11.01</v>
      </c>
      <c r="D74" s="4">
        <v>13.26</v>
      </c>
      <c r="E74" s="4">
        <v>10.95</v>
      </c>
      <c r="F74" s="4" t="s">
        <v>399</v>
      </c>
      <c r="G74" s="5" t="s">
        <v>400</v>
      </c>
      <c r="H74" s="6">
        <v>1000.0</v>
      </c>
      <c r="I74" s="7">
        <f t="shared" si="13"/>
        <v>75</v>
      </c>
      <c r="J74" s="7">
        <f t="shared" si="2"/>
        <v>10189</v>
      </c>
      <c r="K74" s="8">
        <f t="shared" si="3"/>
        <v>135106.14</v>
      </c>
      <c r="L74" s="7">
        <f t="shared" si="4"/>
        <v>49</v>
      </c>
      <c r="O74" s="15"/>
      <c r="P74" s="9"/>
    </row>
    <row r="75" ht="14.25" customHeight="1">
      <c r="A75" s="15">
        <v>38687.0</v>
      </c>
      <c r="B75" s="4">
        <v>11.19</v>
      </c>
      <c r="C75" s="4">
        <v>11.26</v>
      </c>
      <c r="D75" s="4">
        <v>11.82</v>
      </c>
      <c r="E75" s="4">
        <v>10.68</v>
      </c>
      <c r="F75" s="4" t="s">
        <v>401</v>
      </c>
      <c r="G75" s="16" t="s">
        <v>402</v>
      </c>
      <c r="H75" s="6">
        <v>1000.0</v>
      </c>
      <c r="I75" s="7">
        <f t="shared" si="13"/>
        <v>89</v>
      </c>
      <c r="J75" s="7">
        <f t="shared" si="2"/>
        <v>10114</v>
      </c>
      <c r="K75" s="8">
        <f t="shared" si="3"/>
        <v>113175.66</v>
      </c>
      <c r="L75" s="7">
        <f t="shared" si="4"/>
        <v>48</v>
      </c>
      <c r="O75" s="15"/>
      <c r="P75" s="9"/>
    </row>
    <row r="76" ht="14.25" customHeight="1">
      <c r="A76" s="3">
        <v>38657.0</v>
      </c>
      <c r="B76" s="4">
        <v>11.21</v>
      </c>
      <c r="C76" s="4">
        <v>10.92</v>
      </c>
      <c r="D76" s="4">
        <v>11.73</v>
      </c>
      <c r="E76" s="4">
        <v>10.28</v>
      </c>
      <c r="F76" s="4" t="s">
        <v>403</v>
      </c>
      <c r="G76" s="5" t="s">
        <v>404</v>
      </c>
      <c r="H76" s="6">
        <v>1000.0</v>
      </c>
      <c r="I76" s="7">
        <f t="shared" si="13"/>
        <v>89</v>
      </c>
      <c r="J76" s="7">
        <f t="shared" si="2"/>
        <v>10025</v>
      </c>
      <c r="K76" s="8">
        <f t="shared" si="3"/>
        <v>112380.25</v>
      </c>
      <c r="L76" s="7">
        <f t="shared" si="4"/>
        <v>47</v>
      </c>
      <c r="O76" s="3"/>
      <c r="P76" s="9"/>
    </row>
    <row r="77" ht="14.25" customHeight="1">
      <c r="A77" s="15">
        <v>38626.0</v>
      </c>
      <c r="B77" s="4">
        <v>10.91</v>
      </c>
      <c r="C77" s="4">
        <v>11.54</v>
      </c>
      <c r="D77" s="4">
        <v>11.56</v>
      </c>
      <c r="E77" s="4">
        <v>9.73</v>
      </c>
      <c r="F77" s="4" t="s">
        <v>405</v>
      </c>
      <c r="G77" s="16" t="s">
        <v>406</v>
      </c>
      <c r="H77" s="6">
        <v>1000.0</v>
      </c>
      <c r="I77" s="7">
        <f t="shared" si="13"/>
        <v>92</v>
      </c>
      <c r="J77" s="7">
        <f t="shared" si="2"/>
        <v>9936</v>
      </c>
      <c r="K77" s="8">
        <f t="shared" si="3"/>
        <v>108401.76</v>
      </c>
      <c r="L77" s="7">
        <f t="shared" si="4"/>
        <v>46</v>
      </c>
      <c r="O77" s="15"/>
      <c r="P77" s="9"/>
    </row>
    <row r="78" ht="14.25" customHeight="1">
      <c r="A78" s="15">
        <v>38596.0</v>
      </c>
      <c r="B78" s="4">
        <v>11.6</v>
      </c>
      <c r="C78" s="4">
        <v>9.5</v>
      </c>
      <c r="D78" s="4">
        <v>11.76</v>
      </c>
      <c r="E78" s="4">
        <v>9.49</v>
      </c>
      <c r="F78" s="4" t="s">
        <v>407</v>
      </c>
      <c r="G78" s="5" t="s">
        <v>408</v>
      </c>
      <c r="H78" s="6">
        <v>1000.0</v>
      </c>
      <c r="I78" s="7">
        <f t="shared" si="13"/>
        <v>86</v>
      </c>
      <c r="J78" s="7">
        <f t="shared" si="2"/>
        <v>9844</v>
      </c>
      <c r="K78" s="8">
        <f t="shared" si="3"/>
        <v>114190.4</v>
      </c>
      <c r="L78" s="7">
        <f t="shared" si="4"/>
        <v>45</v>
      </c>
      <c r="O78" s="15"/>
      <c r="P78" s="9"/>
    </row>
    <row r="79" ht="14.25" customHeight="1">
      <c r="A79" s="15">
        <v>38565.0</v>
      </c>
      <c r="B79" s="4">
        <v>9.5</v>
      </c>
      <c r="C79" s="4">
        <v>9.08</v>
      </c>
      <c r="D79" s="4">
        <v>9.92</v>
      </c>
      <c r="E79" s="4">
        <v>9.04</v>
      </c>
      <c r="F79" s="4" t="s">
        <v>409</v>
      </c>
      <c r="G79" s="5" t="s">
        <v>410</v>
      </c>
      <c r="H79" s="6">
        <v>1000.0</v>
      </c>
      <c r="I79" s="7">
        <f t="shared" si="13"/>
        <v>105</v>
      </c>
      <c r="J79" s="7">
        <f t="shared" si="2"/>
        <v>9758</v>
      </c>
      <c r="K79" s="8">
        <f t="shared" si="3"/>
        <v>92701</v>
      </c>
      <c r="L79" s="7">
        <f t="shared" si="4"/>
        <v>44</v>
      </c>
      <c r="O79" s="15"/>
      <c r="P79" s="9"/>
    </row>
    <row r="80" ht="14.25" customHeight="1">
      <c r="A80" s="3">
        <v>38534.0</v>
      </c>
      <c r="B80" s="4">
        <v>9.19</v>
      </c>
      <c r="C80" s="4">
        <v>8.18</v>
      </c>
      <c r="D80" s="4">
        <v>9.33</v>
      </c>
      <c r="E80" s="4">
        <v>8.08</v>
      </c>
      <c r="F80" s="4" t="s">
        <v>411</v>
      </c>
      <c r="G80" s="5" t="s">
        <v>412</v>
      </c>
      <c r="H80" s="6">
        <v>1000.0</v>
      </c>
      <c r="I80" s="7">
        <f t="shared" si="13"/>
        <v>109</v>
      </c>
      <c r="J80" s="7">
        <f t="shared" si="2"/>
        <v>9653</v>
      </c>
      <c r="K80" s="8">
        <f t="shared" si="3"/>
        <v>88711.07</v>
      </c>
      <c r="L80" s="7">
        <f t="shared" si="4"/>
        <v>43</v>
      </c>
      <c r="O80" s="3"/>
      <c r="P80" s="9"/>
    </row>
    <row r="81" ht="14.25" customHeight="1">
      <c r="A81" s="15">
        <v>38504.0</v>
      </c>
      <c r="B81" s="4">
        <v>8.12</v>
      </c>
      <c r="C81" s="4">
        <v>8.19</v>
      </c>
      <c r="D81" s="4">
        <v>8.7</v>
      </c>
      <c r="E81" s="4">
        <v>7.75</v>
      </c>
      <c r="F81" s="4" t="s">
        <v>413</v>
      </c>
      <c r="G81" s="16" t="s">
        <v>414</v>
      </c>
      <c r="H81" s="6">
        <v>1000.0</v>
      </c>
      <c r="I81" s="7">
        <f t="shared" si="13"/>
        <v>123</v>
      </c>
      <c r="J81" s="7">
        <f t="shared" si="2"/>
        <v>9544</v>
      </c>
      <c r="K81" s="8">
        <f t="shared" si="3"/>
        <v>77497.28</v>
      </c>
      <c r="L81" s="7">
        <f t="shared" si="4"/>
        <v>42</v>
      </c>
      <c r="O81" s="15"/>
      <c r="P81" s="9"/>
    </row>
    <row r="82" ht="14.25" customHeight="1">
      <c r="A82" s="15">
        <v>38473.0</v>
      </c>
      <c r="B82" s="4">
        <v>8.19</v>
      </c>
      <c r="C82" s="4">
        <v>8.11</v>
      </c>
      <c r="D82" s="4">
        <v>8.41</v>
      </c>
      <c r="E82" s="4">
        <v>7.28</v>
      </c>
      <c r="F82" s="4" t="s">
        <v>415</v>
      </c>
      <c r="G82" s="5" t="s">
        <v>416</v>
      </c>
      <c r="H82" s="6">
        <v>1000.0</v>
      </c>
      <c r="I82" s="7">
        <f t="shared" si="13"/>
        <v>122</v>
      </c>
      <c r="J82" s="7">
        <f t="shared" si="2"/>
        <v>9421</v>
      </c>
      <c r="K82" s="8">
        <f t="shared" si="3"/>
        <v>77157.99</v>
      </c>
      <c r="L82" s="7">
        <f t="shared" si="4"/>
        <v>41</v>
      </c>
      <c r="O82" s="15"/>
      <c r="P82" s="9"/>
    </row>
    <row r="83" ht="14.25" customHeight="1">
      <c r="A83" s="15">
        <v>38443.0</v>
      </c>
      <c r="B83" s="4">
        <v>8.02</v>
      </c>
      <c r="C83" s="4">
        <v>10.07</v>
      </c>
      <c r="D83" s="4">
        <v>10.19</v>
      </c>
      <c r="E83" s="4">
        <v>7.81</v>
      </c>
      <c r="F83" s="4" t="s">
        <v>417</v>
      </c>
      <c r="G83" s="16" t="s">
        <v>418</v>
      </c>
      <c r="H83" s="6">
        <v>1000.0</v>
      </c>
      <c r="I83" s="7">
        <f t="shared" si="13"/>
        <v>125</v>
      </c>
      <c r="J83" s="7">
        <f t="shared" si="2"/>
        <v>9299</v>
      </c>
      <c r="K83" s="8">
        <f t="shared" si="3"/>
        <v>74577.98</v>
      </c>
      <c r="L83" s="7">
        <f t="shared" si="4"/>
        <v>40</v>
      </c>
      <c r="O83" s="15"/>
      <c r="P83" s="9"/>
    </row>
    <row r="84" ht="14.25" customHeight="1">
      <c r="A84" s="3">
        <v>38412.0</v>
      </c>
      <c r="B84" s="4">
        <v>9.96</v>
      </c>
      <c r="C84" s="4">
        <v>10.57</v>
      </c>
      <c r="D84" s="4">
        <v>11.36</v>
      </c>
      <c r="E84" s="4">
        <v>9.37</v>
      </c>
      <c r="F84" s="4" t="s">
        <v>419</v>
      </c>
      <c r="G84" s="16" t="s">
        <v>420</v>
      </c>
      <c r="H84" s="6">
        <v>1000.0</v>
      </c>
      <c r="I84" s="7">
        <f t="shared" si="13"/>
        <v>100</v>
      </c>
      <c r="J84" s="7">
        <f t="shared" si="2"/>
        <v>9174</v>
      </c>
      <c r="K84" s="8">
        <f t="shared" si="3"/>
        <v>91373.04</v>
      </c>
      <c r="L84" s="7">
        <f t="shared" si="4"/>
        <v>39</v>
      </c>
      <c r="O84" s="3"/>
      <c r="P84" s="9"/>
    </row>
    <row r="85" ht="14.25" customHeight="1">
      <c r="A85" s="15">
        <v>38384.0</v>
      </c>
      <c r="B85" s="4">
        <v>10.6</v>
      </c>
      <c r="C85" s="4">
        <v>9.3</v>
      </c>
      <c r="D85" s="4">
        <v>11.3</v>
      </c>
      <c r="E85" s="4">
        <v>8.82</v>
      </c>
      <c r="F85" s="4" t="s">
        <v>421</v>
      </c>
      <c r="G85" s="5" t="s">
        <v>422</v>
      </c>
      <c r="H85" s="6">
        <v>1000.0</v>
      </c>
      <c r="I85" s="7">
        <f t="shared" si="13"/>
        <v>94</v>
      </c>
      <c r="J85" s="7">
        <f t="shared" si="2"/>
        <v>9074</v>
      </c>
      <c r="K85" s="8">
        <f t="shared" si="3"/>
        <v>96184.4</v>
      </c>
      <c r="L85" s="7">
        <f t="shared" si="4"/>
        <v>38</v>
      </c>
      <c r="O85" s="15"/>
      <c r="P85" s="9"/>
    </row>
    <row r="86" ht="14.25" customHeight="1">
      <c r="A86" s="3">
        <v>38353.0</v>
      </c>
      <c r="B86" s="4">
        <v>9.28</v>
      </c>
      <c r="C86" s="4">
        <v>8.96</v>
      </c>
      <c r="D86" s="4">
        <v>9.73</v>
      </c>
      <c r="E86" s="4">
        <v>8.08</v>
      </c>
      <c r="F86" s="4" t="s">
        <v>423</v>
      </c>
      <c r="G86" s="5" t="s">
        <v>424</v>
      </c>
      <c r="H86" s="6">
        <v>1000.0</v>
      </c>
      <c r="I86" s="7">
        <f t="shared" si="13"/>
        <v>108</v>
      </c>
      <c r="J86" s="7">
        <f t="shared" si="2"/>
        <v>8980</v>
      </c>
      <c r="K86" s="8">
        <f t="shared" si="3"/>
        <v>83334.4</v>
      </c>
      <c r="L86" s="7">
        <f t="shared" si="4"/>
        <v>37</v>
      </c>
      <c r="O86" s="3"/>
      <c r="P86" s="9"/>
    </row>
    <row r="87" ht="14.25" customHeight="1">
      <c r="A87" s="15">
        <v>38322.0</v>
      </c>
      <c r="B87" s="4">
        <v>8.84</v>
      </c>
      <c r="C87" s="4">
        <v>7.81</v>
      </c>
      <c r="D87" s="4">
        <v>9.14</v>
      </c>
      <c r="E87" s="4">
        <v>7.55</v>
      </c>
      <c r="F87" s="4" t="s">
        <v>236</v>
      </c>
      <c r="G87" s="5" t="s">
        <v>425</v>
      </c>
      <c r="H87" s="6">
        <v>1000.0</v>
      </c>
      <c r="I87" s="7">
        <f t="shared" si="13"/>
        <v>113</v>
      </c>
      <c r="J87" s="7">
        <f t="shared" si="2"/>
        <v>8872</v>
      </c>
      <c r="K87" s="8">
        <f t="shared" si="3"/>
        <v>78428.48</v>
      </c>
      <c r="L87" s="7">
        <f t="shared" si="4"/>
        <v>36</v>
      </c>
      <c r="O87" s="15"/>
      <c r="P87" s="9"/>
    </row>
    <row r="88" ht="14.25" customHeight="1">
      <c r="A88" s="15">
        <v>38292.0</v>
      </c>
      <c r="B88" s="4">
        <v>7.8</v>
      </c>
      <c r="C88" s="4">
        <v>7.09</v>
      </c>
      <c r="D88" s="4">
        <v>7.99</v>
      </c>
      <c r="E88" s="4">
        <v>7.06</v>
      </c>
      <c r="F88" s="4" t="s">
        <v>426</v>
      </c>
      <c r="G88" s="5" t="s">
        <v>349</v>
      </c>
      <c r="H88" s="6">
        <v>1000.0</v>
      </c>
      <c r="I88" s="7">
        <f t="shared" si="13"/>
        <v>128</v>
      </c>
      <c r="J88" s="7">
        <f t="shared" si="2"/>
        <v>8759</v>
      </c>
      <c r="K88" s="8">
        <f t="shared" si="3"/>
        <v>68320.2</v>
      </c>
      <c r="L88" s="7">
        <f t="shared" si="4"/>
        <v>35</v>
      </c>
      <c r="O88" s="15"/>
      <c r="P88" s="9"/>
    </row>
    <row r="89" ht="14.25" customHeight="1">
      <c r="A89" s="15">
        <v>38261.0</v>
      </c>
      <c r="B89" s="4">
        <v>7.14</v>
      </c>
      <c r="C89" s="4">
        <v>7.5</v>
      </c>
      <c r="D89" s="4">
        <v>7.91</v>
      </c>
      <c r="E89" s="4">
        <v>6.68</v>
      </c>
      <c r="F89" s="4" t="s">
        <v>427</v>
      </c>
      <c r="G89" s="16" t="s">
        <v>428</v>
      </c>
      <c r="H89" s="6">
        <v>1000.0</v>
      </c>
      <c r="I89" s="7">
        <f t="shared" si="13"/>
        <v>140</v>
      </c>
      <c r="J89" s="7">
        <f t="shared" si="2"/>
        <v>8631</v>
      </c>
      <c r="K89" s="8">
        <f t="shared" si="3"/>
        <v>61625.34</v>
      </c>
      <c r="L89" s="7">
        <f t="shared" si="4"/>
        <v>34</v>
      </c>
      <c r="O89" s="15"/>
      <c r="P89" s="9"/>
    </row>
    <row r="90" ht="14.25" customHeight="1">
      <c r="A90" s="3">
        <v>38231.0</v>
      </c>
      <c r="B90" s="4">
        <v>7.52</v>
      </c>
      <c r="C90" s="4">
        <v>6.55</v>
      </c>
      <c r="D90" s="4">
        <v>7.62</v>
      </c>
      <c r="E90" s="4">
        <v>6.45</v>
      </c>
      <c r="F90" s="4" t="s">
        <v>429</v>
      </c>
      <c r="G90" s="5" t="s">
        <v>430</v>
      </c>
      <c r="H90" s="6">
        <v>1000.0</v>
      </c>
      <c r="I90" s="7">
        <f t="shared" si="13"/>
        <v>133</v>
      </c>
      <c r="J90" s="7">
        <f t="shared" si="2"/>
        <v>8491</v>
      </c>
      <c r="K90" s="8">
        <f t="shared" si="3"/>
        <v>63852.32</v>
      </c>
      <c r="L90" s="7">
        <f t="shared" si="4"/>
        <v>33</v>
      </c>
      <c r="O90" s="3"/>
      <c r="P90" s="9"/>
    </row>
    <row r="91" ht="14.25" customHeight="1">
      <c r="A91" s="15">
        <v>38200.0</v>
      </c>
      <c r="B91" s="4">
        <v>6.56</v>
      </c>
      <c r="C91" s="4">
        <v>6.35</v>
      </c>
      <c r="D91" s="4">
        <v>6.91</v>
      </c>
      <c r="E91" s="4">
        <v>6.06</v>
      </c>
      <c r="F91" s="4" t="s">
        <v>431</v>
      </c>
      <c r="G91" s="5" t="s">
        <v>432</v>
      </c>
      <c r="H91" s="6">
        <v>1000.0</v>
      </c>
      <c r="I91" s="7">
        <f t="shared" si="13"/>
        <v>152</v>
      </c>
      <c r="J91" s="7">
        <f t="shared" si="2"/>
        <v>8358</v>
      </c>
      <c r="K91" s="8">
        <f t="shared" si="3"/>
        <v>54828.48</v>
      </c>
      <c r="L91" s="7">
        <f t="shared" si="4"/>
        <v>32</v>
      </c>
      <c r="O91" s="15"/>
      <c r="P91" s="9"/>
    </row>
    <row r="92" ht="14.25" customHeight="1">
      <c r="A92" s="15">
        <v>38169.0</v>
      </c>
      <c r="B92" s="4">
        <v>6.4</v>
      </c>
      <c r="C92" s="4">
        <v>5.71</v>
      </c>
      <c r="D92" s="4">
        <v>6.54</v>
      </c>
      <c r="E92" s="4">
        <v>5.48</v>
      </c>
      <c r="F92" s="4" t="s">
        <v>433</v>
      </c>
      <c r="G92" s="5" t="s">
        <v>434</v>
      </c>
      <c r="H92" s="6">
        <v>1000.0</v>
      </c>
      <c r="I92" s="7">
        <f t="shared" si="13"/>
        <v>156</v>
      </c>
      <c r="J92" s="7">
        <f t="shared" si="2"/>
        <v>8206</v>
      </c>
      <c r="K92" s="8">
        <f t="shared" si="3"/>
        <v>52518.4</v>
      </c>
      <c r="L92" s="7">
        <f t="shared" si="4"/>
        <v>31</v>
      </c>
      <c r="O92" s="15"/>
      <c r="P92" s="9"/>
    </row>
    <row r="93" ht="14.25" customHeight="1">
      <c r="A93" s="15">
        <v>38139.0</v>
      </c>
      <c r="B93" s="4">
        <v>5.68</v>
      </c>
      <c r="C93" s="4">
        <v>6.15</v>
      </c>
      <c r="D93" s="4">
        <v>6.32</v>
      </c>
      <c r="E93" s="4">
        <v>5.27</v>
      </c>
      <c r="F93" s="4" t="s">
        <v>435</v>
      </c>
      <c r="G93" s="16" t="s">
        <v>436</v>
      </c>
      <c r="H93" s="6">
        <v>1000.0</v>
      </c>
      <c r="I93" s="7">
        <f t="shared" si="13"/>
        <v>176</v>
      </c>
      <c r="J93" s="7">
        <f t="shared" si="2"/>
        <v>8050</v>
      </c>
      <c r="K93" s="8">
        <f t="shared" si="3"/>
        <v>45724</v>
      </c>
      <c r="L93" s="7">
        <f t="shared" si="4"/>
        <v>30</v>
      </c>
      <c r="O93" s="15"/>
      <c r="P93" s="9"/>
    </row>
    <row r="94" ht="14.25" customHeight="1">
      <c r="A94" s="3">
        <v>38108.0</v>
      </c>
      <c r="B94" s="4">
        <v>6.13</v>
      </c>
      <c r="C94" s="4">
        <v>5.11</v>
      </c>
      <c r="D94" s="4">
        <v>6.41</v>
      </c>
      <c r="E94" s="4">
        <v>4.97</v>
      </c>
      <c r="F94" s="4" t="s">
        <v>437</v>
      </c>
      <c r="G94" s="5" t="s">
        <v>438</v>
      </c>
      <c r="H94" s="6">
        <v>1000.0</v>
      </c>
      <c r="I94" s="7">
        <f t="shared" si="13"/>
        <v>163</v>
      </c>
      <c r="J94" s="7">
        <f t="shared" si="2"/>
        <v>7874</v>
      </c>
      <c r="K94" s="8">
        <f t="shared" si="3"/>
        <v>48267.62</v>
      </c>
      <c r="L94" s="7">
        <f t="shared" si="4"/>
        <v>29</v>
      </c>
      <c r="O94" s="3"/>
      <c r="P94" s="9"/>
    </row>
    <row r="95" ht="14.25" customHeight="1">
      <c r="A95" s="15">
        <v>38078.0</v>
      </c>
      <c r="B95" s="4">
        <v>5.09</v>
      </c>
      <c r="C95" s="4">
        <v>6.25</v>
      </c>
      <c r="D95" s="4">
        <v>6.44</v>
      </c>
      <c r="E95" s="4">
        <v>5.09</v>
      </c>
      <c r="F95" s="4" t="s">
        <v>439</v>
      </c>
      <c r="G95" s="16" t="s">
        <v>440</v>
      </c>
      <c r="H95" s="6">
        <v>1000.0</v>
      </c>
      <c r="I95" s="7">
        <f t="shared" si="13"/>
        <v>196</v>
      </c>
      <c r="J95" s="7">
        <f t="shared" si="2"/>
        <v>7711</v>
      </c>
      <c r="K95" s="8">
        <f t="shared" si="3"/>
        <v>39248.99</v>
      </c>
      <c r="L95" s="7">
        <f t="shared" si="4"/>
        <v>28</v>
      </c>
      <c r="O95" s="15"/>
      <c r="P95" s="9"/>
    </row>
    <row r="96" ht="14.25" customHeight="1">
      <c r="A96" s="15">
        <v>38047.0</v>
      </c>
      <c r="B96" s="4">
        <v>6.23</v>
      </c>
      <c r="C96" s="4">
        <v>6.62</v>
      </c>
      <c r="D96" s="4">
        <v>6.87</v>
      </c>
      <c r="E96" s="4">
        <v>5.66</v>
      </c>
      <c r="F96" s="4" t="s">
        <v>441</v>
      </c>
      <c r="G96" s="16" t="s">
        <v>169</v>
      </c>
      <c r="H96" s="6">
        <v>1000.0</v>
      </c>
      <c r="I96" s="7">
        <f t="shared" si="13"/>
        <v>161</v>
      </c>
      <c r="J96" s="7">
        <f t="shared" si="2"/>
        <v>7515</v>
      </c>
      <c r="K96" s="8">
        <f t="shared" si="3"/>
        <v>46818.45</v>
      </c>
      <c r="L96" s="7">
        <f t="shared" si="4"/>
        <v>27</v>
      </c>
      <c r="O96" s="15"/>
      <c r="P96" s="9"/>
    </row>
    <row r="97" ht="14.25" customHeight="1">
      <c r="A97" s="15">
        <v>38018.0</v>
      </c>
      <c r="B97" s="4">
        <v>6.58</v>
      </c>
      <c r="C97" s="4">
        <v>6.04</v>
      </c>
      <c r="D97" s="4">
        <v>6.97</v>
      </c>
      <c r="E97" s="4">
        <v>6.04</v>
      </c>
      <c r="F97" s="4" t="s">
        <v>442</v>
      </c>
      <c r="G97" s="5" t="s">
        <v>443</v>
      </c>
      <c r="H97" s="6">
        <v>1000.0</v>
      </c>
      <c r="I97" s="7">
        <f t="shared" si="13"/>
        <v>152</v>
      </c>
      <c r="J97" s="7">
        <f t="shared" si="2"/>
        <v>7354</v>
      </c>
      <c r="K97" s="8">
        <f t="shared" si="3"/>
        <v>48389.32</v>
      </c>
      <c r="L97" s="7">
        <f t="shared" si="4"/>
        <v>26</v>
      </c>
      <c r="O97" s="15"/>
      <c r="P97" s="9"/>
    </row>
    <row r="98" ht="14.25" customHeight="1">
      <c r="A98" s="3">
        <v>37987.0</v>
      </c>
      <c r="B98" s="4">
        <v>6.09</v>
      </c>
      <c r="C98" s="4">
        <v>6.64</v>
      </c>
      <c r="D98" s="4">
        <v>7.22</v>
      </c>
      <c r="E98" s="4">
        <v>6.03</v>
      </c>
      <c r="F98" s="4" t="s">
        <v>444</v>
      </c>
      <c r="G98" s="16" t="s">
        <v>445</v>
      </c>
      <c r="H98" s="6">
        <v>1000.0</v>
      </c>
      <c r="I98" s="7">
        <f t="shared" si="13"/>
        <v>164</v>
      </c>
      <c r="J98" s="7">
        <f t="shared" si="2"/>
        <v>7202</v>
      </c>
      <c r="K98" s="8">
        <f t="shared" si="3"/>
        <v>43860.18</v>
      </c>
      <c r="L98" s="7">
        <f t="shared" si="4"/>
        <v>25</v>
      </c>
      <c r="O98" s="3"/>
      <c r="P98" s="9"/>
    </row>
    <row r="99" ht="14.25" customHeight="1">
      <c r="A99" s="15">
        <v>37956.0</v>
      </c>
      <c r="B99" s="4">
        <v>6.62</v>
      </c>
      <c r="C99" s="4">
        <v>5.02</v>
      </c>
      <c r="D99" s="4">
        <v>6.73</v>
      </c>
      <c r="E99" s="4">
        <v>5.02</v>
      </c>
      <c r="F99" s="4" t="s">
        <v>290</v>
      </c>
      <c r="G99" s="5" t="s">
        <v>446</v>
      </c>
      <c r="H99" s="6">
        <v>1000.0</v>
      </c>
      <c r="I99" s="7">
        <f t="shared" si="13"/>
        <v>151</v>
      </c>
      <c r="J99" s="7">
        <f t="shared" si="2"/>
        <v>7038</v>
      </c>
      <c r="K99" s="8">
        <f t="shared" si="3"/>
        <v>46591.56</v>
      </c>
      <c r="L99" s="7">
        <f t="shared" si="4"/>
        <v>24</v>
      </c>
      <c r="O99" s="15"/>
      <c r="P99" s="9"/>
    </row>
    <row r="100" ht="14.25" customHeight="1">
      <c r="A100" s="3">
        <v>37926.0</v>
      </c>
      <c r="B100" s="4">
        <v>5.04</v>
      </c>
      <c r="C100" s="4">
        <v>5.11</v>
      </c>
      <c r="D100" s="4">
        <v>5.23</v>
      </c>
      <c r="E100" s="4">
        <v>4.74</v>
      </c>
      <c r="F100" s="4" t="s">
        <v>447</v>
      </c>
      <c r="G100" s="16" t="s">
        <v>448</v>
      </c>
      <c r="H100" s="6">
        <v>1000.0</v>
      </c>
      <c r="I100" s="7">
        <f t="shared" si="13"/>
        <v>198</v>
      </c>
      <c r="J100" s="7">
        <f t="shared" si="2"/>
        <v>6887</v>
      </c>
      <c r="K100" s="8">
        <f t="shared" si="3"/>
        <v>34710.48</v>
      </c>
      <c r="L100" s="7">
        <f t="shared" si="4"/>
        <v>23</v>
      </c>
      <c r="O100" s="3"/>
      <c r="P100" s="9"/>
    </row>
    <row r="101" ht="14.25" customHeight="1">
      <c r="A101" s="15">
        <v>37895.0</v>
      </c>
      <c r="B101" s="4">
        <v>5.08</v>
      </c>
      <c r="C101" s="4">
        <v>4.57</v>
      </c>
      <c r="D101" s="4">
        <v>5.29</v>
      </c>
      <c r="E101" s="4">
        <v>4.57</v>
      </c>
      <c r="F101" s="4" t="s">
        <v>449</v>
      </c>
      <c r="G101" s="5" t="s">
        <v>450</v>
      </c>
      <c r="H101" s="6">
        <v>1000.0</v>
      </c>
      <c r="I101" s="7">
        <f t="shared" si="13"/>
        <v>197</v>
      </c>
      <c r="J101" s="7">
        <f t="shared" si="2"/>
        <v>6689</v>
      </c>
      <c r="K101" s="8">
        <f t="shared" si="3"/>
        <v>33980.12</v>
      </c>
      <c r="L101" s="7">
        <f t="shared" si="4"/>
        <v>22</v>
      </c>
      <c r="O101" s="15"/>
      <c r="P101" s="9"/>
    </row>
    <row r="102" ht="14.25" customHeight="1">
      <c r="A102" s="15">
        <v>37865.0</v>
      </c>
      <c r="B102" s="4">
        <v>4.57</v>
      </c>
      <c r="C102" s="4">
        <v>4.33</v>
      </c>
      <c r="D102" s="4">
        <v>4.78</v>
      </c>
      <c r="E102" s="4">
        <v>4.33</v>
      </c>
      <c r="F102" s="4" t="s">
        <v>451</v>
      </c>
      <c r="G102" s="5" t="s">
        <v>452</v>
      </c>
      <c r="H102" s="6">
        <v>1000.0</v>
      </c>
      <c r="I102" s="7">
        <f t="shared" si="13"/>
        <v>219</v>
      </c>
      <c r="J102" s="7">
        <f t="shared" si="2"/>
        <v>6492</v>
      </c>
      <c r="K102" s="8">
        <f t="shared" si="3"/>
        <v>29668.44</v>
      </c>
      <c r="L102" s="7">
        <f t="shared" si="4"/>
        <v>21</v>
      </c>
      <c r="O102" s="15"/>
      <c r="P102" s="9"/>
    </row>
    <row r="103" ht="14.25" customHeight="1">
      <c r="A103" s="15">
        <v>37834.0</v>
      </c>
      <c r="B103" s="4">
        <v>4.33</v>
      </c>
      <c r="C103" s="4">
        <v>4.03</v>
      </c>
      <c r="D103" s="4">
        <v>4.65</v>
      </c>
      <c r="E103" s="4">
        <v>3.83</v>
      </c>
      <c r="F103" s="4" t="s">
        <v>453</v>
      </c>
      <c r="G103" s="5" t="s">
        <v>454</v>
      </c>
      <c r="H103" s="6">
        <v>1000.0</v>
      </c>
      <c r="I103" s="7">
        <f t="shared" si="13"/>
        <v>231</v>
      </c>
      <c r="J103" s="7">
        <f t="shared" si="2"/>
        <v>6273</v>
      </c>
      <c r="K103" s="8">
        <f t="shared" si="3"/>
        <v>27162.09</v>
      </c>
      <c r="L103" s="7">
        <f t="shared" si="4"/>
        <v>20</v>
      </c>
      <c r="O103" s="15"/>
      <c r="P103" s="9"/>
    </row>
    <row r="104" ht="14.25" customHeight="1">
      <c r="A104" s="3">
        <v>37803.0</v>
      </c>
      <c r="B104" s="4">
        <v>4.02</v>
      </c>
      <c r="C104" s="4">
        <v>3.28</v>
      </c>
      <c r="D104" s="4">
        <v>4.04</v>
      </c>
      <c r="E104" s="4">
        <v>3.28</v>
      </c>
      <c r="F104" s="4" t="s">
        <v>455</v>
      </c>
      <c r="G104" s="5" t="s">
        <v>456</v>
      </c>
      <c r="H104" s="6">
        <v>1000.0</v>
      </c>
      <c r="I104" s="7">
        <f t="shared" si="13"/>
        <v>249</v>
      </c>
      <c r="J104" s="7">
        <f t="shared" si="2"/>
        <v>6042</v>
      </c>
      <c r="K104" s="8">
        <f t="shared" si="3"/>
        <v>24288.84</v>
      </c>
      <c r="L104" s="7">
        <f t="shared" si="4"/>
        <v>19</v>
      </c>
      <c r="O104" s="3"/>
      <c r="P104" s="9"/>
    </row>
    <row r="105" ht="14.25" customHeight="1">
      <c r="A105" s="15">
        <v>37773.0</v>
      </c>
      <c r="B105" s="4">
        <v>3.28</v>
      </c>
      <c r="C105" s="4">
        <v>3.42</v>
      </c>
      <c r="D105" s="4">
        <v>3.51</v>
      </c>
      <c r="E105" s="4">
        <v>3.25</v>
      </c>
      <c r="F105" s="4" t="s">
        <v>457</v>
      </c>
      <c r="G105" s="16" t="s">
        <v>458</v>
      </c>
      <c r="H105" s="6">
        <v>1000.0</v>
      </c>
      <c r="I105" s="7">
        <f t="shared" si="13"/>
        <v>305</v>
      </c>
      <c r="J105" s="7">
        <f t="shared" si="2"/>
        <v>5793</v>
      </c>
      <c r="K105" s="8">
        <f t="shared" si="3"/>
        <v>19001.04</v>
      </c>
      <c r="L105" s="7">
        <f t="shared" si="4"/>
        <v>18</v>
      </c>
      <c r="O105" s="15"/>
      <c r="P105" s="9"/>
    </row>
    <row r="106" ht="14.25" customHeight="1">
      <c r="A106" s="15">
        <v>37742.0</v>
      </c>
      <c r="B106" s="4">
        <v>3.4</v>
      </c>
      <c r="C106" s="4">
        <v>3.18</v>
      </c>
      <c r="D106" s="4">
        <v>3.51</v>
      </c>
      <c r="E106" s="4">
        <v>3.16</v>
      </c>
      <c r="F106" s="4" t="s">
        <v>459</v>
      </c>
      <c r="G106" s="5" t="s">
        <v>460</v>
      </c>
      <c r="H106" s="6">
        <v>1000.0</v>
      </c>
      <c r="I106" s="7">
        <f t="shared" si="13"/>
        <v>294</v>
      </c>
      <c r="J106" s="7">
        <f t="shared" si="2"/>
        <v>5488</v>
      </c>
      <c r="K106" s="8">
        <f t="shared" si="3"/>
        <v>18659.2</v>
      </c>
      <c r="L106" s="7">
        <f t="shared" si="4"/>
        <v>17</v>
      </c>
      <c r="O106" s="15"/>
      <c r="P106" s="9"/>
    </row>
    <row r="107" ht="14.25" customHeight="1">
      <c r="A107" s="15">
        <v>37712.0</v>
      </c>
      <c r="B107" s="4">
        <v>3.2</v>
      </c>
      <c r="C107" s="4">
        <v>3.54</v>
      </c>
      <c r="D107" s="4">
        <v>3.61</v>
      </c>
      <c r="E107" s="4">
        <v>3.12</v>
      </c>
      <c r="F107" s="4" t="s">
        <v>461</v>
      </c>
      <c r="G107" s="16" t="s">
        <v>462</v>
      </c>
      <c r="H107" s="6">
        <v>1000.0</v>
      </c>
      <c r="I107" s="7">
        <f t="shared" si="13"/>
        <v>313</v>
      </c>
      <c r="J107" s="7">
        <f t="shared" si="2"/>
        <v>5194</v>
      </c>
      <c r="K107" s="8">
        <f t="shared" si="3"/>
        <v>16620.8</v>
      </c>
      <c r="L107" s="7">
        <f t="shared" si="4"/>
        <v>16</v>
      </c>
      <c r="O107" s="15"/>
      <c r="P107" s="9"/>
    </row>
    <row r="108" ht="14.25" customHeight="1">
      <c r="A108" s="3">
        <v>37681.0</v>
      </c>
      <c r="B108" s="4">
        <v>3.55</v>
      </c>
      <c r="C108" s="4">
        <v>4.08</v>
      </c>
      <c r="D108" s="4">
        <v>4.1</v>
      </c>
      <c r="E108" s="4">
        <v>3.52</v>
      </c>
      <c r="F108" s="4" t="s">
        <v>463</v>
      </c>
      <c r="G108" s="16" t="s">
        <v>464</v>
      </c>
      <c r="H108" s="6">
        <v>1000.0</v>
      </c>
      <c r="I108" s="7">
        <f t="shared" si="13"/>
        <v>282</v>
      </c>
      <c r="J108" s="7">
        <f t="shared" si="2"/>
        <v>4881</v>
      </c>
      <c r="K108" s="8">
        <f t="shared" si="3"/>
        <v>17327.55</v>
      </c>
      <c r="L108" s="7">
        <f t="shared" si="4"/>
        <v>15</v>
      </c>
      <c r="O108" s="3"/>
      <c r="P108" s="9"/>
    </row>
    <row r="109" ht="14.25" customHeight="1">
      <c r="A109" s="15">
        <v>37653.0</v>
      </c>
      <c r="B109" s="4">
        <v>4.06</v>
      </c>
      <c r="C109" s="4">
        <v>3.79</v>
      </c>
      <c r="D109" s="4">
        <v>4.12</v>
      </c>
      <c r="E109" s="4">
        <v>3.78</v>
      </c>
      <c r="F109" s="4" t="s">
        <v>465</v>
      </c>
      <c r="G109" s="5" t="s">
        <v>466</v>
      </c>
      <c r="H109" s="6">
        <v>1000.0</v>
      </c>
      <c r="I109" s="7">
        <f t="shared" si="13"/>
        <v>246</v>
      </c>
      <c r="J109" s="7">
        <f t="shared" si="2"/>
        <v>4599</v>
      </c>
      <c r="K109" s="8">
        <f t="shared" si="3"/>
        <v>18671.94</v>
      </c>
      <c r="L109" s="7">
        <f t="shared" si="4"/>
        <v>14</v>
      </c>
      <c r="O109" s="15"/>
      <c r="P109" s="26"/>
    </row>
    <row r="110" ht="14.25" customHeight="1">
      <c r="A110" s="15">
        <v>37622.0</v>
      </c>
      <c r="B110" s="4">
        <v>3.78</v>
      </c>
      <c r="C110" s="4">
        <v>4.0</v>
      </c>
      <c r="D110" s="4">
        <v>4.02</v>
      </c>
      <c r="E110" s="4">
        <v>3.55</v>
      </c>
      <c r="F110" s="4" t="s">
        <v>467</v>
      </c>
      <c r="G110" s="16" t="s">
        <v>468</v>
      </c>
      <c r="H110" s="6">
        <v>1000.0</v>
      </c>
      <c r="I110" s="7">
        <f t="shared" si="13"/>
        <v>265</v>
      </c>
      <c r="J110" s="7">
        <f t="shared" si="2"/>
        <v>4353</v>
      </c>
      <c r="K110" s="8">
        <f t="shared" si="3"/>
        <v>16454.34</v>
      </c>
      <c r="L110" s="7">
        <f t="shared" si="4"/>
        <v>13</v>
      </c>
      <c r="O110" s="15"/>
      <c r="P110" s="26"/>
    </row>
    <row r="111" ht="14.25" customHeight="1">
      <c r="A111" s="15">
        <v>37591.0</v>
      </c>
      <c r="B111" s="4">
        <v>4.02</v>
      </c>
      <c r="C111" s="4">
        <v>3.87</v>
      </c>
      <c r="D111" s="4">
        <v>4.36</v>
      </c>
      <c r="E111" s="4">
        <v>3.83</v>
      </c>
      <c r="F111" s="4" t="s">
        <v>469</v>
      </c>
      <c r="G111" s="5" t="s">
        <v>179</v>
      </c>
      <c r="H111" s="6">
        <v>1000.0</v>
      </c>
      <c r="I111" s="7">
        <f t="shared" si="13"/>
        <v>249</v>
      </c>
      <c r="J111" s="7">
        <f t="shared" si="2"/>
        <v>4088</v>
      </c>
      <c r="K111" s="8">
        <f t="shared" si="3"/>
        <v>16433.76</v>
      </c>
      <c r="L111" s="7">
        <f t="shared" si="4"/>
        <v>12</v>
      </c>
      <c r="O111" s="15"/>
      <c r="P111" s="26"/>
    </row>
    <row r="112" ht="14.25" customHeight="1">
      <c r="A112" s="3">
        <v>37561.0</v>
      </c>
      <c r="B112" s="4">
        <v>3.9</v>
      </c>
      <c r="C112" s="4">
        <v>3.67</v>
      </c>
      <c r="D112" s="4">
        <v>3.91</v>
      </c>
      <c r="E112" s="4">
        <v>3.47</v>
      </c>
      <c r="F112" s="4" t="s">
        <v>470</v>
      </c>
      <c r="G112" s="5" t="s">
        <v>471</v>
      </c>
      <c r="H112" s="6">
        <v>1000.0</v>
      </c>
      <c r="I112" s="7">
        <f t="shared" si="13"/>
        <v>256</v>
      </c>
      <c r="J112" s="7">
        <f t="shared" si="2"/>
        <v>3839</v>
      </c>
      <c r="K112" s="8">
        <f t="shared" si="3"/>
        <v>14972.1</v>
      </c>
      <c r="L112" s="7">
        <f t="shared" si="4"/>
        <v>11</v>
      </c>
      <c r="O112" s="3"/>
      <c r="P112" s="26"/>
    </row>
    <row r="113" ht="14.25" customHeight="1">
      <c r="A113" s="15">
        <v>37530.0</v>
      </c>
      <c r="B113" s="4">
        <v>3.75</v>
      </c>
      <c r="C113" s="4">
        <v>3.38</v>
      </c>
      <c r="D113" s="4">
        <v>3.85</v>
      </c>
      <c r="E113" s="4">
        <v>3.24</v>
      </c>
      <c r="F113" s="4" t="s">
        <v>472</v>
      </c>
      <c r="G113" s="5" t="s">
        <v>473</v>
      </c>
      <c r="H113" s="6">
        <v>1000.0</v>
      </c>
      <c r="I113" s="7">
        <f t="shared" si="13"/>
        <v>267</v>
      </c>
      <c r="J113" s="7">
        <f t="shared" si="2"/>
        <v>3583</v>
      </c>
      <c r="K113" s="8">
        <f t="shared" si="3"/>
        <v>13436.25</v>
      </c>
      <c r="L113" s="7">
        <f t="shared" si="4"/>
        <v>10</v>
      </c>
      <c r="O113" s="15"/>
      <c r="P113" s="26"/>
    </row>
    <row r="114" ht="14.25" customHeight="1">
      <c r="A114" s="3">
        <v>37500.0</v>
      </c>
      <c r="B114" s="4">
        <v>3.38</v>
      </c>
      <c r="C114" s="4">
        <v>2.94</v>
      </c>
      <c r="D114" s="4">
        <v>3.55</v>
      </c>
      <c r="E114" s="4">
        <v>2.93</v>
      </c>
      <c r="F114" s="4" t="s">
        <v>474</v>
      </c>
      <c r="G114" s="5" t="s">
        <v>475</v>
      </c>
      <c r="H114" s="6">
        <v>1000.0</v>
      </c>
      <c r="I114" s="7">
        <f t="shared" si="13"/>
        <v>296</v>
      </c>
      <c r="J114" s="7">
        <f t="shared" si="2"/>
        <v>3316</v>
      </c>
      <c r="K114" s="8">
        <f t="shared" si="3"/>
        <v>11208.08</v>
      </c>
      <c r="L114" s="7">
        <f t="shared" si="4"/>
        <v>9</v>
      </c>
      <c r="O114" s="3"/>
      <c r="P114" s="26"/>
    </row>
    <row r="115" ht="14.25" customHeight="1">
      <c r="A115" s="15">
        <v>37469.0</v>
      </c>
      <c r="B115" s="4">
        <v>2.93</v>
      </c>
      <c r="C115" s="4">
        <v>3.24</v>
      </c>
      <c r="D115" s="4">
        <v>3.24</v>
      </c>
      <c r="E115" s="4">
        <v>2.85</v>
      </c>
      <c r="F115" s="4" t="s">
        <v>476</v>
      </c>
      <c r="G115" s="16" t="s">
        <v>477</v>
      </c>
      <c r="H115" s="6">
        <v>1000.0</v>
      </c>
      <c r="I115" s="7">
        <f t="shared" si="13"/>
        <v>341</v>
      </c>
      <c r="J115" s="7">
        <f t="shared" si="2"/>
        <v>3020</v>
      </c>
      <c r="K115" s="8">
        <f t="shared" si="3"/>
        <v>8848.6</v>
      </c>
      <c r="L115" s="7">
        <f t="shared" si="4"/>
        <v>8</v>
      </c>
      <c r="O115" s="15"/>
      <c r="P115" s="26"/>
    </row>
    <row r="116" ht="14.25" customHeight="1">
      <c r="A116" s="15">
        <v>37438.0</v>
      </c>
      <c r="B116" s="4">
        <v>3.24</v>
      </c>
      <c r="C116" s="4">
        <v>3.02</v>
      </c>
      <c r="D116" s="4">
        <v>3.48</v>
      </c>
      <c r="E116" s="4">
        <v>2.79</v>
      </c>
      <c r="F116" s="4" t="s">
        <v>478</v>
      </c>
      <c r="G116" s="5" t="s">
        <v>479</v>
      </c>
      <c r="H116" s="6">
        <v>1000.0</v>
      </c>
      <c r="I116" s="7">
        <f t="shared" si="13"/>
        <v>309</v>
      </c>
      <c r="J116" s="7">
        <f t="shared" si="2"/>
        <v>2679</v>
      </c>
      <c r="K116" s="8">
        <f t="shared" si="3"/>
        <v>8679.96</v>
      </c>
      <c r="L116" s="7">
        <f t="shared" si="4"/>
        <v>7</v>
      </c>
      <c r="O116" s="15"/>
      <c r="P116" s="26"/>
    </row>
    <row r="117" ht="14.25" customHeight="1">
      <c r="A117" s="15">
        <v>37408.0</v>
      </c>
      <c r="B117" s="4">
        <v>3.03</v>
      </c>
      <c r="C117" s="4">
        <v>2.97</v>
      </c>
      <c r="D117" s="4">
        <v>3.1</v>
      </c>
      <c r="E117" s="4">
        <v>2.77</v>
      </c>
      <c r="F117" s="4" t="s">
        <v>480</v>
      </c>
      <c r="G117" s="5" t="s">
        <v>481</v>
      </c>
      <c r="H117" s="6">
        <v>1000.0</v>
      </c>
      <c r="I117" s="7">
        <f t="shared" si="13"/>
        <v>330</v>
      </c>
      <c r="J117" s="7">
        <f t="shared" si="2"/>
        <v>2370</v>
      </c>
      <c r="K117" s="8">
        <f t="shared" si="3"/>
        <v>7181.1</v>
      </c>
      <c r="L117" s="7">
        <f t="shared" si="4"/>
        <v>6</v>
      </c>
      <c r="O117" s="15"/>
      <c r="P117" s="26"/>
    </row>
    <row r="118" ht="14.25" customHeight="1">
      <c r="A118" s="3">
        <v>37377.0</v>
      </c>
      <c r="B118" s="4">
        <v>2.97</v>
      </c>
      <c r="C118" s="4">
        <v>2.54</v>
      </c>
      <c r="D118" s="4">
        <v>2.97</v>
      </c>
      <c r="E118" s="4">
        <v>2.51</v>
      </c>
      <c r="F118" s="4" t="s">
        <v>482</v>
      </c>
      <c r="G118" s="5" t="s">
        <v>483</v>
      </c>
      <c r="H118" s="6">
        <v>1000.0</v>
      </c>
      <c r="I118" s="7">
        <f t="shared" si="13"/>
        <v>337</v>
      </c>
      <c r="J118" s="7">
        <f t="shared" si="2"/>
        <v>2040</v>
      </c>
      <c r="K118" s="8">
        <f t="shared" si="3"/>
        <v>6058.8</v>
      </c>
      <c r="L118" s="7">
        <f t="shared" si="4"/>
        <v>5</v>
      </c>
      <c r="O118" s="3"/>
      <c r="P118" s="26"/>
    </row>
    <row r="119" ht="14.25" customHeight="1">
      <c r="A119" s="15">
        <v>37347.0</v>
      </c>
      <c r="B119" s="4">
        <v>2.51</v>
      </c>
      <c r="C119" s="4">
        <v>2.46</v>
      </c>
      <c r="D119" s="4">
        <v>2.6</v>
      </c>
      <c r="E119" s="4">
        <v>2.37</v>
      </c>
      <c r="F119" s="4" t="s">
        <v>484</v>
      </c>
      <c r="G119" s="5" t="s">
        <v>485</v>
      </c>
      <c r="H119" s="6">
        <v>1000.0</v>
      </c>
      <c r="I119" s="7">
        <f t="shared" si="13"/>
        <v>398</v>
      </c>
      <c r="J119" s="7">
        <f t="shared" si="2"/>
        <v>1703</v>
      </c>
      <c r="K119" s="8">
        <f t="shared" si="3"/>
        <v>4274.53</v>
      </c>
      <c r="L119" s="7">
        <f t="shared" si="4"/>
        <v>4</v>
      </c>
      <c r="O119" s="15"/>
      <c r="P119" s="26"/>
    </row>
    <row r="120" ht="14.25" customHeight="1">
      <c r="A120" s="15">
        <v>37316.0</v>
      </c>
      <c r="B120" s="4">
        <v>2.48</v>
      </c>
      <c r="C120" s="4">
        <v>2.44</v>
      </c>
      <c r="D120" s="4">
        <v>2.58</v>
      </c>
      <c r="E120" s="4">
        <v>2.3</v>
      </c>
      <c r="F120" s="4" t="s">
        <v>486</v>
      </c>
      <c r="G120" s="5" t="s">
        <v>487</v>
      </c>
      <c r="H120" s="6">
        <v>1000.0</v>
      </c>
      <c r="I120" s="7">
        <f t="shared" si="13"/>
        <v>403</v>
      </c>
      <c r="J120" s="7">
        <f t="shared" si="2"/>
        <v>1305</v>
      </c>
      <c r="K120" s="8">
        <f t="shared" si="3"/>
        <v>3236.4</v>
      </c>
      <c r="L120" s="7">
        <f t="shared" si="4"/>
        <v>3</v>
      </c>
      <c r="O120" s="15"/>
      <c r="P120" s="26"/>
    </row>
    <row r="121" ht="14.25" customHeight="1">
      <c r="A121" s="15">
        <v>37288.0</v>
      </c>
      <c r="B121" s="4">
        <v>2.43</v>
      </c>
      <c r="C121" s="4">
        <v>2.03</v>
      </c>
      <c r="D121" s="4">
        <v>2.44</v>
      </c>
      <c r="E121" s="4">
        <v>2.03</v>
      </c>
      <c r="F121" s="4" t="s">
        <v>488</v>
      </c>
      <c r="G121" s="5" t="s">
        <v>489</v>
      </c>
      <c r="H121" s="6">
        <v>1000.0</v>
      </c>
      <c r="I121" s="7">
        <f t="shared" si="13"/>
        <v>412</v>
      </c>
      <c r="J121" s="7">
        <f t="shared" si="2"/>
        <v>902</v>
      </c>
      <c r="K121" s="8">
        <f t="shared" si="3"/>
        <v>2191.86</v>
      </c>
      <c r="L121" s="7">
        <f t="shared" si="4"/>
        <v>2</v>
      </c>
      <c r="O121" s="15"/>
      <c r="P121" s="26"/>
    </row>
    <row r="122" ht="14.25" customHeight="1">
      <c r="A122" s="3">
        <v>37257.0</v>
      </c>
      <c r="B122" s="4">
        <v>2.04</v>
      </c>
      <c r="C122" s="4">
        <v>2.06</v>
      </c>
      <c r="D122" s="4">
        <v>2.12</v>
      </c>
      <c r="E122" s="4">
        <v>1.95</v>
      </c>
      <c r="F122" s="4" t="s">
        <v>490</v>
      </c>
      <c r="G122" s="5" t="s">
        <v>491</v>
      </c>
      <c r="H122" s="6">
        <v>1000.0</v>
      </c>
      <c r="I122" s="7">
        <f t="shared" si="13"/>
        <v>490</v>
      </c>
      <c r="J122" s="7">
        <f t="shared" si="2"/>
        <v>490</v>
      </c>
      <c r="K122" s="8">
        <f t="shared" si="3"/>
        <v>999.6</v>
      </c>
      <c r="L122" s="7">
        <f t="shared" si="4"/>
        <v>1</v>
      </c>
      <c r="O122" s="3"/>
      <c r="P122" s="26"/>
    </row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2023-01-13T19:05:28Z</dcterms:created>
</cp:coreProperties>
</file>