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ção" sheetId="1" r:id="rId4"/>
    <sheet state="visible" name="ITUB4 Dados Históricos" sheetId="2" r:id="rId5"/>
    <sheet state="hidden" name="Planilha2" sheetId="3" r:id="rId6"/>
  </sheets>
  <definedNames/>
  <calcPr/>
  <extLst>
    <ext uri="GoogleSheetsCustomDataVersion1">
      <go:sheetsCustomData xmlns:go="http://customooxmlschemas.google.com/" r:id="rId7" roundtripDataSignature="AMtx7mjnZ5oDrEymk8QetyaPrp0p1F/n7Q=="/>
    </ext>
  </extLst>
</workbook>
</file>

<file path=xl/sharedStrings.xml><?xml version="1.0" encoding="utf-8"?>
<sst xmlns="http://schemas.openxmlformats.org/spreadsheetml/2006/main" count="328" uniqueCount="177">
  <si>
    <t>Data</t>
  </si>
  <si>
    <t>Último</t>
  </si>
  <si>
    <t>Abertura</t>
  </si>
  <si>
    <t>Máxima</t>
  </si>
  <si>
    <t>Mínima</t>
  </si>
  <si>
    <t>Vol.</t>
  </si>
  <si>
    <t>Var%</t>
  </si>
  <si>
    <t>Mês</t>
  </si>
  <si>
    <t>Aportes</t>
  </si>
  <si>
    <t>Compra</t>
  </si>
  <si>
    <t>Qtda Total</t>
  </si>
  <si>
    <t>Patrimônio</t>
  </si>
  <si>
    <t>Data-com</t>
  </si>
  <si>
    <t>Data de Pagamento</t>
  </si>
  <si>
    <t>dividendos</t>
  </si>
  <si>
    <t>Total</t>
  </si>
  <si>
    <t>Soma</t>
  </si>
  <si>
    <t>a.a</t>
  </si>
  <si>
    <t>a.m</t>
  </si>
  <si>
    <t>01.01.2011</t>
  </si>
  <si>
    <t>275,55M</t>
  </si>
  <si>
    <t>TIR</t>
  </si>
  <si>
    <t>01.02.2011</t>
  </si>
  <si>
    <t>340,79M</t>
  </si>
  <si>
    <t>TMA</t>
  </si>
  <si>
    <t>01.03.2011</t>
  </si>
  <si>
    <t>303,67M</t>
  </si>
  <si>
    <t>VPL</t>
  </si>
  <si>
    <t>01.04.2011</t>
  </si>
  <si>
    <t>261,90M</t>
  </si>
  <si>
    <t>01.05.2011</t>
  </si>
  <si>
    <t>333,09M</t>
  </si>
  <si>
    <t>01.06.2011</t>
  </si>
  <si>
    <t>279,43M</t>
  </si>
  <si>
    <t>01.07.2011</t>
  </si>
  <si>
    <t>374,12M</t>
  </si>
  <si>
    <t>01.08.2011</t>
  </si>
  <si>
    <t>690,65M</t>
  </si>
  <si>
    <t>01.09.2011</t>
  </si>
  <si>
    <t>492,76M</t>
  </si>
  <si>
    <t>01.10.2011</t>
  </si>
  <si>
    <t>431,75M</t>
  </si>
  <si>
    <t>01.11.2011</t>
  </si>
  <si>
    <t>350,28M</t>
  </si>
  <si>
    <t>01.12.2011</t>
  </si>
  <si>
    <t>357,30M</t>
  </si>
  <si>
    <t>01.01.2012</t>
  </si>
  <si>
    <t>340,74M</t>
  </si>
  <si>
    <t>01.02.2012</t>
  </si>
  <si>
    <t>311,21M</t>
  </si>
  <si>
    <t>01.03.2012</t>
  </si>
  <si>
    <t>364,76M</t>
  </si>
  <si>
    <t>01.04.2012</t>
  </si>
  <si>
    <t>485,98M</t>
  </si>
  <si>
    <t>01.05.2012</t>
  </si>
  <si>
    <t>597,84M</t>
  </si>
  <si>
    <t>01.06.2012</t>
  </si>
  <si>
    <t>368,65M</t>
  </si>
  <si>
    <t>01.07.2012</t>
  </si>
  <si>
    <t>423,66M</t>
  </si>
  <si>
    <t>01.08.2012</t>
  </si>
  <si>
    <t>403,84M</t>
  </si>
  <si>
    <t>01.09.2012</t>
  </si>
  <si>
    <t>453,14M</t>
  </si>
  <si>
    <t>01.10.2012</t>
  </si>
  <si>
    <t>391,35M</t>
  </si>
  <si>
    <t>01.11.2012</t>
  </si>
  <si>
    <t>339,84M</t>
  </si>
  <si>
    <t>01.12.2012</t>
  </si>
  <si>
    <t>341,85M</t>
  </si>
  <si>
    <t>01.01.2013</t>
  </si>
  <si>
    <t>376,16M</t>
  </si>
  <si>
    <t>01.02.2013</t>
  </si>
  <si>
    <t>372,95M</t>
  </si>
  <si>
    <t>01.03.2013</t>
  </si>
  <si>
    <t>366,50M</t>
  </si>
  <si>
    <t>01.04.2013</t>
  </si>
  <si>
    <t>432,02M</t>
  </si>
  <si>
    <t>01.05.2013</t>
  </si>
  <si>
    <t>418,21M</t>
  </si>
  <si>
    <t>01.06.2013</t>
  </si>
  <si>
    <t>564,98M</t>
  </si>
  <si>
    <t>01.07.2013</t>
  </si>
  <si>
    <t>506,06M</t>
  </si>
  <si>
    <t>01.08.2013</t>
  </si>
  <si>
    <t>532,79M</t>
  </si>
  <si>
    <t>01.09.2013</t>
  </si>
  <si>
    <t>441,14M</t>
  </si>
  <si>
    <t>01.10.2013</t>
  </si>
  <si>
    <t>424,08M</t>
  </si>
  <si>
    <t>01.11.2013</t>
  </si>
  <si>
    <t>368,07M</t>
  </si>
  <si>
    <t>01.12.2013</t>
  </si>
  <si>
    <t>330,53M</t>
  </si>
  <si>
    <t>01.01.2014</t>
  </si>
  <si>
    <t>527,58M</t>
  </si>
  <si>
    <t>01.02.2014</t>
  </si>
  <si>
    <t>442,86M</t>
  </si>
  <si>
    <t>01.03.2014</t>
  </si>
  <si>
    <t>395,94M</t>
  </si>
  <si>
    <t>01.04.2014</t>
  </si>
  <si>
    <t>459,63M</t>
  </si>
  <si>
    <t>01.05.2014</t>
  </si>
  <si>
    <t>376,94M</t>
  </si>
  <si>
    <t>01.06.2014</t>
  </si>
  <si>
    <t>344,94M</t>
  </si>
  <si>
    <t>01.07.2014</t>
  </si>
  <si>
    <t>358,87M</t>
  </si>
  <si>
    <t>01.08.2014</t>
  </si>
  <si>
    <t>409,47M</t>
  </si>
  <si>
    <t>01.09.2014</t>
  </si>
  <si>
    <t>514,42M</t>
  </si>
  <si>
    <t>01.10.2014</t>
  </si>
  <si>
    <t>907,71M</t>
  </si>
  <si>
    <t>01.11.2014</t>
  </si>
  <si>
    <t>401,59M</t>
  </si>
  <si>
    <t>01.12.2014</t>
  </si>
  <si>
    <t>413,80M</t>
  </si>
  <si>
    <t>01.01.2015</t>
  </si>
  <si>
    <t>459,65M</t>
  </si>
  <si>
    <t>01.02.2015</t>
  </si>
  <si>
    <t>409,86M</t>
  </si>
  <si>
    <t>01.03.2015</t>
  </si>
  <si>
    <t>599,46M</t>
  </si>
  <si>
    <t>01.04.2015</t>
  </si>
  <si>
    <t>456,19M</t>
  </si>
  <si>
    <t>01.05.2015</t>
  </si>
  <si>
    <t>503,68M</t>
  </si>
  <si>
    <t>01.06.2015</t>
  </si>
  <si>
    <t>495,68M</t>
  </si>
  <si>
    <t>01.07.2015</t>
  </si>
  <si>
    <t>433,69M</t>
  </si>
  <si>
    <t>01.08.2015</t>
  </si>
  <si>
    <t>710,86M</t>
  </si>
  <si>
    <t>01.09.2015</t>
  </si>
  <si>
    <t>675,87M</t>
  </si>
  <si>
    <t>01.10.2015</t>
  </si>
  <si>
    <t>650,67M</t>
  </si>
  <si>
    <t>01.11.2015</t>
  </si>
  <si>
    <t>479,48M</t>
  </si>
  <si>
    <t>01.12.2015</t>
  </si>
  <si>
    <t>588,08M</t>
  </si>
  <si>
    <t>01.01.2016</t>
  </si>
  <si>
    <t>448,79M</t>
  </si>
  <si>
    <t>01.02.2016</t>
  </si>
  <si>
    <t>523,46M</t>
  </si>
  <si>
    <t>01.03.2016</t>
  </si>
  <si>
    <t>769,48M</t>
  </si>
  <si>
    <t>01.04.2016</t>
  </si>
  <si>
    <t>467,92M</t>
  </si>
  <si>
    <t>01.05.2016</t>
  </si>
  <si>
    <t>433,24M</t>
  </si>
  <si>
    <t>01.06.2016</t>
  </si>
  <si>
    <t>471,98M</t>
  </si>
  <si>
    <t>01.07.2016</t>
  </si>
  <si>
    <t>378,71M</t>
  </si>
  <si>
    <t>01.08.2016</t>
  </si>
  <si>
    <t>430,72M</t>
  </si>
  <si>
    <t>01.09.2016</t>
  </si>
  <si>
    <t>375,63M</t>
  </si>
  <si>
    <t>01.10.2016</t>
  </si>
  <si>
    <t>403,79M</t>
  </si>
  <si>
    <t>01.11.2016</t>
  </si>
  <si>
    <t>415,37M</t>
  </si>
  <si>
    <t>01.12.2016</t>
  </si>
  <si>
    <t>416,16M</t>
  </si>
  <si>
    <t>DATA COMPAGAMENTOVALORJCP29/02/201213/03/2012</t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</si>
  <si>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JCP26/12/201113/03/2012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</si>
  <si>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JCP09/08/201122/08/2011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</si>
  <si>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JCP08/03/201114/03/2011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</si>
  <si>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JCP31/12/201017/03/2011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</si>
  <si>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JCP10/08/201020/08/2010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</si>
  <si>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JCP19/02/201001/03/2010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</si>
  <si>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JCP30/12/200901/03/2010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</si>
  <si>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JCP21/08/200931/08/2009</t>
    </r>
  </si>
  <si>
    <r>
      <rPr>
        <rFont val="Mate"/>
        <color rgb="FFBD3800"/>
        <sz val="11.0"/>
      </rPr>
      <t>report</t>
    </r>
    <r>
      <rPr>
        <rFont val="Calibri"/>
        <color theme="1"/>
        <sz val="11.0"/>
      </rPr>
      <t>JCP13/08/200725/08/2014</t>
    </r>
  </si>
  <si>
    <t>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</si>
</sst>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_-&quot;R$&quot;* #,##0.0_-;\-&quot;R$&quot;* #,##0.0_-;_-&quot;R$&quot;* &quot;-&quot;??_-;_-@"/>
    <numFmt numFmtId="165" formatCode="_-&quot;R$&quot;* #,##0.00_-;\-&quot;R$&quot;* #,##0.00_-;_-&quot;R$&quot;* &quot;-&quot;??_-;_-@"/>
    <numFmt numFmtId="166" formatCode="0.0%"/>
    <numFmt numFmtId="167" formatCode="0.0000%"/>
    <numFmt numFmtId="168" formatCode="&quot;R$&quot;\ #,##0.00;[Red]\-&quot;R$&quot;\ #,##0.00"/>
    <numFmt numFmtId="169" formatCode="0.0"/>
  </numFmts>
  <fonts count="8">
    <font>
      <sz val="11.0"/>
      <color theme="1"/>
      <name val="Calibri"/>
      <scheme val="minor"/>
    </font>
    <font>
      <b/>
      <sz val="12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rgb="FF000000"/>
      <name val="Calibri"/>
    </font>
    <font>
      <color theme="1"/>
      <name val="Calibri"/>
      <scheme val="minor"/>
    </font>
    <font>
      <sz val="11.0"/>
      <color rgb="FFBD3800"/>
      <name val="Mate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1" fillId="0" fontId="3" numFmtId="0" xfId="0" applyBorder="1" applyFont="1"/>
    <xf borderId="1" fillId="0" fontId="3" numFmtId="10" xfId="0" applyBorder="1" applyFont="1" applyNumberFormat="1"/>
    <xf borderId="3" fillId="0" fontId="3" numFmtId="0" xfId="0" applyBorder="1" applyFont="1"/>
    <xf borderId="1" fillId="0" fontId="3" numFmtId="1" xfId="0" applyBorder="1" applyFont="1" applyNumberFormat="1"/>
    <xf borderId="1" fillId="0" fontId="3" numFmtId="164" xfId="0" applyBorder="1" applyFont="1" applyNumberFormat="1"/>
    <xf borderId="1" fillId="0" fontId="3" numFmtId="14" xfId="0" applyBorder="1" applyFont="1" applyNumberFormat="1"/>
    <xf borderId="1" fillId="0" fontId="3" numFmtId="165" xfId="0" applyBorder="1" applyFont="1" applyNumberFormat="1"/>
    <xf borderId="5" fillId="2" fontId="5" numFmtId="0" xfId="0" applyBorder="1" applyFill="1" applyFont="1"/>
    <xf borderId="0" fillId="0" fontId="3" numFmtId="166" xfId="0" applyFont="1" applyNumberFormat="1"/>
    <xf borderId="0" fillId="0" fontId="3" numFmtId="10" xfId="0" applyFont="1" applyNumberFormat="1"/>
    <xf borderId="6" fillId="0" fontId="5" numFmtId="0" xfId="0" applyBorder="1" applyFont="1"/>
    <xf borderId="0" fillId="0" fontId="3" numFmtId="9" xfId="0" applyAlignment="1" applyFont="1" applyNumberFormat="1">
      <alignment readingOrder="0"/>
    </xf>
    <xf borderId="0" fillId="0" fontId="3" numFmtId="167" xfId="0" applyFont="1" applyNumberFormat="1"/>
    <xf borderId="0" fillId="0" fontId="3" numFmtId="168" xfId="0" applyFont="1" applyNumberFormat="1"/>
    <xf borderId="0" fillId="0" fontId="3" numFmtId="0" xfId="0" applyFont="1"/>
    <xf borderId="1" fillId="0" fontId="3" numFmtId="169" xfId="0" applyBorder="1" applyFont="1" applyNumberFormat="1"/>
    <xf borderId="1" fillId="0" fontId="3" numFmtId="9" xfId="0" applyBorder="1" applyFont="1" applyNumberFormat="1"/>
    <xf borderId="0" fillId="0" fontId="3" numFmtId="10" xfId="0" applyFont="1" applyNumberFormat="1"/>
    <xf borderId="0" fillId="0" fontId="1" numFmtId="0" xfId="0" applyFont="1"/>
    <xf borderId="0" fillId="0" fontId="6" numFmtId="0" xfId="0" applyFont="1"/>
    <xf borderId="0" fillId="0" fontId="7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</dxfs>
  <tableStyles count="1">
    <tableStyle count="3" pivot="0" name="Simulação-style">
      <tableStyleElement dxfId="1" type="headerRow"/>
      <tableStyleElement dxfId="2" type="firstRowStripe"/>
      <tableStyleElement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T1:U4" displayName="Table_1" id="1">
  <tableColumns count="2">
    <tableColumn name="a.a" id="1"/>
    <tableColumn name="a.m" id="2"/>
  </tableColumns>
  <tableStyleInfo name="Simulaçã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14"/>
    <col customWidth="1" min="2" max="2" width="7.86"/>
    <col customWidth="1" min="3" max="3" width="10.0"/>
    <col customWidth="1" min="4" max="4" width="10.29"/>
    <col customWidth="1" min="5" max="5" width="8.14"/>
    <col customWidth="1" min="6" max="6" width="10.14"/>
    <col customWidth="1" min="7" max="7" width="8.71"/>
    <col customWidth="1" min="8" max="8" width="12.14"/>
    <col customWidth="1" min="9" max="9" width="13.14"/>
    <col customWidth="1" min="10" max="11" width="11.29"/>
    <col customWidth="1" min="12" max="12" width="13.71"/>
    <col customWidth="1" min="13" max="13" width="8.86"/>
    <col customWidth="1" min="14" max="14" width="19.86"/>
    <col customWidth="1" min="15" max="15" width="20.57"/>
    <col customWidth="1" min="16" max="16" width="11.57"/>
    <col customWidth="1" min="17" max="17" width="12.71"/>
    <col customWidth="1" min="18" max="18" width="14.43"/>
    <col customWidth="1" min="19" max="19" width="14.71"/>
    <col customWidth="1" min="20" max="20" width="15.57"/>
    <col customWidth="1" min="2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6"/>
      <c r="T1" s="7" t="s">
        <v>17</v>
      </c>
      <c r="U1" s="7" t="s">
        <v>18</v>
      </c>
    </row>
    <row r="2">
      <c r="A2" s="8" t="s">
        <v>19</v>
      </c>
      <c r="B2" s="8">
        <v>8.34</v>
      </c>
      <c r="C2" s="8">
        <v>9.28</v>
      </c>
      <c r="D2" s="8">
        <v>9.52</v>
      </c>
      <c r="E2" s="8">
        <v>8.32</v>
      </c>
      <c r="F2" s="8" t="s">
        <v>20</v>
      </c>
      <c r="G2" s="9">
        <v>-0.1003</v>
      </c>
      <c r="H2" s="10">
        <v>1.0</v>
      </c>
      <c r="I2" s="8">
        <v>-1500.0</v>
      </c>
      <c r="J2" s="11">
        <f t="shared" ref="J2:J73" si="1">ABS(I2/B2)</f>
        <v>179.8561151</v>
      </c>
      <c r="K2" s="11">
        <f>J2</f>
        <v>179.8561151</v>
      </c>
      <c r="L2" s="12">
        <f t="shared" ref="L2:L73" si="2">K2*B2</f>
        <v>1500</v>
      </c>
      <c r="N2" s="13">
        <v>40610.0</v>
      </c>
      <c r="O2" s="13">
        <v>40616.0</v>
      </c>
      <c r="P2" s="8">
        <v>0.25453333</v>
      </c>
      <c r="Q2" s="14">
        <f>P2*J4</f>
        <v>41.45493974</v>
      </c>
      <c r="R2" s="8"/>
      <c r="S2" s="15" t="s">
        <v>21</v>
      </c>
      <c r="T2" s="16">
        <f>((1+U2)^12)-1</f>
        <v>0.1459516098</v>
      </c>
      <c r="U2" s="17">
        <f>IRR(I2:I74,0.02)</f>
        <v>0.01141763865</v>
      </c>
    </row>
    <row r="3">
      <c r="A3" s="8" t="s">
        <v>22</v>
      </c>
      <c r="B3" s="8">
        <v>8.67</v>
      </c>
      <c r="C3" s="8">
        <v>8.4</v>
      </c>
      <c r="D3" s="8">
        <v>9.0</v>
      </c>
      <c r="E3" s="8">
        <v>8.01</v>
      </c>
      <c r="F3" s="8" t="s">
        <v>23</v>
      </c>
      <c r="G3" s="9">
        <v>0.0396</v>
      </c>
      <c r="H3" s="10">
        <v>2.0</v>
      </c>
      <c r="I3" s="8">
        <v>-1500.0</v>
      </c>
      <c r="J3" s="11">
        <f t="shared" si="1"/>
        <v>173.0103806</v>
      </c>
      <c r="K3" s="11">
        <f t="shared" ref="K3:K73" si="3">K2+J3</f>
        <v>352.8664957</v>
      </c>
      <c r="L3" s="12">
        <f t="shared" si="2"/>
        <v>3059.352518</v>
      </c>
      <c r="N3" s="13">
        <v>40764.0</v>
      </c>
      <c r="O3" s="13">
        <v>40777.0</v>
      </c>
      <c r="P3" s="8">
        <v>0.1804</v>
      </c>
      <c r="Q3" s="14">
        <f>P3*K9</f>
        <v>263.3003305</v>
      </c>
      <c r="R3" s="8"/>
      <c r="S3" s="18" t="s">
        <v>24</v>
      </c>
      <c r="T3" s="19">
        <v>0.05</v>
      </c>
      <c r="U3" s="20">
        <f>(1+T3)^(1/12)-1</f>
        <v>0.004074123784</v>
      </c>
    </row>
    <row r="4">
      <c r="A4" s="8" t="s">
        <v>25</v>
      </c>
      <c r="B4" s="8">
        <v>9.21</v>
      </c>
      <c r="C4" s="8">
        <v>8.68</v>
      </c>
      <c r="D4" s="8">
        <v>9.21</v>
      </c>
      <c r="E4" s="8">
        <v>8.18</v>
      </c>
      <c r="F4" s="8" t="s">
        <v>26</v>
      </c>
      <c r="G4" s="9">
        <v>0.0623</v>
      </c>
      <c r="H4" s="10">
        <v>3.0</v>
      </c>
      <c r="I4" s="8">
        <v>-1500.0</v>
      </c>
      <c r="J4" s="11">
        <f t="shared" si="1"/>
        <v>162.8664495</v>
      </c>
      <c r="K4" s="11">
        <f t="shared" si="3"/>
        <v>515.7329452</v>
      </c>
      <c r="L4" s="12">
        <f t="shared" si="2"/>
        <v>4749.900426</v>
      </c>
      <c r="N4" s="13">
        <v>40903.0</v>
      </c>
      <c r="O4" s="13">
        <v>40981.0</v>
      </c>
      <c r="P4" s="8">
        <v>0.192</v>
      </c>
      <c r="Q4" s="14">
        <f>P4*K15</f>
        <v>504.408185</v>
      </c>
      <c r="R4" s="8"/>
      <c r="S4" s="15" t="s">
        <v>27</v>
      </c>
      <c r="T4" s="21">
        <f t="array" ref="T4">NPV(U3,I2:I74)</f>
        <v>35343.52918</v>
      </c>
      <c r="U4" s="22"/>
    </row>
    <row r="5">
      <c r="A5" s="8" t="s">
        <v>28</v>
      </c>
      <c r="B5" s="8">
        <v>8.79</v>
      </c>
      <c r="C5" s="8">
        <v>9.23</v>
      </c>
      <c r="D5" s="8">
        <v>9.35</v>
      </c>
      <c r="E5" s="8">
        <v>8.51</v>
      </c>
      <c r="F5" s="8" t="s">
        <v>29</v>
      </c>
      <c r="G5" s="9">
        <v>-0.0456</v>
      </c>
      <c r="H5" s="10">
        <v>4.0</v>
      </c>
      <c r="I5" s="23">
        <v>-1541.4549397394137</v>
      </c>
      <c r="J5" s="11">
        <f t="shared" si="1"/>
        <v>175.364612</v>
      </c>
      <c r="K5" s="11">
        <f t="shared" si="3"/>
        <v>691.0975573</v>
      </c>
      <c r="L5" s="12">
        <f t="shared" si="2"/>
        <v>6074.747528</v>
      </c>
      <c r="N5" s="13">
        <v>40968.0</v>
      </c>
      <c r="O5" s="13">
        <v>40981.0</v>
      </c>
      <c r="P5" s="8">
        <v>0.2776</v>
      </c>
      <c r="Q5" s="14">
        <f>P5*K15</f>
        <v>729.2901675</v>
      </c>
      <c r="R5" s="14">
        <f>Q5+Q4</f>
        <v>1233.698352</v>
      </c>
    </row>
    <row r="6">
      <c r="A6" s="8" t="s">
        <v>30</v>
      </c>
      <c r="B6" s="8">
        <v>8.49</v>
      </c>
      <c r="C6" s="8">
        <v>8.86</v>
      </c>
      <c r="D6" s="8">
        <v>8.86</v>
      </c>
      <c r="E6" s="8">
        <v>8.06</v>
      </c>
      <c r="F6" s="8" t="s">
        <v>31</v>
      </c>
      <c r="G6" s="9">
        <v>-0.0341</v>
      </c>
      <c r="H6" s="10">
        <v>5.0</v>
      </c>
      <c r="I6" s="8">
        <v>-1500.0</v>
      </c>
      <c r="J6" s="11">
        <f t="shared" si="1"/>
        <v>176.6784452</v>
      </c>
      <c r="K6" s="11">
        <f t="shared" si="3"/>
        <v>867.7760025</v>
      </c>
      <c r="L6" s="12">
        <f t="shared" si="2"/>
        <v>7367.418261</v>
      </c>
      <c r="N6" s="13">
        <v>41122.0</v>
      </c>
      <c r="O6" s="13">
        <v>41136.0</v>
      </c>
      <c r="P6" s="8">
        <v>0.18493333</v>
      </c>
      <c r="Q6" s="14">
        <f>P6*K21</f>
        <v>735.7279132</v>
      </c>
      <c r="R6" s="8"/>
    </row>
    <row r="7">
      <c r="A7" s="8" t="s">
        <v>32</v>
      </c>
      <c r="B7" s="8">
        <v>8.64</v>
      </c>
      <c r="C7" s="8">
        <v>8.46</v>
      </c>
      <c r="D7" s="8">
        <v>8.67</v>
      </c>
      <c r="E7" s="8">
        <v>8.2</v>
      </c>
      <c r="F7" s="8" t="s">
        <v>33</v>
      </c>
      <c r="G7" s="9">
        <v>0.0177</v>
      </c>
      <c r="H7" s="10">
        <v>6.0</v>
      </c>
      <c r="I7" s="8">
        <v>-1500.0</v>
      </c>
      <c r="J7" s="11">
        <f t="shared" si="1"/>
        <v>173.6111111</v>
      </c>
      <c r="K7" s="11">
        <f t="shared" si="3"/>
        <v>1041.387114</v>
      </c>
      <c r="L7" s="12">
        <f t="shared" si="2"/>
        <v>8997.584662</v>
      </c>
      <c r="N7" s="13">
        <v>41268.0</v>
      </c>
      <c r="O7" s="13">
        <v>41347.0</v>
      </c>
      <c r="P7" s="8">
        <v>0.208</v>
      </c>
      <c r="Q7" s="14">
        <f>P7*K24</f>
        <v>974.8242834</v>
      </c>
      <c r="R7" s="8"/>
    </row>
    <row r="8">
      <c r="A8" s="8" t="s">
        <v>34</v>
      </c>
      <c r="B8" s="8">
        <v>7.46</v>
      </c>
      <c r="C8" s="8">
        <v>8.63</v>
      </c>
      <c r="D8" s="8">
        <v>8.75</v>
      </c>
      <c r="E8" s="8">
        <v>7.19</v>
      </c>
      <c r="F8" s="8" t="s">
        <v>35</v>
      </c>
      <c r="G8" s="9">
        <v>-0.1366</v>
      </c>
      <c r="H8" s="10">
        <v>7.0</v>
      </c>
      <c r="I8" s="8">
        <v>-1500.0</v>
      </c>
      <c r="J8" s="11">
        <f t="shared" si="1"/>
        <v>201.0723861</v>
      </c>
      <c r="K8" s="11">
        <f t="shared" si="3"/>
        <v>1242.4595</v>
      </c>
      <c r="L8" s="12">
        <f t="shared" si="2"/>
        <v>9268.747868</v>
      </c>
      <c r="N8" s="13">
        <v>41338.0</v>
      </c>
      <c r="O8" s="13">
        <v>41347.0</v>
      </c>
      <c r="P8" s="8">
        <v>0.25493333</v>
      </c>
      <c r="Q8" s="14">
        <f>P8*J28</f>
        <v>43.25791799</v>
      </c>
      <c r="R8" s="14">
        <f>Q8+Q7</f>
        <v>1018.082201</v>
      </c>
    </row>
    <row r="9">
      <c r="A9" s="8" t="s">
        <v>36</v>
      </c>
      <c r="B9" s="8">
        <v>6.91</v>
      </c>
      <c r="C9" s="8">
        <v>7.55</v>
      </c>
      <c r="D9" s="8">
        <v>7.59</v>
      </c>
      <c r="E9" s="8">
        <v>5.97</v>
      </c>
      <c r="F9" s="8" t="s">
        <v>37</v>
      </c>
      <c r="G9" s="9">
        <v>-0.0737</v>
      </c>
      <c r="H9" s="10">
        <v>8.0</v>
      </c>
      <c r="I9" s="8">
        <v>-1500.0</v>
      </c>
      <c r="J9" s="11">
        <f t="shared" si="1"/>
        <v>217.0767004</v>
      </c>
      <c r="K9" s="11">
        <f t="shared" si="3"/>
        <v>1459.5362</v>
      </c>
      <c r="L9" s="12">
        <f t="shared" si="2"/>
        <v>10085.39514</v>
      </c>
      <c r="N9" s="13">
        <v>41492.0</v>
      </c>
      <c r="O9" s="13">
        <v>41507.0</v>
      </c>
      <c r="P9" s="8">
        <v>0.18493333</v>
      </c>
      <c r="Q9" s="14">
        <f>P9*K33</f>
        <v>1191.890995</v>
      </c>
      <c r="R9" s="8"/>
    </row>
    <row r="10">
      <c r="A10" s="8" t="s">
        <v>38</v>
      </c>
      <c r="B10" s="8">
        <v>6.96</v>
      </c>
      <c r="C10" s="8">
        <v>7.16</v>
      </c>
      <c r="D10" s="8">
        <v>7.46</v>
      </c>
      <c r="E10" s="8">
        <v>6.5</v>
      </c>
      <c r="F10" s="8" t="s">
        <v>39</v>
      </c>
      <c r="G10" s="9">
        <v>0.0072</v>
      </c>
      <c r="H10" s="10">
        <v>9.0</v>
      </c>
      <c r="I10" s="23">
        <v>-1763.3003304990489</v>
      </c>
      <c r="J10" s="11">
        <f t="shared" si="1"/>
        <v>253.3477486</v>
      </c>
      <c r="K10" s="11">
        <f t="shared" si="3"/>
        <v>1712.883949</v>
      </c>
      <c r="L10" s="12">
        <f t="shared" si="2"/>
        <v>11921.67228</v>
      </c>
      <c r="N10" s="13">
        <v>41628.0</v>
      </c>
      <c r="O10" s="13">
        <v>41698.0</v>
      </c>
      <c r="P10" s="8">
        <v>0.13573333</v>
      </c>
      <c r="Q10" s="14">
        <f>P10*K37</f>
        <v>984.8188748</v>
      </c>
      <c r="R10" s="8"/>
    </row>
    <row r="11">
      <c r="A11" s="8" t="s">
        <v>40</v>
      </c>
      <c r="B11" s="8">
        <v>7.85</v>
      </c>
      <c r="C11" s="8">
        <v>6.92</v>
      </c>
      <c r="D11" s="8">
        <v>8.21</v>
      </c>
      <c r="E11" s="8">
        <v>6.6</v>
      </c>
      <c r="F11" s="8" t="s">
        <v>41</v>
      </c>
      <c r="G11" s="9">
        <v>0.1279</v>
      </c>
      <c r="H11" s="10">
        <v>10.0</v>
      </c>
      <c r="I11" s="8">
        <v>-1500.0</v>
      </c>
      <c r="J11" s="11">
        <f t="shared" si="1"/>
        <v>191.0828025</v>
      </c>
      <c r="K11" s="11">
        <f t="shared" si="3"/>
        <v>1903.966751</v>
      </c>
      <c r="L11" s="12">
        <f t="shared" si="2"/>
        <v>14946.139</v>
      </c>
      <c r="N11" s="13">
        <v>41688.0</v>
      </c>
      <c r="O11" s="13">
        <v>41698.0</v>
      </c>
      <c r="P11" s="8">
        <v>0.34906667</v>
      </c>
      <c r="Q11" s="14">
        <f>P11*K39</f>
        <v>2655.002995</v>
      </c>
      <c r="R11" s="14">
        <f>Q11+Q10</f>
        <v>3639.82187</v>
      </c>
    </row>
    <row r="12">
      <c r="A12" s="8" t="s">
        <v>42</v>
      </c>
      <c r="B12" s="8">
        <v>7.65</v>
      </c>
      <c r="C12" s="8">
        <v>7.53</v>
      </c>
      <c r="D12" s="8">
        <v>7.95</v>
      </c>
      <c r="E12" s="8">
        <v>6.97</v>
      </c>
      <c r="F12" s="8" t="s">
        <v>43</v>
      </c>
      <c r="G12" s="9">
        <v>-0.0255</v>
      </c>
      <c r="H12" s="10">
        <v>11.0</v>
      </c>
      <c r="I12" s="8">
        <v>-1500.0</v>
      </c>
      <c r="J12" s="11">
        <f t="shared" si="1"/>
        <v>196.0784314</v>
      </c>
      <c r="K12" s="11">
        <f t="shared" si="3"/>
        <v>2100.045183</v>
      </c>
      <c r="L12" s="12">
        <f t="shared" si="2"/>
        <v>16065.34565</v>
      </c>
      <c r="N12" s="13">
        <v>42045.0</v>
      </c>
      <c r="O12" s="13">
        <v>42061.0</v>
      </c>
      <c r="P12" s="8">
        <v>0.2042</v>
      </c>
      <c r="Q12" s="14">
        <f>P12*K51</f>
        <v>1972.558409</v>
      </c>
      <c r="R12" s="8"/>
    </row>
    <row r="13">
      <c r="A13" s="8" t="s">
        <v>44</v>
      </c>
      <c r="B13" s="8">
        <v>8.23</v>
      </c>
      <c r="C13" s="8">
        <v>7.85</v>
      </c>
      <c r="D13" s="8">
        <v>8.39</v>
      </c>
      <c r="E13" s="8">
        <v>7.74</v>
      </c>
      <c r="F13" s="8" t="s">
        <v>45</v>
      </c>
      <c r="G13" s="9">
        <v>0.0758</v>
      </c>
      <c r="H13" s="10">
        <v>12.0</v>
      </c>
      <c r="I13" s="8">
        <v>-1500.0</v>
      </c>
      <c r="J13" s="11">
        <f t="shared" si="1"/>
        <v>182.2600243</v>
      </c>
      <c r="K13" s="11">
        <f t="shared" si="3"/>
        <v>2282.305207</v>
      </c>
      <c r="L13" s="12">
        <f t="shared" si="2"/>
        <v>18783.37185</v>
      </c>
      <c r="N13" s="13">
        <v>42045.0</v>
      </c>
      <c r="O13" s="13">
        <v>42061.0</v>
      </c>
      <c r="P13" s="8">
        <v>0.30486667</v>
      </c>
      <c r="Q13" s="14">
        <f>P13*K51</f>
        <v>2944.991741</v>
      </c>
      <c r="R13" s="14">
        <f>Q13+Q12</f>
        <v>4917.55015</v>
      </c>
    </row>
    <row r="14">
      <c r="A14" s="8" t="s">
        <v>46</v>
      </c>
      <c r="B14" s="8">
        <v>8.5</v>
      </c>
      <c r="C14" s="8">
        <v>8.28</v>
      </c>
      <c r="D14" s="8">
        <v>9.06</v>
      </c>
      <c r="E14" s="8">
        <v>8.11</v>
      </c>
      <c r="F14" s="8" t="s">
        <v>47</v>
      </c>
      <c r="G14" s="9">
        <v>0.0328</v>
      </c>
      <c r="H14" s="10">
        <v>13.0</v>
      </c>
      <c r="I14" s="8">
        <v>-1500.0</v>
      </c>
      <c r="J14" s="11">
        <f t="shared" si="1"/>
        <v>176.4705882</v>
      </c>
      <c r="K14" s="11">
        <f t="shared" si="3"/>
        <v>2458.775795</v>
      </c>
      <c r="L14" s="12">
        <f t="shared" si="2"/>
        <v>20899.59426</v>
      </c>
      <c r="N14" s="13">
        <v>42228.0</v>
      </c>
      <c r="O14" s="13">
        <v>42241.0</v>
      </c>
      <c r="P14" s="8">
        <v>0.23066667</v>
      </c>
      <c r="Q14" s="14">
        <f>P14*K57</f>
        <v>2518.174007</v>
      </c>
      <c r="R14" s="8"/>
    </row>
    <row r="15">
      <c r="A15" s="8" t="s">
        <v>48</v>
      </c>
      <c r="B15" s="8">
        <v>8.91</v>
      </c>
      <c r="C15" s="8">
        <v>8.55</v>
      </c>
      <c r="D15" s="8">
        <v>9.1</v>
      </c>
      <c r="E15" s="8">
        <v>8.4</v>
      </c>
      <c r="F15" s="8" t="s">
        <v>49</v>
      </c>
      <c r="G15" s="9">
        <v>0.0482</v>
      </c>
      <c r="H15" s="10">
        <v>14.0</v>
      </c>
      <c r="I15" s="8">
        <v>-1500.0</v>
      </c>
      <c r="J15" s="11">
        <f t="shared" si="1"/>
        <v>168.3501684</v>
      </c>
      <c r="K15" s="11">
        <f t="shared" si="3"/>
        <v>2627.125964</v>
      </c>
      <c r="L15" s="12">
        <f t="shared" si="2"/>
        <v>23407.69234</v>
      </c>
      <c r="N15" s="13">
        <v>42347.0</v>
      </c>
      <c r="O15" s="13">
        <v>42429.0</v>
      </c>
      <c r="P15" s="8">
        <v>0.13933333</v>
      </c>
      <c r="Q15" s="14">
        <f>P15*K60</f>
        <v>1622.800684</v>
      </c>
      <c r="R15" s="8"/>
    </row>
    <row r="16">
      <c r="A16" s="8" t="s">
        <v>50</v>
      </c>
      <c r="B16" s="8">
        <v>8.56</v>
      </c>
      <c r="C16" s="8">
        <v>8.99</v>
      </c>
      <c r="D16" s="8">
        <v>9.54</v>
      </c>
      <c r="E16" s="8">
        <v>8.49</v>
      </c>
      <c r="F16" s="8" t="s">
        <v>51</v>
      </c>
      <c r="G16" s="9">
        <v>-0.0393</v>
      </c>
      <c r="H16" s="10">
        <v>15.0</v>
      </c>
      <c r="I16" s="8">
        <v>-1500.0</v>
      </c>
      <c r="J16" s="11">
        <f t="shared" si="1"/>
        <v>175.2336449</v>
      </c>
      <c r="K16" s="11">
        <f t="shared" si="3"/>
        <v>2802.359608</v>
      </c>
      <c r="L16" s="12">
        <f t="shared" si="2"/>
        <v>23988.19825</v>
      </c>
      <c r="N16" s="13">
        <v>42398.0</v>
      </c>
      <c r="O16" s="13">
        <v>42430.0</v>
      </c>
      <c r="P16" s="8">
        <v>0.01</v>
      </c>
      <c r="Q16" s="14">
        <f t="shared" ref="Q16:Q17" si="4">P16*K62</f>
        <v>119.7005705</v>
      </c>
      <c r="R16" s="8"/>
    </row>
    <row r="17">
      <c r="A17" s="8" t="s">
        <v>52</v>
      </c>
      <c r="B17" s="8">
        <v>7.35</v>
      </c>
      <c r="C17" s="8">
        <v>8.59</v>
      </c>
      <c r="D17" s="8">
        <v>8.72</v>
      </c>
      <c r="E17" s="8">
        <v>7.11</v>
      </c>
      <c r="F17" s="8" t="s">
        <v>53</v>
      </c>
      <c r="G17" s="9">
        <v>-0.1414</v>
      </c>
      <c r="H17" s="10">
        <v>16.0</v>
      </c>
      <c r="I17" s="8">
        <v>-2733.698352481968</v>
      </c>
      <c r="J17" s="11">
        <f t="shared" si="1"/>
        <v>371.9317486</v>
      </c>
      <c r="K17" s="11">
        <f t="shared" si="3"/>
        <v>3174.291357</v>
      </c>
      <c r="L17" s="12">
        <f t="shared" si="2"/>
        <v>23331.04147</v>
      </c>
      <c r="N17" s="13">
        <v>42418.0</v>
      </c>
      <c r="O17" s="13">
        <v>42429.0</v>
      </c>
      <c r="P17" s="8">
        <v>0.132</v>
      </c>
      <c r="Q17" s="14">
        <f t="shared" si="4"/>
        <v>1600.977763</v>
      </c>
      <c r="R17" s="8"/>
    </row>
    <row r="18">
      <c r="A18" s="8" t="s">
        <v>54</v>
      </c>
      <c r="B18" s="8">
        <v>7.19</v>
      </c>
      <c r="C18" s="8">
        <v>7.31</v>
      </c>
      <c r="D18" s="8">
        <v>7.4</v>
      </c>
      <c r="E18" s="8">
        <v>6.56</v>
      </c>
      <c r="F18" s="8" t="s">
        <v>55</v>
      </c>
      <c r="G18" s="9">
        <v>-0.0218</v>
      </c>
      <c r="H18" s="10">
        <v>17.0</v>
      </c>
      <c r="I18" s="8">
        <v>-1500.0</v>
      </c>
      <c r="J18" s="11">
        <f t="shared" si="1"/>
        <v>208.6230876</v>
      </c>
      <c r="K18" s="11">
        <f t="shared" si="3"/>
        <v>3382.914445</v>
      </c>
      <c r="L18" s="12">
        <f t="shared" si="2"/>
        <v>24323.15486</v>
      </c>
      <c r="N18" s="13">
        <v>42418.0</v>
      </c>
      <c r="O18" s="13">
        <v>42429.0</v>
      </c>
      <c r="P18" s="8">
        <v>0.30426667</v>
      </c>
      <c r="Q18" s="14">
        <f t="shared" ref="Q18:Q27" si="5">P18*K62</f>
        <v>3642.089398</v>
      </c>
      <c r="R18" s="14">
        <f>Q18+Q17</f>
        <v>5243.06716</v>
      </c>
    </row>
    <row r="19">
      <c r="A19" s="8" t="s">
        <v>56</v>
      </c>
      <c r="B19" s="8">
        <v>6.94</v>
      </c>
      <c r="C19" s="8">
        <v>7.05</v>
      </c>
      <c r="D19" s="8">
        <v>7.53</v>
      </c>
      <c r="E19" s="8">
        <v>6.6</v>
      </c>
      <c r="F19" s="8" t="s">
        <v>57</v>
      </c>
      <c r="G19" s="9">
        <v>-0.0348</v>
      </c>
      <c r="H19" s="10">
        <v>18.0</v>
      </c>
      <c r="I19" s="8">
        <v>-1500.0</v>
      </c>
      <c r="J19" s="11">
        <f t="shared" si="1"/>
        <v>216.1383285</v>
      </c>
      <c r="K19" s="11">
        <f t="shared" si="3"/>
        <v>3599.052773</v>
      </c>
      <c r="L19" s="12">
        <f t="shared" si="2"/>
        <v>24977.42625</v>
      </c>
      <c r="N19" s="13">
        <v>42429.0</v>
      </c>
      <c r="O19" s="13">
        <v>42461.0</v>
      </c>
      <c r="P19" s="8">
        <v>0.01</v>
      </c>
      <c r="Q19" s="14">
        <f t="shared" si="5"/>
        <v>121.2861942</v>
      </c>
      <c r="R19" s="8"/>
    </row>
    <row r="20">
      <c r="A20" s="8" t="s">
        <v>58</v>
      </c>
      <c r="B20" s="8">
        <v>7.97</v>
      </c>
      <c r="C20" s="8">
        <v>6.92</v>
      </c>
      <c r="D20" s="8">
        <v>8.24</v>
      </c>
      <c r="E20" s="8">
        <v>6.76</v>
      </c>
      <c r="F20" s="8" t="s">
        <v>59</v>
      </c>
      <c r="G20" s="9">
        <v>0.1484</v>
      </c>
      <c r="H20" s="10">
        <v>19.0</v>
      </c>
      <c r="I20" s="8">
        <v>-1500.0</v>
      </c>
      <c r="J20" s="11">
        <f t="shared" si="1"/>
        <v>188.2057716</v>
      </c>
      <c r="K20" s="11">
        <f t="shared" si="3"/>
        <v>3787.258545</v>
      </c>
      <c r="L20" s="12">
        <f t="shared" si="2"/>
        <v>30184.4506</v>
      </c>
      <c r="N20" s="13">
        <v>42460.0</v>
      </c>
      <c r="O20" s="13">
        <v>42492.0</v>
      </c>
      <c r="P20" s="8">
        <v>0.01</v>
      </c>
      <c r="Q20" s="14">
        <f t="shared" si="5"/>
        <v>126.4663523</v>
      </c>
      <c r="R20" s="8"/>
    </row>
    <row r="21" ht="15.75" customHeight="1">
      <c r="A21" s="8" t="s">
        <v>60</v>
      </c>
      <c r="B21" s="8">
        <v>7.85</v>
      </c>
      <c r="C21" s="8">
        <v>7.98</v>
      </c>
      <c r="D21" s="8">
        <v>8.67</v>
      </c>
      <c r="E21" s="8">
        <v>7.74</v>
      </c>
      <c r="F21" s="8" t="s">
        <v>61</v>
      </c>
      <c r="G21" s="9">
        <v>-0.0151</v>
      </c>
      <c r="H21" s="10">
        <v>20.0</v>
      </c>
      <c r="I21" s="8">
        <v>-1500.0</v>
      </c>
      <c r="J21" s="11">
        <f t="shared" si="1"/>
        <v>191.0828025</v>
      </c>
      <c r="K21" s="11">
        <f t="shared" si="3"/>
        <v>3978.341347</v>
      </c>
      <c r="L21" s="12">
        <f t="shared" si="2"/>
        <v>31229.97958</v>
      </c>
      <c r="N21" s="13">
        <v>42489.0</v>
      </c>
      <c r="O21" s="13">
        <v>42522.0</v>
      </c>
      <c r="P21" s="8">
        <v>0.01</v>
      </c>
      <c r="Q21" s="14">
        <f t="shared" si="5"/>
        <v>127.7753375</v>
      </c>
      <c r="R21" s="8"/>
    </row>
    <row r="22" ht="15.75" customHeight="1">
      <c r="A22" s="8" t="s">
        <v>62</v>
      </c>
      <c r="B22" s="8">
        <v>7.35</v>
      </c>
      <c r="C22" s="8">
        <v>7.64</v>
      </c>
      <c r="D22" s="8">
        <v>8.55</v>
      </c>
      <c r="E22" s="8">
        <v>7.3</v>
      </c>
      <c r="F22" s="8" t="s">
        <v>63</v>
      </c>
      <c r="G22" s="9">
        <v>-0.0642</v>
      </c>
      <c r="H22" s="10">
        <v>21.0</v>
      </c>
      <c r="I22" s="14">
        <v>-2235.72791324912</v>
      </c>
      <c r="J22" s="11">
        <f t="shared" si="1"/>
        <v>304.1806685</v>
      </c>
      <c r="K22" s="11">
        <f t="shared" si="3"/>
        <v>4282.522016</v>
      </c>
      <c r="L22" s="12">
        <f t="shared" si="2"/>
        <v>31476.53682</v>
      </c>
      <c r="N22" s="13">
        <v>42521.0</v>
      </c>
      <c r="O22" s="13">
        <v>42552.0</v>
      </c>
      <c r="P22" s="8">
        <v>0.01</v>
      </c>
      <c r="Q22" s="14">
        <f t="shared" si="5"/>
        <v>129.2569849</v>
      </c>
      <c r="R22" s="8"/>
    </row>
    <row r="23" ht="15.75" customHeight="1">
      <c r="A23" s="8" t="s">
        <v>64</v>
      </c>
      <c r="B23" s="8">
        <v>7.14</v>
      </c>
      <c r="C23" s="8">
        <v>7.4</v>
      </c>
      <c r="D23" s="8">
        <v>7.56</v>
      </c>
      <c r="E23" s="8">
        <v>6.77</v>
      </c>
      <c r="F23" s="8" t="s">
        <v>65</v>
      </c>
      <c r="G23" s="9">
        <v>-0.0286</v>
      </c>
      <c r="H23" s="10">
        <v>22.0</v>
      </c>
      <c r="I23" s="8">
        <v>-1500.0</v>
      </c>
      <c r="J23" s="11">
        <f t="shared" si="1"/>
        <v>210.0840336</v>
      </c>
      <c r="K23" s="11">
        <f t="shared" si="3"/>
        <v>4492.606049</v>
      </c>
      <c r="L23" s="12">
        <f t="shared" si="2"/>
        <v>32077.20719</v>
      </c>
      <c r="N23" s="13">
        <v>42551.0</v>
      </c>
      <c r="O23" s="13">
        <v>42583.0</v>
      </c>
      <c r="P23" s="8">
        <v>0.01</v>
      </c>
      <c r="Q23" s="14">
        <f t="shared" si="5"/>
        <v>130.6781424</v>
      </c>
      <c r="R23" s="8"/>
    </row>
    <row r="24" ht="15.75" customHeight="1">
      <c r="A24" s="8" t="s">
        <v>66</v>
      </c>
      <c r="B24" s="8">
        <v>7.73</v>
      </c>
      <c r="C24" s="8">
        <v>7.09</v>
      </c>
      <c r="D24" s="8">
        <v>7.82</v>
      </c>
      <c r="E24" s="8">
        <v>7.08</v>
      </c>
      <c r="F24" s="8" t="s">
        <v>67</v>
      </c>
      <c r="G24" s="9">
        <v>0.0827</v>
      </c>
      <c r="H24" s="10">
        <v>23.0</v>
      </c>
      <c r="I24" s="8">
        <v>-1500.0</v>
      </c>
      <c r="J24" s="11">
        <f t="shared" si="1"/>
        <v>194.0491591</v>
      </c>
      <c r="K24" s="11">
        <f t="shared" si="3"/>
        <v>4686.655209</v>
      </c>
      <c r="L24" s="12">
        <f t="shared" si="2"/>
        <v>36227.84476</v>
      </c>
      <c r="N24" s="13">
        <v>42580.0</v>
      </c>
      <c r="O24" s="13">
        <v>42614.0</v>
      </c>
      <c r="P24" s="8">
        <v>0.01</v>
      </c>
      <c r="Q24" s="14">
        <f t="shared" si="5"/>
        <v>131.9528753</v>
      </c>
      <c r="R24" s="8"/>
    </row>
    <row r="25" ht="15.75" customHeight="1">
      <c r="A25" s="8" t="s">
        <v>68</v>
      </c>
      <c r="B25" s="8">
        <v>8.1</v>
      </c>
      <c r="C25" s="8">
        <v>7.78</v>
      </c>
      <c r="D25" s="8">
        <v>8.31</v>
      </c>
      <c r="E25" s="8">
        <v>7.74</v>
      </c>
      <c r="F25" s="8" t="s">
        <v>69</v>
      </c>
      <c r="G25" s="9">
        <v>0.0489</v>
      </c>
      <c r="H25" s="10">
        <v>24.0</v>
      </c>
      <c r="I25" s="8">
        <v>-1500.0</v>
      </c>
      <c r="J25" s="11">
        <f t="shared" si="1"/>
        <v>185.1851852</v>
      </c>
      <c r="K25" s="11">
        <f t="shared" si="3"/>
        <v>4871.840394</v>
      </c>
      <c r="L25" s="12">
        <f t="shared" si="2"/>
        <v>39461.90719</v>
      </c>
      <c r="N25" s="13">
        <v>42613.0</v>
      </c>
      <c r="O25" s="13">
        <v>42646.0</v>
      </c>
      <c r="P25" s="8">
        <v>0.01</v>
      </c>
      <c r="Q25" s="14">
        <f t="shared" si="5"/>
        <v>133.1419737</v>
      </c>
      <c r="R25" s="8"/>
    </row>
    <row r="26" ht="15.75" customHeight="1">
      <c r="A26" s="8" t="s">
        <v>70</v>
      </c>
      <c r="B26" s="8">
        <v>8.34</v>
      </c>
      <c r="C26" s="8">
        <v>8.26</v>
      </c>
      <c r="D26" s="8">
        <v>8.81</v>
      </c>
      <c r="E26" s="8">
        <v>8.21</v>
      </c>
      <c r="F26" s="8" t="s">
        <v>71</v>
      </c>
      <c r="G26" s="9">
        <v>0.0292</v>
      </c>
      <c r="H26" s="10">
        <v>25.0</v>
      </c>
      <c r="I26" s="8">
        <v>-1500.0</v>
      </c>
      <c r="J26" s="11">
        <f t="shared" si="1"/>
        <v>179.8561151</v>
      </c>
      <c r="K26" s="11">
        <f t="shared" si="3"/>
        <v>5051.696509</v>
      </c>
      <c r="L26" s="12">
        <f t="shared" si="2"/>
        <v>42131.14888</v>
      </c>
      <c r="N26" s="13">
        <v>42643.0</v>
      </c>
      <c r="O26" s="13">
        <v>42675.0</v>
      </c>
      <c r="P26" s="8">
        <v>0.01</v>
      </c>
      <c r="Q26" s="14">
        <f t="shared" si="5"/>
        <v>134.3425905</v>
      </c>
      <c r="R26" s="8"/>
    </row>
    <row r="27" ht="15.75" customHeight="1">
      <c r="A27" s="8" t="s">
        <v>72</v>
      </c>
      <c r="B27" s="8">
        <v>8.52</v>
      </c>
      <c r="C27" s="8">
        <v>8.33</v>
      </c>
      <c r="D27" s="8">
        <v>8.68</v>
      </c>
      <c r="E27" s="8">
        <v>7.99</v>
      </c>
      <c r="F27" s="8" t="s">
        <v>73</v>
      </c>
      <c r="G27" s="9">
        <v>0.0214</v>
      </c>
      <c r="H27" s="10">
        <v>26.0</v>
      </c>
      <c r="I27" s="8">
        <v>-1500.0</v>
      </c>
      <c r="J27" s="11">
        <f t="shared" si="1"/>
        <v>176.056338</v>
      </c>
      <c r="K27" s="11">
        <f t="shared" si="3"/>
        <v>5227.752847</v>
      </c>
      <c r="L27" s="12">
        <f t="shared" si="2"/>
        <v>44540.45426</v>
      </c>
      <c r="N27" s="13">
        <v>42674.0</v>
      </c>
      <c r="O27" s="13">
        <v>42705.0</v>
      </c>
      <c r="P27" s="8">
        <v>0.01</v>
      </c>
      <c r="Q27" s="14">
        <f t="shared" si="5"/>
        <v>135.3521933</v>
      </c>
      <c r="R27" s="8"/>
    </row>
    <row r="28" ht="15.75" customHeight="1">
      <c r="A28" s="8" t="s">
        <v>74</v>
      </c>
      <c r="B28" s="8">
        <v>8.84</v>
      </c>
      <c r="C28" s="8">
        <v>8.42</v>
      </c>
      <c r="D28" s="8">
        <v>9.1</v>
      </c>
      <c r="E28" s="8">
        <v>8.4</v>
      </c>
      <c r="F28" s="8" t="s">
        <v>75</v>
      </c>
      <c r="G28" s="9">
        <v>0.038</v>
      </c>
      <c r="H28" s="10">
        <v>27.0</v>
      </c>
      <c r="I28" s="8">
        <v>-1500.0</v>
      </c>
      <c r="J28" s="11">
        <f t="shared" si="1"/>
        <v>169.6832579</v>
      </c>
      <c r="K28" s="11">
        <f t="shared" si="3"/>
        <v>5397.436105</v>
      </c>
      <c r="L28" s="12">
        <f t="shared" si="2"/>
        <v>47713.33517</v>
      </c>
      <c r="N28" s="13"/>
      <c r="O28" s="8"/>
      <c r="P28" s="8"/>
      <c r="Q28" s="14">
        <f>SUM(Q2:Q27)</f>
        <v>23715.52182</v>
      </c>
      <c r="R28" s="8"/>
    </row>
    <row r="29" ht="15.75" customHeight="1">
      <c r="A29" s="8" t="s">
        <v>76</v>
      </c>
      <c r="B29" s="8">
        <v>8.27</v>
      </c>
      <c r="C29" s="8">
        <v>8.8</v>
      </c>
      <c r="D29" s="8">
        <v>8.87</v>
      </c>
      <c r="E29" s="8">
        <v>7.9</v>
      </c>
      <c r="F29" s="8" t="s">
        <v>77</v>
      </c>
      <c r="G29" s="9">
        <v>-0.0649</v>
      </c>
      <c r="H29" s="10">
        <v>28.0</v>
      </c>
      <c r="I29" s="8">
        <v>-2518.0822013733246</v>
      </c>
      <c r="J29" s="11">
        <f t="shared" si="1"/>
        <v>304.4839421</v>
      </c>
      <c r="K29" s="11">
        <f t="shared" si="3"/>
        <v>5701.920047</v>
      </c>
      <c r="L29" s="12">
        <f t="shared" si="2"/>
        <v>47154.87879</v>
      </c>
    </row>
    <row r="30" ht="15.75" customHeight="1">
      <c r="A30" s="8" t="s">
        <v>78</v>
      </c>
      <c r="B30" s="8">
        <v>8.76</v>
      </c>
      <c r="C30" s="8">
        <v>8.24</v>
      </c>
      <c r="D30" s="8">
        <v>9.05</v>
      </c>
      <c r="E30" s="8">
        <v>8.13</v>
      </c>
      <c r="F30" s="8" t="s">
        <v>79</v>
      </c>
      <c r="G30" s="9">
        <v>0.0599</v>
      </c>
      <c r="H30" s="10">
        <v>29.0</v>
      </c>
      <c r="I30" s="8">
        <v>-1500.0</v>
      </c>
      <c r="J30" s="11">
        <f t="shared" si="1"/>
        <v>171.2328767</v>
      </c>
      <c r="K30" s="11">
        <f t="shared" si="3"/>
        <v>5873.152924</v>
      </c>
      <c r="L30" s="12">
        <f t="shared" si="2"/>
        <v>51448.81961</v>
      </c>
    </row>
    <row r="31" ht="15.75" customHeight="1">
      <c r="A31" s="8" t="s">
        <v>80</v>
      </c>
      <c r="B31" s="8">
        <v>7.79</v>
      </c>
      <c r="C31" s="8">
        <v>8.77</v>
      </c>
      <c r="D31" s="8">
        <v>8.78</v>
      </c>
      <c r="E31" s="8">
        <v>7.39</v>
      </c>
      <c r="F31" s="8" t="s">
        <v>81</v>
      </c>
      <c r="G31" s="9">
        <v>-0.1116</v>
      </c>
      <c r="H31" s="10">
        <v>30.0</v>
      </c>
      <c r="I31" s="8">
        <v>-1500.0</v>
      </c>
      <c r="J31" s="11">
        <f t="shared" si="1"/>
        <v>192.5545571</v>
      </c>
      <c r="K31" s="11">
        <f t="shared" si="3"/>
        <v>6065.707481</v>
      </c>
      <c r="L31" s="12">
        <f t="shared" si="2"/>
        <v>47251.86128</v>
      </c>
    </row>
    <row r="32" ht="15.75" customHeight="1">
      <c r="A32" s="8" t="s">
        <v>82</v>
      </c>
      <c r="B32" s="8">
        <v>7.89</v>
      </c>
      <c r="C32" s="8">
        <v>7.77</v>
      </c>
      <c r="D32" s="8">
        <v>8.14</v>
      </c>
      <c r="E32" s="8">
        <v>7.0</v>
      </c>
      <c r="F32" s="8" t="s">
        <v>83</v>
      </c>
      <c r="G32" s="9">
        <v>0.0134</v>
      </c>
      <c r="H32" s="10">
        <v>31.0</v>
      </c>
      <c r="I32" s="8">
        <v>-1500.0</v>
      </c>
      <c r="J32" s="11">
        <f t="shared" si="1"/>
        <v>190.1140684</v>
      </c>
      <c r="K32" s="11">
        <f t="shared" si="3"/>
        <v>6255.821549</v>
      </c>
      <c r="L32" s="12">
        <f t="shared" si="2"/>
        <v>49358.43202</v>
      </c>
    </row>
    <row r="33" ht="15.75" customHeight="1">
      <c r="A33" s="8" t="s">
        <v>84</v>
      </c>
      <c r="B33" s="8">
        <v>7.93</v>
      </c>
      <c r="C33" s="8">
        <v>7.96</v>
      </c>
      <c r="D33" s="8">
        <v>8.38</v>
      </c>
      <c r="E33" s="8">
        <v>7.63</v>
      </c>
      <c r="F33" s="8" t="s">
        <v>85</v>
      </c>
      <c r="G33" s="9">
        <v>0.0054</v>
      </c>
      <c r="H33" s="10">
        <v>32.0</v>
      </c>
      <c r="I33" s="8">
        <v>-1500.0</v>
      </c>
      <c r="J33" s="11">
        <f t="shared" si="1"/>
        <v>189.1551072</v>
      </c>
      <c r="K33" s="11">
        <f t="shared" si="3"/>
        <v>6444.976656</v>
      </c>
      <c r="L33" s="12">
        <f t="shared" si="2"/>
        <v>51108.66489</v>
      </c>
    </row>
    <row r="34" ht="15.75" customHeight="1">
      <c r="A34" s="8" t="s">
        <v>86</v>
      </c>
      <c r="B34" s="8">
        <v>8.61</v>
      </c>
      <c r="C34" s="8">
        <v>8.11</v>
      </c>
      <c r="D34" s="8">
        <v>8.97</v>
      </c>
      <c r="E34" s="8">
        <v>7.84</v>
      </c>
      <c r="F34" s="8" t="s">
        <v>87</v>
      </c>
      <c r="G34" s="9">
        <v>0.0854</v>
      </c>
      <c r="H34" s="10">
        <v>33.0</v>
      </c>
      <c r="I34" s="14">
        <v>-2691.8909948442824</v>
      </c>
      <c r="J34" s="11">
        <f t="shared" si="1"/>
        <v>312.6470377</v>
      </c>
      <c r="K34" s="11">
        <f t="shared" si="3"/>
        <v>6757.623694</v>
      </c>
      <c r="L34" s="12">
        <f t="shared" si="2"/>
        <v>58183.14001</v>
      </c>
    </row>
    <row r="35" ht="15.75" customHeight="1">
      <c r="A35" s="8" t="s">
        <v>88</v>
      </c>
      <c r="B35" s="8">
        <v>9.47</v>
      </c>
      <c r="C35" s="8">
        <v>8.63</v>
      </c>
      <c r="D35" s="8">
        <v>9.5</v>
      </c>
      <c r="E35" s="8">
        <v>8.48</v>
      </c>
      <c r="F35" s="8" t="s">
        <v>89</v>
      </c>
      <c r="G35" s="9">
        <v>0.1003</v>
      </c>
      <c r="H35" s="10">
        <v>34.0</v>
      </c>
      <c r="I35" s="8">
        <v>-1500.0</v>
      </c>
      <c r="J35" s="11">
        <f t="shared" si="1"/>
        <v>158.3949314</v>
      </c>
      <c r="K35" s="11">
        <f t="shared" si="3"/>
        <v>6916.018626</v>
      </c>
      <c r="L35" s="12">
        <f t="shared" si="2"/>
        <v>65494.69638</v>
      </c>
    </row>
    <row r="36" ht="15.75" customHeight="1">
      <c r="A36" s="8" t="s">
        <v>90</v>
      </c>
      <c r="B36" s="8">
        <v>9.03</v>
      </c>
      <c r="C36" s="8">
        <v>9.46</v>
      </c>
      <c r="D36" s="8">
        <v>9.51</v>
      </c>
      <c r="E36" s="8">
        <v>8.56</v>
      </c>
      <c r="F36" s="8" t="s">
        <v>91</v>
      </c>
      <c r="G36" s="9">
        <v>-0.047</v>
      </c>
      <c r="H36" s="10">
        <v>35.0</v>
      </c>
      <c r="I36" s="8">
        <v>-1500.0</v>
      </c>
      <c r="J36" s="11">
        <f t="shared" si="1"/>
        <v>166.1129568</v>
      </c>
      <c r="K36" s="11">
        <f t="shared" si="3"/>
        <v>7082.131582</v>
      </c>
      <c r="L36" s="12">
        <f t="shared" si="2"/>
        <v>63951.64819</v>
      </c>
    </row>
    <row r="37" ht="15.75" customHeight="1">
      <c r="A37" s="8" t="s">
        <v>92</v>
      </c>
      <c r="B37" s="8">
        <v>8.65</v>
      </c>
      <c r="C37" s="8">
        <v>8.89</v>
      </c>
      <c r="D37" s="8">
        <v>9.11</v>
      </c>
      <c r="E37" s="8">
        <v>8.37</v>
      </c>
      <c r="F37" s="8" t="s">
        <v>93</v>
      </c>
      <c r="G37" s="9">
        <v>-0.0422</v>
      </c>
      <c r="H37" s="10">
        <v>36.0</v>
      </c>
      <c r="I37" s="8">
        <v>-1500.0</v>
      </c>
      <c r="J37" s="11">
        <f t="shared" si="1"/>
        <v>173.4104046</v>
      </c>
      <c r="K37" s="11">
        <f t="shared" si="3"/>
        <v>7255.541987</v>
      </c>
      <c r="L37" s="12">
        <f t="shared" si="2"/>
        <v>62760.43819</v>
      </c>
    </row>
    <row r="38" ht="15.75" customHeight="1">
      <c r="A38" s="8" t="s">
        <v>94</v>
      </c>
      <c r="B38" s="8">
        <v>8.36</v>
      </c>
      <c r="C38" s="8">
        <v>8.7</v>
      </c>
      <c r="D38" s="8">
        <v>8.78</v>
      </c>
      <c r="E38" s="8">
        <v>7.98</v>
      </c>
      <c r="F38" s="8" t="s">
        <v>95</v>
      </c>
      <c r="G38" s="9">
        <v>-0.0337</v>
      </c>
      <c r="H38" s="10">
        <v>37.0</v>
      </c>
      <c r="I38" s="8">
        <v>-1500.0</v>
      </c>
      <c r="J38" s="11">
        <f t="shared" si="1"/>
        <v>179.4258373</v>
      </c>
      <c r="K38" s="11">
        <f t="shared" si="3"/>
        <v>7434.967824</v>
      </c>
      <c r="L38" s="12">
        <f t="shared" si="2"/>
        <v>62156.33101</v>
      </c>
    </row>
    <row r="39" ht="15.75" customHeight="1">
      <c r="A39" s="8" t="s">
        <v>96</v>
      </c>
      <c r="B39" s="8">
        <v>8.77</v>
      </c>
      <c r="C39" s="8">
        <v>8.28</v>
      </c>
      <c r="D39" s="8">
        <v>8.94</v>
      </c>
      <c r="E39" s="8">
        <v>8.13</v>
      </c>
      <c r="F39" s="8" t="s">
        <v>97</v>
      </c>
      <c r="G39" s="9">
        <v>0.0495</v>
      </c>
      <c r="H39" s="10">
        <v>38.0</v>
      </c>
      <c r="I39" s="8">
        <v>-1500.0</v>
      </c>
      <c r="J39" s="11">
        <f t="shared" si="1"/>
        <v>171.0376283</v>
      </c>
      <c r="K39" s="11">
        <f t="shared" si="3"/>
        <v>7606.005453</v>
      </c>
      <c r="L39" s="12">
        <f t="shared" si="2"/>
        <v>66704.66782</v>
      </c>
    </row>
    <row r="40" ht="15.75" customHeight="1">
      <c r="A40" s="8" t="s">
        <v>98</v>
      </c>
      <c r="B40" s="8">
        <v>9.53</v>
      </c>
      <c r="C40" s="8">
        <v>8.72</v>
      </c>
      <c r="D40" s="8">
        <v>9.54</v>
      </c>
      <c r="E40" s="8">
        <v>8.18</v>
      </c>
      <c r="F40" s="8" t="s">
        <v>99</v>
      </c>
      <c r="G40" s="9">
        <v>0.086</v>
      </c>
      <c r="H40" s="10">
        <v>39.0</v>
      </c>
      <c r="I40" s="14">
        <v>-5139.821870165264</v>
      </c>
      <c r="J40" s="11">
        <f t="shared" si="1"/>
        <v>539.3307314</v>
      </c>
      <c r="K40" s="11">
        <f t="shared" si="3"/>
        <v>8145.336184</v>
      </c>
      <c r="L40" s="12">
        <f t="shared" si="2"/>
        <v>77625.05383</v>
      </c>
    </row>
    <row r="41" ht="15.75" customHeight="1">
      <c r="A41" s="8" t="s">
        <v>100</v>
      </c>
      <c r="B41" s="8">
        <v>10.34</v>
      </c>
      <c r="C41" s="8">
        <v>9.53</v>
      </c>
      <c r="D41" s="8">
        <v>10.49</v>
      </c>
      <c r="E41" s="8">
        <v>9.44</v>
      </c>
      <c r="F41" s="8" t="s">
        <v>101</v>
      </c>
      <c r="G41" s="9">
        <v>0.086</v>
      </c>
      <c r="H41" s="10">
        <v>40.0</v>
      </c>
      <c r="I41" s="8">
        <v>-1500.0</v>
      </c>
      <c r="J41" s="11">
        <f t="shared" si="1"/>
        <v>145.0676983</v>
      </c>
      <c r="K41" s="11">
        <f t="shared" si="3"/>
        <v>8290.403882</v>
      </c>
      <c r="L41" s="12">
        <f t="shared" si="2"/>
        <v>85722.77614</v>
      </c>
    </row>
    <row r="42" ht="15.75" customHeight="1">
      <c r="A42" s="8" t="s">
        <v>102</v>
      </c>
      <c r="B42" s="8">
        <v>9.81</v>
      </c>
      <c r="C42" s="8">
        <v>10.3</v>
      </c>
      <c r="D42" s="8">
        <v>10.66</v>
      </c>
      <c r="E42" s="8">
        <v>9.8</v>
      </c>
      <c r="F42" s="8" t="s">
        <v>103</v>
      </c>
      <c r="G42" s="9">
        <v>-0.0512</v>
      </c>
      <c r="H42" s="10">
        <v>41.0</v>
      </c>
      <c r="I42" s="8">
        <v>-1500.0</v>
      </c>
      <c r="J42" s="11">
        <f t="shared" si="1"/>
        <v>152.9051988</v>
      </c>
      <c r="K42" s="11">
        <f t="shared" si="3"/>
        <v>8443.309081</v>
      </c>
      <c r="L42" s="12">
        <f t="shared" si="2"/>
        <v>82828.86208</v>
      </c>
    </row>
    <row r="43" ht="15.75" customHeight="1">
      <c r="A43" s="8" t="s">
        <v>104</v>
      </c>
      <c r="B43" s="8">
        <v>9.89</v>
      </c>
      <c r="C43" s="8">
        <v>9.82</v>
      </c>
      <c r="D43" s="8">
        <v>10.72</v>
      </c>
      <c r="E43" s="8">
        <v>9.67</v>
      </c>
      <c r="F43" s="8" t="s">
        <v>105</v>
      </c>
      <c r="G43" s="9">
        <v>0.0081</v>
      </c>
      <c r="H43" s="10">
        <v>42.0</v>
      </c>
      <c r="I43" s="8">
        <v>-1500.0</v>
      </c>
      <c r="J43" s="11">
        <f t="shared" si="1"/>
        <v>151.6683519</v>
      </c>
      <c r="K43" s="11">
        <f t="shared" si="3"/>
        <v>8594.977433</v>
      </c>
      <c r="L43" s="12">
        <f t="shared" si="2"/>
        <v>85004.32681</v>
      </c>
    </row>
    <row r="44" ht="15.75" customHeight="1">
      <c r="A44" s="8" t="s">
        <v>106</v>
      </c>
      <c r="B44" s="8">
        <v>10.87</v>
      </c>
      <c r="C44" s="8">
        <v>9.94</v>
      </c>
      <c r="D44" s="8">
        <v>11.25</v>
      </c>
      <c r="E44" s="8">
        <v>9.7</v>
      </c>
      <c r="F44" s="8" t="s">
        <v>107</v>
      </c>
      <c r="G44" s="9">
        <v>0.0984</v>
      </c>
      <c r="H44" s="10">
        <v>43.0</v>
      </c>
      <c r="I44" s="8">
        <v>-1500.0</v>
      </c>
      <c r="J44" s="11">
        <f t="shared" si="1"/>
        <v>137.9944802</v>
      </c>
      <c r="K44" s="11">
        <f t="shared" si="3"/>
        <v>8732.971913</v>
      </c>
      <c r="L44" s="12">
        <f t="shared" si="2"/>
        <v>94927.4047</v>
      </c>
    </row>
    <row r="45" ht="15.75" customHeight="1">
      <c r="A45" s="8" t="s">
        <v>108</v>
      </c>
      <c r="B45" s="8">
        <v>12.62</v>
      </c>
      <c r="C45" s="8">
        <v>10.79</v>
      </c>
      <c r="D45" s="8">
        <v>12.71</v>
      </c>
      <c r="E45" s="8">
        <v>10.7</v>
      </c>
      <c r="F45" s="8" t="s">
        <v>109</v>
      </c>
      <c r="G45" s="9">
        <v>0.1612</v>
      </c>
      <c r="H45" s="10">
        <v>44.0</v>
      </c>
      <c r="I45" s="8">
        <v>-1500.0</v>
      </c>
      <c r="J45" s="11">
        <f t="shared" si="1"/>
        <v>118.858954</v>
      </c>
      <c r="K45" s="11">
        <f t="shared" si="3"/>
        <v>8851.830867</v>
      </c>
      <c r="L45" s="12">
        <f t="shared" si="2"/>
        <v>111710.1055</v>
      </c>
    </row>
    <row r="46" ht="15.75" customHeight="1">
      <c r="A46" s="8" t="s">
        <v>110</v>
      </c>
      <c r="B46" s="8">
        <v>10.59</v>
      </c>
      <c r="C46" s="8">
        <v>12.86</v>
      </c>
      <c r="D46" s="8">
        <v>13.02</v>
      </c>
      <c r="E46" s="8">
        <v>10.49</v>
      </c>
      <c r="F46" s="8" t="s">
        <v>111</v>
      </c>
      <c r="G46" s="9">
        <v>-0.1605</v>
      </c>
      <c r="H46" s="10">
        <v>45.0</v>
      </c>
      <c r="I46" s="8">
        <v>-1500.0</v>
      </c>
      <c r="J46" s="11">
        <f t="shared" si="1"/>
        <v>141.6430595</v>
      </c>
      <c r="K46" s="11">
        <f t="shared" si="3"/>
        <v>8993.473927</v>
      </c>
      <c r="L46" s="12">
        <f t="shared" si="2"/>
        <v>95240.88888</v>
      </c>
    </row>
    <row r="47" ht="15.75" customHeight="1">
      <c r="A47" s="8" t="s">
        <v>112</v>
      </c>
      <c r="B47" s="8">
        <v>11.5</v>
      </c>
      <c r="C47" s="8">
        <v>10.42</v>
      </c>
      <c r="D47" s="8">
        <v>12.41</v>
      </c>
      <c r="E47" s="8">
        <v>9.49</v>
      </c>
      <c r="F47" s="8" t="s">
        <v>113</v>
      </c>
      <c r="G47" s="9">
        <v>0.0855</v>
      </c>
      <c r="H47" s="10">
        <v>46.0</v>
      </c>
      <c r="I47" s="8">
        <v>-1500.0</v>
      </c>
      <c r="J47" s="11">
        <f t="shared" si="1"/>
        <v>130.4347826</v>
      </c>
      <c r="K47" s="11">
        <f t="shared" si="3"/>
        <v>9123.908709</v>
      </c>
      <c r="L47" s="12">
        <f t="shared" si="2"/>
        <v>104924.9502</v>
      </c>
    </row>
    <row r="48" ht="15.75" customHeight="1">
      <c r="A48" s="8" t="s">
        <v>114</v>
      </c>
      <c r="B48" s="8">
        <v>12.08</v>
      </c>
      <c r="C48" s="8">
        <v>11.38</v>
      </c>
      <c r="D48" s="8">
        <v>12.77</v>
      </c>
      <c r="E48" s="8">
        <v>10.72</v>
      </c>
      <c r="F48" s="8" t="s">
        <v>115</v>
      </c>
      <c r="G48" s="9">
        <v>0.0508</v>
      </c>
      <c r="H48" s="10">
        <v>47.0</v>
      </c>
      <c r="I48" s="8">
        <v>-1500.0</v>
      </c>
      <c r="J48" s="11">
        <f t="shared" si="1"/>
        <v>124.1721854</v>
      </c>
      <c r="K48" s="11">
        <f t="shared" si="3"/>
        <v>9248.080895</v>
      </c>
      <c r="L48" s="12">
        <f t="shared" si="2"/>
        <v>111716.8172</v>
      </c>
    </row>
    <row r="49" ht="15.75" customHeight="1">
      <c r="A49" s="8" t="s">
        <v>116</v>
      </c>
      <c r="B49" s="8">
        <v>10.84</v>
      </c>
      <c r="C49" s="8">
        <v>11.9</v>
      </c>
      <c r="D49" s="8">
        <v>12.03</v>
      </c>
      <c r="E49" s="8">
        <v>10.02</v>
      </c>
      <c r="F49" s="8" t="s">
        <v>117</v>
      </c>
      <c r="G49" s="9">
        <v>-0.1033</v>
      </c>
      <c r="H49" s="10">
        <v>48.0</v>
      </c>
      <c r="I49" s="8">
        <v>-1500.0</v>
      </c>
      <c r="J49" s="11">
        <f t="shared" si="1"/>
        <v>138.3763838</v>
      </c>
      <c r="K49" s="11">
        <f t="shared" si="3"/>
        <v>9386.457278</v>
      </c>
      <c r="L49" s="12">
        <f t="shared" si="2"/>
        <v>101749.1969</v>
      </c>
    </row>
    <row r="50" ht="15.75" customHeight="1">
      <c r="A50" s="8" t="s">
        <v>118</v>
      </c>
      <c r="B50" s="8">
        <v>10.31</v>
      </c>
      <c r="C50" s="8">
        <v>10.73</v>
      </c>
      <c r="D50" s="8">
        <v>11.44</v>
      </c>
      <c r="E50" s="8">
        <v>10.17</v>
      </c>
      <c r="F50" s="8" t="s">
        <v>119</v>
      </c>
      <c r="G50" s="9">
        <v>-0.0487</v>
      </c>
      <c r="H50" s="10">
        <v>49.0</v>
      </c>
      <c r="I50" s="8">
        <v>-1500.0</v>
      </c>
      <c r="J50" s="11">
        <f t="shared" si="1"/>
        <v>145.4898157</v>
      </c>
      <c r="K50" s="11">
        <f t="shared" si="3"/>
        <v>9531.947094</v>
      </c>
      <c r="L50" s="12">
        <f t="shared" si="2"/>
        <v>98274.37454</v>
      </c>
    </row>
    <row r="51" ht="15.75" customHeight="1">
      <c r="A51" s="8" t="s">
        <v>120</v>
      </c>
      <c r="B51" s="8">
        <v>11.72</v>
      </c>
      <c r="C51" s="8">
        <v>10.41</v>
      </c>
      <c r="D51" s="8">
        <v>12.07</v>
      </c>
      <c r="E51" s="8">
        <v>10.23</v>
      </c>
      <c r="F51" s="8" t="s">
        <v>121</v>
      </c>
      <c r="G51" s="9">
        <v>0.1374</v>
      </c>
      <c r="H51" s="10">
        <v>50.0</v>
      </c>
      <c r="I51" s="8">
        <v>-1500.0</v>
      </c>
      <c r="J51" s="11">
        <f t="shared" si="1"/>
        <v>127.9863481</v>
      </c>
      <c r="K51" s="11">
        <f t="shared" si="3"/>
        <v>9659.933442</v>
      </c>
      <c r="L51" s="12">
        <f t="shared" si="2"/>
        <v>113214.4199</v>
      </c>
    </row>
    <row r="52" ht="15.75" customHeight="1">
      <c r="A52" s="8" t="s">
        <v>122</v>
      </c>
      <c r="B52" s="8">
        <v>11.35</v>
      </c>
      <c r="C52" s="8">
        <v>11.7</v>
      </c>
      <c r="D52" s="8">
        <v>11.8</v>
      </c>
      <c r="E52" s="8">
        <v>10.52</v>
      </c>
      <c r="F52" s="8" t="s">
        <v>123</v>
      </c>
      <c r="G52" s="9">
        <v>-0.0322</v>
      </c>
      <c r="H52" s="10">
        <v>51.0</v>
      </c>
      <c r="I52" s="14">
        <v>-6417.5501498604</v>
      </c>
      <c r="J52" s="11">
        <f t="shared" si="1"/>
        <v>565.4229207</v>
      </c>
      <c r="K52" s="11">
        <f t="shared" si="3"/>
        <v>10225.35636</v>
      </c>
      <c r="L52" s="12">
        <f t="shared" si="2"/>
        <v>116057.7947</v>
      </c>
    </row>
    <row r="53" ht="15.75" customHeight="1">
      <c r="A53" s="8" t="s">
        <v>124</v>
      </c>
      <c r="B53" s="8">
        <v>12.39</v>
      </c>
      <c r="C53" s="8">
        <v>11.51</v>
      </c>
      <c r="D53" s="8">
        <v>12.7</v>
      </c>
      <c r="E53" s="8">
        <v>11.47</v>
      </c>
      <c r="F53" s="8" t="s">
        <v>125</v>
      </c>
      <c r="G53" s="9">
        <v>0.0917</v>
      </c>
      <c r="H53" s="10">
        <v>52.0</v>
      </c>
      <c r="I53" s="8">
        <v>-1500.0</v>
      </c>
      <c r="J53" s="11">
        <f t="shared" si="1"/>
        <v>121.0653753</v>
      </c>
      <c r="K53" s="11">
        <f t="shared" si="3"/>
        <v>10346.42174</v>
      </c>
      <c r="L53" s="12">
        <f t="shared" si="2"/>
        <v>128192.1653</v>
      </c>
    </row>
    <row r="54" ht="15.75" customHeight="1">
      <c r="A54" s="8" t="s">
        <v>126</v>
      </c>
      <c r="B54" s="8">
        <v>11.04</v>
      </c>
      <c r="C54" s="8">
        <v>12.46</v>
      </c>
      <c r="D54" s="8">
        <v>12.67</v>
      </c>
      <c r="E54" s="8">
        <v>11.03</v>
      </c>
      <c r="F54" s="8" t="s">
        <v>127</v>
      </c>
      <c r="G54" s="9">
        <v>-0.1087</v>
      </c>
      <c r="H54" s="10">
        <v>53.0</v>
      </c>
      <c r="I54" s="8">
        <v>-1500.0</v>
      </c>
      <c r="J54" s="11">
        <f t="shared" si="1"/>
        <v>135.8695652</v>
      </c>
      <c r="K54" s="11">
        <f t="shared" si="3"/>
        <v>10482.2913</v>
      </c>
      <c r="L54" s="12">
        <f t="shared" si="2"/>
        <v>115724.496</v>
      </c>
    </row>
    <row r="55" ht="15.75" customHeight="1">
      <c r="A55" s="8" t="s">
        <v>128</v>
      </c>
      <c r="B55" s="8">
        <v>11.01</v>
      </c>
      <c r="C55" s="8">
        <v>11.08</v>
      </c>
      <c r="D55" s="8">
        <v>11.35</v>
      </c>
      <c r="E55" s="8">
        <v>10.42</v>
      </c>
      <c r="F55" s="8" t="s">
        <v>129</v>
      </c>
      <c r="G55" s="9">
        <v>-0.0028</v>
      </c>
      <c r="H55" s="10">
        <v>54.0</v>
      </c>
      <c r="I55" s="8">
        <v>-1500.0</v>
      </c>
      <c r="J55" s="11">
        <f t="shared" si="1"/>
        <v>136.239782</v>
      </c>
      <c r="K55" s="11">
        <f t="shared" si="3"/>
        <v>10618.53109</v>
      </c>
      <c r="L55" s="12">
        <f t="shared" si="2"/>
        <v>116910.0273</v>
      </c>
    </row>
    <row r="56" ht="15.75" customHeight="1">
      <c r="A56" s="8" t="s">
        <v>130</v>
      </c>
      <c r="B56" s="8">
        <v>10.65</v>
      </c>
      <c r="C56" s="8">
        <v>11.09</v>
      </c>
      <c r="D56" s="8">
        <v>11.37</v>
      </c>
      <c r="E56" s="8">
        <v>9.97</v>
      </c>
      <c r="F56" s="8" t="s">
        <v>131</v>
      </c>
      <c r="G56" s="9">
        <v>-0.0327</v>
      </c>
      <c r="H56" s="10">
        <v>55.0</v>
      </c>
      <c r="I56" s="8">
        <v>-1500.0</v>
      </c>
      <c r="J56" s="11">
        <f t="shared" si="1"/>
        <v>140.8450704</v>
      </c>
      <c r="K56" s="11">
        <f t="shared" si="3"/>
        <v>10759.37616</v>
      </c>
      <c r="L56" s="12">
        <f t="shared" si="2"/>
        <v>114587.3561</v>
      </c>
    </row>
    <row r="57" ht="15.75" customHeight="1">
      <c r="A57" s="8" t="s">
        <v>132</v>
      </c>
      <c r="B57" s="8">
        <v>9.52</v>
      </c>
      <c r="C57" s="8">
        <v>10.59</v>
      </c>
      <c r="D57" s="8">
        <v>10.66</v>
      </c>
      <c r="E57" s="8">
        <v>8.87</v>
      </c>
      <c r="F57" s="8" t="s">
        <v>133</v>
      </c>
      <c r="G57" s="9">
        <v>-0.1057</v>
      </c>
      <c r="H57" s="10">
        <v>56.0</v>
      </c>
      <c r="I57" s="8">
        <v>-1500.0</v>
      </c>
      <c r="J57" s="11">
        <f t="shared" si="1"/>
        <v>157.5630252</v>
      </c>
      <c r="K57" s="11">
        <f t="shared" si="3"/>
        <v>10916.93918</v>
      </c>
      <c r="L57" s="12">
        <f t="shared" si="2"/>
        <v>103929.261</v>
      </c>
    </row>
    <row r="58" ht="15.75" customHeight="1">
      <c r="A58" s="8" t="s">
        <v>134</v>
      </c>
      <c r="B58" s="8">
        <v>9.52</v>
      </c>
      <c r="C58" s="8">
        <v>9.3</v>
      </c>
      <c r="D58" s="8">
        <v>10.59</v>
      </c>
      <c r="E58" s="8">
        <v>9.05</v>
      </c>
      <c r="F58" s="8" t="s">
        <v>135</v>
      </c>
      <c r="G58" s="9">
        <v>-9.0E-4</v>
      </c>
      <c r="H58" s="10">
        <v>57.0</v>
      </c>
      <c r="I58" s="14">
        <v>-4018.1740074961594</v>
      </c>
      <c r="J58" s="11">
        <f t="shared" si="1"/>
        <v>422.0771016</v>
      </c>
      <c r="K58" s="11">
        <f t="shared" si="3"/>
        <v>11339.01628</v>
      </c>
      <c r="L58" s="12">
        <f t="shared" si="2"/>
        <v>107947.435</v>
      </c>
    </row>
    <row r="59" ht="15.75" customHeight="1">
      <c r="A59" s="8" t="s">
        <v>136</v>
      </c>
      <c r="B59" s="8">
        <v>9.51</v>
      </c>
      <c r="C59" s="8">
        <v>9.52</v>
      </c>
      <c r="D59" s="8">
        <v>10.88</v>
      </c>
      <c r="E59" s="8">
        <v>9.34</v>
      </c>
      <c r="F59" s="8" t="s">
        <v>137</v>
      </c>
      <c r="G59" s="9">
        <v>-9.0E-4</v>
      </c>
      <c r="H59" s="10">
        <v>58.0</v>
      </c>
      <c r="I59" s="8">
        <v>-1500.0</v>
      </c>
      <c r="J59" s="11">
        <f t="shared" si="1"/>
        <v>157.7287066</v>
      </c>
      <c r="K59" s="11">
        <f t="shared" si="3"/>
        <v>11496.74499</v>
      </c>
      <c r="L59" s="12">
        <f t="shared" si="2"/>
        <v>109334.0448</v>
      </c>
    </row>
    <row r="60" ht="15.75" customHeight="1">
      <c r="A60" s="8" t="s">
        <v>138</v>
      </c>
      <c r="B60" s="8">
        <v>9.99</v>
      </c>
      <c r="C60" s="8">
        <v>9.59</v>
      </c>
      <c r="D60" s="8">
        <v>10.68</v>
      </c>
      <c r="E60" s="8">
        <v>9.58</v>
      </c>
      <c r="F60" s="8" t="s">
        <v>139</v>
      </c>
      <c r="G60" s="9">
        <v>0.0505</v>
      </c>
      <c r="H60" s="10">
        <v>59.0</v>
      </c>
      <c r="I60" s="8">
        <v>-1500.0</v>
      </c>
      <c r="J60" s="11">
        <f t="shared" si="1"/>
        <v>150.1501502</v>
      </c>
      <c r="K60" s="11">
        <f t="shared" si="3"/>
        <v>11646.89514</v>
      </c>
      <c r="L60" s="12">
        <f t="shared" si="2"/>
        <v>116352.4824</v>
      </c>
    </row>
    <row r="61" ht="15.75" customHeight="1">
      <c r="A61" s="8" t="s">
        <v>140</v>
      </c>
      <c r="B61" s="8">
        <v>9.54</v>
      </c>
      <c r="C61" s="8">
        <v>10.01</v>
      </c>
      <c r="D61" s="8">
        <v>10.58</v>
      </c>
      <c r="E61" s="8">
        <v>9.44</v>
      </c>
      <c r="F61" s="8" t="s">
        <v>141</v>
      </c>
      <c r="G61" s="9">
        <v>-0.0452</v>
      </c>
      <c r="H61" s="10">
        <v>60.0</v>
      </c>
      <c r="I61" s="8">
        <v>-1500.0</v>
      </c>
      <c r="J61" s="11">
        <f t="shared" si="1"/>
        <v>157.2327044</v>
      </c>
      <c r="K61" s="11">
        <f t="shared" si="3"/>
        <v>11804.12784</v>
      </c>
      <c r="L61" s="12">
        <f t="shared" si="2"/>
        <v>112611.3796</v>
      </c>
    </row>
    <row r="62" ht="15.75" customHeight="1">
      <c r="A62" s="8" t="s">
        <v>142</v>
      </c>
      <c r="B62" s="8">
        <v>9.04</v>
      </c>
      <c r="C62" s="8">
        <v>9.39</v>
      </c>
      <c r="D62" s="8">
        <v>9.45</v>
      </c>
      <c r="E62" s="8">
        <v>8.27</v>
      </c>
      <c r="F62" s="8" t="s">
        <v>143</v>
      </c>
      <c r="G62" s="9">
        <v>-0.0519</v>
      </c>
      <c r="H62" s="10">
        <v>61.0</v>
      </c>
      <c r="I62" s="8">
        <v>-1500.0</v>
      </c>
      <c r="J62" s="11">
        <f t="shared" si="1"/>
        <v>165.9292035</v>
      </c>
      <c r="K62" s="11">
        <f t="shared" si="3"/>
        <v>11970.05705</v>
      </c>
      <c r="L62" s="12">
        <f t="shared" si="2"/>
        <v>108209.3157</v>
      </c>
    </row>
    <row r="63" ht="15.75" customHeight="1">
      <c r="A63" s="8" t="s">
        <v>144</v>
      </c>
      <c r="B63" s="8">
        <v>9.46</v>
      </c>
      <c r="C63" s="8">
        <v>8.96</v>
      </c>
      <c r="D63" s="8">
        <v>9.5</v>
      </c>
      <c r="E63" s="8">
        <v>8.43</v>
      </c>
      <c r="F63" s="8" t="s">
        <v>145</v>
      </c>
      <c r="G63" s="9">
        <v>0.0464</v>
      </c>
      <c r="H63" s="10">
        <v>62.0</v>
      </c>
      <c r="I63" s="8">
        <v>-1500.0</v>
      </c>
      <c r="J63" s="11">
        <f t="shared" si="1"/>
        <v>158.5623679</v>
      </c>
      <c r="K63" s="11">
        <f t="shared" si="3"/>
        <v>12128.61942</v>
      </c>
      <c r="L63" s="12">
        <f t="shared" si="2"/>
        <v>114736.7397</v>
      </c>
    </row>
    <row r="64" ht="15.75" customHeight="1">
      <c r="A64" s="8" t="s">
        <v>146</v>
      </c>
      <c r="B64" s="8">
        <v>11.63</v>
      </c>
      <c r="C64" s="8">
        <v>9.56</v>
      </c>
      <c r="D64" s="8">
        <v>12.51</v>
      </c>
      <c r="E64" s="8">
        <v>9.5</v>
      </c>
      <c r="F64" s="8" t="s">
        <v>147</v>
      </c>
      <c r="G64" s="9">
        <v>0.2295</v>
      </c>
      <c r="H64" s="10">
        <v>63.0</v>
      </c>
      <c r="I64" s="14">
        <v>-6024.523922060498</v>
      </c>
      <c r="J64" s="11">
        <f t="shared" si="1"/>
        <v>518.0158145</v>
      </c>
      <c r="K64" s="11">
        <f t="shared" si="3"/>
        <v>12646.63523</v>
      </c>
      <c r="L64" s="12">
        <f t="shared" si="2"/>
        <v>147080.3677</v>
      </c>
    </row>
    <row r="65" ht="15.75" customHeight="1">
      <c r="A65" s="8" t="s">
        <v>148</v>
      </c>
      <c r="B65" s="8">
        <v>12.26</v>
      </c>
      <c r="C65" s="8">
        <v>11.47</v>
      </c>
      <c r="D65" s="8">
        <v>12.82</v>
      </c>
      <c r="E65" s="8">
        <v>10.93</v>
      </c>
      <c r="F65" s="8" t="s">
        <v>149</v>
      </c>
      <c r="G65" s="9">
        <v>0.0537</v>
      </c>
      <c r="H65" s="10">
        <v>64.0</v>
      </c>
      <c r="I65" s="14">
        <v>-1604.8159183399916</v>
      </c>
      <c r="J65" s="11">
        <f t="shared" si="1"/>
        <v>130.8985252</v>
      </c>
      <c r="K65" s="11">
        <f t="shared" si="3"/>
        <v>12777.53375</v>
      </c>
      <c r="L65" s="12">
        <f t="shared" si="2"/>
        <v>156652.5638</v>
      </c>
    </row>
    <row r="66" ht="15.75" customHeight="1">
      <c r="A66" s="8" t="s">
        <v>150</v>
      </c>
      <c r="B66" s="8">
        <v>10.84</v>
      </c>
      <c r="C66" s="8">
        <v>12.25</v>
      </c>
      <c r="D66" s="8">
        <v>12.4</v>
      </c>
      <c r="E66" s="8">
        <v>10.73</v>
      </c>
      <c r="F66" s="8" t="s">
        <v>151</v>
      </c>
      <c r="G66" s="9">
        <v>-0.1158</v>
      </c>
      <c r="H66" s="10">
        <v>65.0</v>
      </c>
      <c r="I66" s="14">
        <v>-1606.10568618178</v>
      </c>
      <c r="J66" s="11">
        <f t="shared" si="1"/>
        <v>148.1647312</v>
      </c>
      <c r="K66" s="11">
        <f t="shared" si="3"/>
        <v>12925.69849</v>
      </c>
      <c r="L66" s="12">
        <f t="shared" si="2"/>
        <v>140114.5716</v>
      </c>
    </row>
    <row r="67" ht="15.75" customHeight="1">
      <c r="A67" s="8" t="s">
        <v>152</v>
      </c>
      <c r="B67" s="8">
        <v>11.31</v>
      </c>
      <c r="C67" s="8">
        <v>10.85</v>
      </c>
      <c r="D67" s="8">
        <v>11.51</v>
      </c>
      <c r="E67" s="8">
        <v>10.39</v>
      </c>
      <c r="F67" s="8" t="s">
        <v>153</v>
      </c>
      <c r="G67" s="9">
        <v>0.0436</v>
      </c>
      <c r="H67" s="10">
        <v>66.0</v>
      </c>
      <c r="I67" s="14">
        <v>-1607.3291772095124</v>
      </c>
      <c r="J67" s="11">
        <f t="shared" si="1"/>
        <v>142.115754</v>
      </c>
      <c r="K67" s="11">
        <f t="shared" si="3"/>
        <v>13067.81424</v>
      </c>
      <c r="L67" s="12">
        <f t="shared" si="2"/>
        <v>147796.9791</v>
      </c>
    </row>
    <row r="68" ht="15.75" customHeight="1">
      <c r="A68" s="8" t="s">
        <v>154</v>
      </c>
      <c r="B68" s="8">
        <v>12.62</v>
      </c>
      <c r="C68" s="8">
        <v>11.36</v>
      </c>
      <c r="D68" s="8">
        <v>12.9</v>
      </c>
      <c r="E68" s="8">
        <v>11.2</v>
      </c>
      <c r="F68" s="8" t="s">
        <v>155</v>
      </c>
      <c r="G68" s="9">
        <v>0.1157</v>
      </c>
      <c r="H68" s="10">
        <v>67.0</v>
      </c>
      <c r="I68" s="14">
        <v>-1608.712941047151</v>
      </c>
      <c r="J68" s="11">
        <f t="shared" si="1"/>
        <v>127.4732917</v>
      </c>
      <c r="K68" s="11">
        <f t="shared" si="3"/>
        <v>13195.28753</v>
      </c>
      <c r="L68" s="12">
        <f t="shared" si="2"/>
        <v>166524.5287</v>
      </c>
    </row>
    <row r="69" ht="15.75" customHeight="1">
      <c r="A69" s="8" t="s">
        <v>156</v>
      </c>
      <c r="B69" s="8">
        <v>13.54</v>
      </c>
      <c r="C69" s="8">
        <v>12.61</v>
      </c>
      <c r="D69" s="8">
        <v>13.94</v>
      </c>
      <c r="E69" s="8">
        <v>12.44</v>
      </c>
      <c r="F69" s="8" t="s">
        <v>157</v>
      </c>
      <c r="G69" s="9">
        <v>0.0734</v>
      </c>
      <c r="H69" s="10">
        <v>68.0</v>
      </c>
      <c r="I69" s="14">
        <v>-1610.0392009941004</v>
      </c>
      <c r="J69" s="11">
        <f t="shared" si="1"/>
        <v>118.9098376</v>
      </c>
      <c r="K69" s="11">
        <f t="shared" si="3"/>
        <v>13314.19737</v>
      </c>
      <c r="L69" s="12">
        <f t="shared" si="2"/>
        <v>180274.2324</v>
      </c>
    </row>
    <row r="70" ht="15.75" customHeight="1">
      <c r="A70" s="8" t="s">
        <v>158</v>
      </c>
      <c r="B70" s="8">
        <v>13.42</v>
      </c>
      <c r="C70" s="8">
        <v>13.51</v>
      </c>
      <c r="D70" s="8">
        <v>14.01</v>
      </c>
      <c r="E70" s="8">
        <v>13.09</v>
      </c>
      <c r="F70" s="8" t="s">
        <v>159</v>
      </c>
      <c r="G70" s="9">
        <v>-0.0088</v>
      </c>
      <c r="H70" s="10">
        <v>69.0</v>
      </c>
      <c r="I70" s="14">
        <v>-1611.2277905345125</v>
      </c>
      <c r="J70" s="11">
        <f t="shared" si="1"/>
        <v>120.0616833</v>
      </c>
      <c r="K70" s="11">
        <f t="shared" si="3"/>
        <v>13434.25905</v>
      </c>
      <c r="L70" s="12">
        <f t="shared" si="2"/>
        <v>180287.7565</v>
      </c>
    </row>
    <row r="71" ht="15.75" customHeight="1">
      <c r="A71" s="8" t="s">
        <v>160</v>
      </c>
      <c r="B71" s="8">
        <v>15.97</v>
      </c>
      <c r="C71" s="8">
        <v>13.42</v>
      </c>
      <c r="D71" s="8">
        <v>16.15</v>
      </c>
      <c r="E71" s="8">
        <v>13.42</v>
      </c>
      <c r="F71" s="8" t="s">
        <v>161</v>
      </c>
      <c r="G71" s="9">
        <v>0.1897</v>
      </c>
      <c r="H71" s="10">
        <v>70.0</v>
      </c>
      <c r="I71" s="14">
        <v>-1612.335619190347</v>
      </c>
      <c r="J71" s="11">
        <f t="shared" si="1"/>
        <v>100.9602767</v>
      </c>
      <c r="K71" s="11">
        <f t="shared" si="3"/>
        <v>13535.21933</v>
      </c>
      <c r="L71" s="12">
        <f t="shared" si="2"/>
        <v>216157.4527</v>
      </c>
    </row>
    <row r="72" ht="15.75" customHeight="1">
      <c r="A72" s="8" t="s">
        <v>162</v>
      </c>
      <c r="B72" s="8">
        <v>14.74</v>
      </c>
      <c r="C72" s="8">
        <v>16.11</v>
      </c>
      <c r="D72" s="8">
        <v>16.12</v>
      </c>
      <c r="E72" s="8">
        <v>14.11</v>
      </c>
      <c r="F72" s="8" t="s">
        <v>163</v>
      </c>
      <c r="G72" s="9">
        <v>-0.0772</v>
      </c>
      <c r="H72" s="10">
        <v>71.0</v>
      </c>
      <c r="I72" s="14">
        <v>-1613.4533539146391</v>
      </c>
      <c r="J72" s="11">
        <f t="shared" si="1"/>
        <v>109.4608788</v>
      </c>
      <c r="K72" s="11">
        <f t="shared" si="3"/>
        <v>13644.68021</v>
      </c>
      <c r="L72" s="12">
        <f t="shared" si="2"/>
        <v>201122.5863</v>
      </c>
    </row>
    <row r="73" ht="15.75" customHeight="1">
      <c r="A73" s="8" t="s">
        <v>164</v>
      </c>
      <c r="B73" s="8">
        <v>14.3</v>
      </c>
      <c r="C73" s="8">
        <v>14.43</v>
      </c>
      <c r="D73" s="8">
        <v>14.46</v>
      </c>
      <c r="E73" s="8">
        <v>12.91</v>
      </c>
      <c r="F73" s="8" t="s">
        <v>165</v>
      </c>
      <c r="G73" s="9">
        <v>-0.0296</v>
      </c>
      <c r="H73" s="10">
        <v>72.0</v>
      </c>
      <c r="I73" s="14">
        <v>-1614.392615029229</v>
      </c>
      <c r="J73" s="11">
        <f t="shared" si="1"/>
        <v>112.8945885</v>
      </c>
      <c r="K73" s="11">
        <f t="shared" si="3"/>
        <v>13757.5748</v>
      </c>
      <c r="L73" s="12">
        <f t="shared" si="2"/>
        <v>196733.3196</v>
      </c>
    </row>
    <row r="74" ht="15.75" customHeight="1">
      <c r="H74" s="10"/>
      <c r="I74" s="12">
        <f>L73</f>
        <v>196733.3196</v>
      </c>
      <c r="J74" s="11"/>
      <c r="K74" s="11"/>
      <c r="L74" s="24"/>
    </row>
    <row r="75" ht="15.75" customHeight="1">
      <c r="K75" s="25"/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6</v>
      </c>
    </row>
    <row r="2">
      <c r="A2" s="27" t="s">
        <v>164</v>
      </c>
      <c r="B2" s="27">
        <v>14.3</v>
      </c>
      <c r="C2" s="27">
        <v>14.43</v>
      </c>
      <c r="D2" s="27">
        <v>14.46</v>
      </c>
      <c r="E2" s="27">
        <v>12.91</v>
      </c>
      <c r="F2" s="27" t="s">
        <v>165</v>
      </c>
      <c r="G2" s="25">
        <v>-0.0296</v>
      </c>
    </row>
    <row r="3">
      <c r="A3" s="27" t="s">
        <v>162</v>
      </c>
      <c r="B3" s="27">
        <v>14.74</v>
      </c>
      <c r="C3" s="27">
        <v>16.11</v>
      </c>
      <c r="D3" s="27">
        <v>16.12</v>
      </c>
      <c r="E3" s="27">
        <v>14.11</v>
      </c>
      <c r="F3" s="27" t="s">
        <v>163</v>
      </c>
      <c r="G3" s="25">
        <v>-0.0772</v>
      </c>
    </row>
    <row r="4">
      <c r="A4" s="27" t="s">
        <v>160</v>
      </c>
      <c r="B4" s="27">
        <v>15.97</v>
      </c>
      <c r="C4" s="27">
        <v>13.42</v>
      </c>
      <c r="D4" s="27">
        <v>16.15</v>
      </c>
      <c r="E4" s="27">
        <v>13.42</v>
      </c>
      <c r="F4" s="27" t="s">
        <v>161</v>
      </c>
      <c r="G4" s="25">
        <v>0.1897</v>
      </c>
    </row>
    <row r="5">
      <c r="A5" s="27" t="s">
        <v>158</v>
      </c>
      <c r="B5" s="27">
        <v>13.42</v>
      </c>
      <c r="C5" s="27">
        <v>13.51</v>
      </c>
      <c r="D5" s="27">
        <v>14.01</v>
      </c>
      <c r="E5" s="27">
        <v>13.09</v>
      </c>
      <c r="F5" s="27" t="s">
        <v>159</v>
      </c>
      <c r="G5" s="25">
        <v>-0.0088</v>
      </c>
    </row>
    <row r="6">
      <c r="A6" s="27" t="s">
        <v>156</v>
      </c>
      <c r="B6" s="27">
        <v>13.54</v>
      </c>
      <c r="C6" s="27">
        <v>12.61</v>
      </c>
      <c r="D6" s="27">
        <v>13.94</v>
      </c>
      <c r="E6" s="27">
        <v>12.44</v>
      </c>
      <c r="F6" s="27" t="s">
        <v>157</v>
      </c>
      <c r="G6" s="25">
        <v>0.0734</v>
      </c>
    </row>
    <row r="7">
      <c r="A7" s="27" t="s">
        <v>154</v>
      </c>
      <c r="B7" s="27">
        <v>12.62</v>
      </c>
      <c r="C7" s="27">
        <v>11.36</v>
      </c>
      <c r="D7" s="27">
        <v>12.9</v>
      </c>
      <c r="E7" s="27">
        <v>11.2</v>
      </c>
      <c r="F7" s="27" t="s">
        <v>155</v>
      </c>
      <c r="G7" s="25">
        <v>0.1157</v>
      </c>
    </row>
    <row r="8">
      <c r="A8" s="27" t="s">
        <v>152</v>
      </c>
      <c r="B8" s="27">
        <v>11.31</v>
      </c>
      <c r="C8" s="27">
        <v>10.85</v>
      </c>
      <c r="D8" s="27">
        <v>11.51</v>
      </c>
      <c r="E8" s="27">
        <v>10.39</v>
      </c>
      <c r="F8" s="27" t="s">
        <v>153</v>
      </c>
      <c r="G8" s="25">
        <v>0.0436</v>
      </c>
    </row>
    <row r="9">
      <c r="A9" s="27" t="s">
        <v>150</v>
      </c>
      <c r="B9" s="27">
        <v>10.84</v>
      </c>
      <c r="C9" s="27">
        <v>12.25</v>
      </c>
      <c r="D9" s="27">
        <v>12.4</v>
      </c>
      <c r="E9" s="27">
        <v>10.73</v>
      </c>
      <c r="F9" s="27" t="s">
        <v>151</v>
      </c>
      <c r="G9" s="25">
        <v>-0.1158</v>
      </c>
    </row>
    <row r="10">
      <c r="A10" s="27" t="s">
        <v>148</v>
      </c>
      <c r="B10" s="27">
        <v>12.26</v>
      </c>
      <c r="C10" s="27">
        <v>11.47</v>
      </c>
      <c r="D10" s="27">
        <v>12.82</v>
      </c>
      <c r="E10" s="27">
        <v>10.93</v>
      </c>
      <c r="F10" s="27" t="s">
        <v>149</v>
      </c>
      <c r="G10" s="25">
        <v>0.0537</v>
      </c>
    </row>
    <row r="11">
      <c r="A11" s="27" t="s">
        <v>146</v>
      </c>
      <c r="B11" s="27">
        <v>11.63</v>
      </c>
      <c r="C11" s="27">
        <v>9.56</v>
      </c>
      <c r="D11" s="27">
        <v>12.51</v>
      </c>
      <c r="E11" s="27">
        <v>9.5</v>
      </c>
      <c r="F11" s="27" t="s">
        <v>147</v>
      </c>
      <c r="G11" s="25">
        <v>0.2295</v>
      </c>
    </row>
    <row r="12">
      <c r="A12" s="27" t="s">
        <v>144</v>
      </c>
      <c r="B12" s="27">
        <v>9.46</v>
      </c>
      <c r="C12" s="27">
        <v>8.96</v>
      </c>
      <c r="D12" s="27">
        <v>9.5</v>
      </c>
      <c r="E12" s="27">
        <v>8.43</v>
      </c>
      <c r="F12" s="27" t="s">
        <v>145</v>
      </c>
      <c r="G12" s="25">
        <v>0.0464</v>
      </c>
    </row>
    <row r="13">
      <c r="A13" s="27" t="s">
        <v>142</v>
      </c>
      <c r="B13" s="27">
        <v>9.04</v>
      </c>
      <c r="C13" s="27">
        <v>9.39</v>
      </c>
      <c r="D13" s="27">
        <v>9.45</v>
      </c>
      <c r="E13" s="27">
        <v>8.27</v>
      </c>
      <c r="F13" s="27" t="s">
        <v>143</v>
      </c>
      <c r="G13" s="25">
        <v>-0.0519</v>
      </c>
    </row>
    <row r="14">
      <c r="A14" s="27" t="s">
        <v>140</v>
      </c>
      <c r="B14" s="27">
        <v>9.54</v>
      </c>
      <c r="C14" s="27">
        <v>10.01</v>
      </c>
      <c r="D14" s="27">
        <v>10.58</v>
      </c>
      <c r="E14" s="27">
        <v>9.44</v>
      </c>
      <c r="F14" s="27" t="s">
        <v>141</v>
      </c>
      <c r="G14" s="25">
        <v>-0.0452</v>
      </c>
    </row>
    <row r="15">
      <c r="A15" s="27" t="s">
        <v>138</v>
      </c>
      <c r="B15" s="27">
        <v>9.99</v>
      </c>
      <c r="C15" s="27">
        <v>9.59</v>
      </c>
      <c r="D15" s="27">
        <v>10.68</v>
      </c>
      <c r="E15" s="27">
        <v>9.58</v>
      </c>
      <c r="F15" s="27" t="s">
        <v>139</v>
      </c>
      <c r="G15" s="25">
        <v>0.0505</v>
      </c>
    </row>
    <row r="16">
      <c r="A16" s="27" t="s">
        <v>136</v>
      </c>
      <c r="B16" s="27">
        <v>9.51</v>
      </c>
      <c r="C16" s="27">
        <v>9.52</v>
      </c>
      <c r="D16" s="27">
        <v>10.88</v>
      </c>
      <c r="E16" s="27">
        <v>9.34</v>
      </c>
      <c r="F16" s="27" t="s">
        <v>137</v>
      </c>
      <c r="G16" s="25">
        <v>-9.0E-4</v>
      </c>
    </row>
    <row r="17">
      <c r="A17" s="27" t="s">
        <v>134</v>
      </c>
      <c r="B17" s="27">
        <v>9.52</v>
      </c>
      <c r="C17" s="27">
        <v>9.3</v>
      </c>
      <c r="D17" s="27">
        <v>10.59</v>
      </c>
      <c r="E17" s="27">
        <v>9.05</v>
      </c>
      <c r="F17" s="27" t="s">
        <v>135</v>
      </c>
      <c r="G17" s="25">
        <v>-9.0E-4</v>
      </c>
    </row>
    <row r="18">
      <c r="A18" s="27" t="s">
        <v>132</v>
      </c>
      <c r="B18" s="27">
        <v>9.52</v>
      </c>
      <c r="C18" s="27">
        <v>10.59</v>
      </c>
      <c r="D18" s="27">
        <v>10.66</v>
      </c>
      <c r="E18" s="27">
        <v>8.87</v>
      </c>
      <c r="F18" s="27" t="s">
        <v>133</v>
      </c>
      <c r="G18" s="25">
        <v>-0.1057</v>
      </c>
    </row>
    <row r="19">
      <c r="A19" s="27" t="s">
        <v>130</v>
      </c>
      <c r="B19" s="27">
        <v>10.65</v>
      </c>
      <c r="C19" s="27">
        <v>11.09</v>
      </c>
      <c r="D19" s="27">
        <v>11.37</v>
      </c>
      <c r="E19" s="27">
        <v>9.97</v>
      </c>
      <c r="F19" s="27" t="s">
        <v>131</v>
      </c>
      <c r="G19" s="25">
        <v>-0.0327</v>
      </c>
    </row>
    <row r="20">
      <c r="A20" s="27" t="s">
        <v>128</v>
      </c>
      <c r="B20" s="27">
        <v>11.01</v>
      </c>
      <c r="C20" s="27">
        <v>11.08</v>
      </c>
      <c r="D20" s="27">
        <v>11.35</v>
      </c>
      <c r="E20" s="27">
        <v>10.42</v>
      </c>
      <c r="F20" s="27" t="s">
        <v>129</v>
      </c>
      <c r="G20" s="25">
        <v>-0.0028</v>
      </c>
    </row>
    <row r="21" ht="15.75" customHeight="1">
      <c r="A21" s="27" t="s">
        <v>126</v>
      </c>
      <c r="B21" s="27">
        <v>11.04</v>
      </c>
      <c r="C21" s="27">
        <v>12.46</v>
      </c>
      <c r="D21" s="27">
        <v>12.67</v>
      </c>
      <c r="E21" s="27">
        <v>11.03</v>
      </c>
      <c r="F21" s="27" t="s">
        <v>127</v>
      </c>
      <c r="G21" s="25">
        <v>-0.1087</v>
      </c>
    </row>
    <row r="22" ht="15.75" customHeight="1">
      <c r="A22" s="27" t="s">
        <v>124</v>
      </c>
      <c r="B22" s="27">
        <v>12.39</v>
      </c>
      <c r="C22" s="27">
        <v>11.51</v>
      </c>
      <c r="D22" s="27">
        <v>12.7</v>
      </c>
      <c r="E22" s="27">
        <v>11.47</v>
      </c>
      <c r="F22" s="27" t="s">
        <v>125</v>
      </c>
      <c r="G22" s="25">
        <v>0.0917</v>
      </c>
    </row>
    <row r="23" ht="15.75" customHeight="1">
      <c r="A23" s="27" t="s">
        <v>122</v>
      </c>
      <c r="B23" s="27">
        <v>11.35</v>
      </c>
      <c r="C23" s="27">
        <v>11.7</v>
      </c>
      <c r="D23" s="27">
        <v>11.8</v>
      </c>
      <c r="E23" s="27">
        <v>10.52</v>
      </c>
      <c r="F23" s="27" t="s">
        <v>123</v>
      </c>
      <c r="G23" s="25">
        <v>-0.0322</v>
      </c>
    </row>
    <row r="24" ht="15.75" customHeight="1">
      <c r="A24" s="27" t="s">
        <v>120</v>
      </c>
      <c r="B24" s="27">
        <v>11.72</v>
      </c>
      <c r="C24" s="27">
        <v>10.41</v>
      </c>
      <c r="D24" s="27">
        <v>12.07</v>
      </c>
      <c r="E24" s="27">
        <v>10.23</v>
      </c>
      <c r="F24" s="27" t="s">
        <v>121</v>
      </c>
      <c r="G24" s="25">
        <v>0.1374</v>
      </c>
    </row>
    <row r="25" ht="15.75" customHeight="1">
      <c r="A25" s="27" t="s">
        <v>118</v>
      </c>
      <c r="B25" s="27">
        <v>10.31</v>
      </c>
      <c r="C25" s="27">
        <v>10.73</v>
      </c>
      <c r="D25" s="27">
        <v>11.44</v>
      </c>
      <c r="E25" s="27">
        <v>10.17</v>
      </c>
      <c r="F25" s="27" t="s">
        <v>119</v>
      </c>
      <c r="G25" s="25">
        <v>-0.0487</v>
      </c>
    </row>
    <row r="26" ht="15.75" customHeight="1">
      <c r="A26" s="27" t="s">
        <v>116</v>
      </c>
      <c r="B26" s="27">
        <v>10.84</v>
      </c>
      <c r="C26" s="27">
        <v>11.9</v>
      </c>
      <c r="D26" s="27">
        <v>12.03</v>
      </c>
      <c r="E26" s="27">
        <v>10.02</v>
      </c>
      <c r="F26" s="27" t="s">
        <v>117</v>
      </c>
      <c r="G26" s="25">
        <v>-0.1033</v>
      </c>
    </row>
    <row r="27" ht="15.75" customHeight="1">
      <c r="A27" s="27" t="s">
        <v>114</v>
      </c>
      <c r="B27" s="27">
        <v>12.08</v>
      </c>
      <c r="C27" s="27">
        <v>11.38</v>
      </c>
      <c r="D27" s="27">
        <v>12.77</v>
      </c>
      <c r="E27" s="27">
        <v>10.72</v>
      </c>
      <c r="F27" s="27" t="s">
        <v>115</v>
      </c>
      <c r="G27" s="25">
        <v>0.0508</v>
      </c>
    </row>
    <row r="28" ht="15.75" customHeight="1">
      <c r="A28" s="27" t="s">
        <v>112</v>
      </c>
      <c r="B28" s="27">
        <v>11.5</v>
      </c>
      <c r="C28" s="27">
        <v>10.42</v>
      </c>
      <c r="D28" s="27">
        <v>12.41</v>
      </c>
      <c r="E28" s="27">
        <v>9.49</v>
      </c>
      <c r="F28" s="27" t="s">
        <v>113</v>
      </c>
      <c r="G28" s="25">
        <v>0.0855</v>
      </c>
    </row>
    <row r="29" ht="15.75" customHeight="1">
      <c r="A29" s="27" t="s">
        <v>110</v>
      </c>
      <c r="B29" s="27">
        <v>10.59</v>
      </c>
      <c r="C29" s="27">
        <v>12.86</v>
      </c>
      <c r="D29" s="27">
        <v>13.02</v>
      </c>
      <c r="E29" s="27">
        <v>10.49</v>
      </c>
      <c r="F29" s="27" t="s">
        <v>111</v>
      </c>
      <c r="G29" s="25">
        <v>-0.1605</v>
      </c>
    </row>
    <row r="30" ht="15.75" customHeight="1">
      <c r="A30" s="27" t="s">
        <v>108</v>
      </c>
      <c r="B30" s="27">
        <v>12.62</v>
      </c>
      <c r="C30" s="27">
        <v>10.79</v>
      </c>
      <c r="D30" s="27">
        <v>12.71</v>
      </c>
      <c r="E30" s="27">
        <v>10.7</v>
      </c>
      <c r="F30" s="27" t="s">
        <v>109</v>
      </c>
      <c r="G30" s="25">
        <v>0.1612</v>
      </c>
    </row>
    <row r="31" ht="15.75" customHeight="1">
      <c r="A31" s="27" t="s">
        <v>106</v>
      </c>
      <c r="B31" s="27">
        <v>10.87</v>
      </c>
      <c r="C31" s="27">
        <v>9.94</v>
      </c>
      <c r="D31" s="27">
        <v>11.25</v>
      </c>
      <c r="E31" s="27">
        <v>9.7</v>
      </c>
      <c r="F31" s="27" t="s">
        <v>107</v>
      </c>
      <c r="G31" s="25">
        <v>0.0984</v>
      </c>
    </row>
    <row r="32" ht="15.75" customHeight="1">
      <c r="A32" s="27" t="s">
        <v>104</v>
      </c>
      <c r="B32" s="27">
        <v>9.89</v>
      </c>
      <c r="C32" s="27">
        <v>9.82</v>
      </c>
      <c r="D32" s="27">
        <v>10.72</v>
      </c>
      <c r="E32" s="27">
        <v>9.67</v>
      </c>
      <c r="F32" s="27" t="s">
        <v>105</v>
      </c>
      <c r="G32" s="25">
        <v>0.0081</v>
      </c>
    </row>
    <row r="33" ht="15.75" customHeight="1">
      <c r="A33" s="27" t="s">
        <v>102</v>
      </c>
      <c r="B33" s="27">
        <v>9.81</v>
      </c>
      <c r="C33" s="27">
        <v>10.3</v>
      </c>
      <c r="D33" s="27">
        <v>10.66</v>
      </c>
      <c r="E33" s="27">
        <v>9.8</v>
      </c>
      <c r="F33" s="27" t="s">
        <v>103</v>
      </c>
      <c r="G33" s="25">
        <v>-0.0512</v>
      </c>
    </row>
    <row r="34" ht="15.75" customHeight="1">
      <c r="A34" s="27" t="s">
        <v>100</v>
      </c>
      <c r="B34" s="27">
        <v>10.34</v>
      </c>
      <c r="C34" s="27">
        <v>9.53</v>
      </c>
      <c r="D34" s="27">
        <v>10.49</v>
      </c>
      <c r="E34" s="27">
        <v>9.44</v>
      </c>
      <c r="F34" s="27" t="s">
        <v>101</v>
      </c>
      <c r="G34" s="25">
        <v>0.086</v>
      </c>
    </row>
    <row r="35" ht="15.75" customHeight="1">
      <c r="A35" s="27" t="s">
        <v>98</v>
      </c>
      <c r="B35" s="27">
        <v>9.53</v>
      </c>
      <c r="C35" s="27">
        <v>8.72</v>
      </c>
      <c r="D35" s="27">
        <v>9.54</v>
      </c>
      <c r="E35" s="27">
        <v>8.18</v>
      </c>
      <c r="F35" s="27" t="s">
        <v>99</v>
      </c>
      <c r="G35" s="25">
        <v>0.086</v>
      </c>
    </row>
    <row r="36" ht="15.75" customHeight="1">
      <c r="A36" s="27" t="s">
        <v>96</v>
      </c>
      <c r="B36" s="27">
        <v>8.77</v>
      </c>
      <c r="C36" s="27">
        <v>8.28</v>
      </c>
      <c r="D36" s="27">
        <v>8.94</v>
      </c>
      <c r="E36" s="27">
        <v>8.13</v>
      </c>
      <c r="F36" s="27" t="s">
        <v>97</v>
      </c>
      <c r="G36" s="25">
        <v>0.0495</v>
      </c>
    </row>
    <row r="37" ht="15.75" customHeight="1">
      <c r="A37" s="27" t="s">
        <v>94</v>
      </c>
      <c r="B37" s="27">
        <v>8.36</v>
      </c>
      <c r="C37" s="27">
        <v>8.7</v>
      </c>
      <c r="D37" s="27">
        <v>8.78</v>
      </c>
      <c r="E37" s="27">
        <v>7.98</v>
      </c>
      <c r="F37" s="27" t="s">
        <v>95</v>
      </c>
      <c r="G37" s="25">
        <v>-0.0337</v>
      </c>
    </row>
    <row r="38" ht="15.75" customHeight="1">
      <c r="A38" s="27" t="s">
        <v>92</v>
      </c>
      <c r="B38" s="27">
        <v>8.65</v>
      </c>
      <c r="C38" s="27">
        <v>8.89</v>
      </c>
      <c r="D38" s="27">
        <v>9.11</v>
      </c>
      <c r="E38" s="27">
        <v>8.37</v>
      </c>
      <c r="F38" s="27" t="s">
        <v>93</v>
      </c>
      <c r="G38" s="25">
        <v>-0.0422</v>
      </c>
    </row>
    <row r="39" ht="15.75" customHeight="1">
      <c r="A39" s="27" t="s">
        <v>90</v>
      </c>
      <c r="B39" s="27">
        <v>9.03</v>
      </c>
      <c r="C39" s="27">
        <v>9.46</v>
      </c>
      <c r="D39" s="27">
        <v>9.51</v>
      </c>
      <c r="E39" s="27">
        <v>8.56</v>
      </c>
      <c r="F39" s="27" t="s">
        <v>91</v>
      </c>
      <c r="G39" s="25">
        <v>-0.047</v>
      </c>
    </row>
    <row r="40" ht="15.75" customHeight="1">
      <c r="A40" s="27" t="s">
        <v>88</v>
      </c>
      <c r="B40" s="27">
        <v>9.47</v>
      </c>
      <c r="C40" s="27">
        <v>8.63</v>
      </c>
      <c r="D40" s="27">
        <v>9.5</v>
      </c>
      <c r="E40" s="27">
        <v>8.48</v>
      </c>
      <c r="F40" s="27" t="s">
        <v>89</v>
      </c>
      <c r="G40" s="25">
        <v>0.1003</v>
      </c>
    </row>
    <row r="41" ht="15.75" customHeight="1">
      <c r="A41" s="27" t="s">
        <v>86</v>
      </c>
      <c r="B41" s="27">
        <v>8.61</v>
      </c>
      <c r="C41" s="27">
        <v>8.11</v>
      </c>
      <c r="D41" s="27">
        <v>8.97</v>
      </c>
      <c r="E41" s="27">
        <v>7.84</v>
      </c>
      <c r="F41" s="27" t="s">
        <v>87</v>
      </c>
      <c r="G41" s="25">
        <v>0.0854</v>
      </c>
    </row>
    <row r="42" ht="15.75" customHeight="1">
      <c r="A42" s="27" t="s">
        <v>84</v>
      </c>
      <c r="B42" s="27">
        <v>7.93</v>
      </c>
      <c r="C42" s="27">
        <v>7.96</v>
      </c>
      <c r="D42" s="27">
        <v>8.38</v>
      </c>
      <c r="E42" s="27">
        <v>7.63</v>
      </c>
      <c r="F42" s="27" t="s">
        <v>85</v>
      </c>
      <c r="G42" s="25">
        <v>0.0054</v>
      </c>
    </row>
    <row r="43" ht="15.75" customHeight="1">
      <c r="A43" s="27" t="s">
        <v>82</v>
      </c>
      <c r="B43" s="27">
        <v>7.89</v>
      </c>
      <c r="C43" s="27">
        <v>7.77</v>
      </c>
      <c r="D43" s="27">
        <v>8.14</v>
      </c>
      <c r="E43" s="27">
        <v>7.0</v>
      </c>
      <c r="F43" s="27" t="s">
        <v>83</v>
      </c>
      <c r="G43" s="25">
        <v>0.0134</v>
      </c>
    </row>
    <row r="44" ht="15.75" customHeight="1">
      <c r="A44" s="27" t="s">
        <v>80</v>
      </c>
      <c r="B44" s="27">
        <v>7.79</v>
      </c>
      <c r="C44" s="27">
        <v>8.77</v>
      </c>
      <c r="D44" s="27">
        <v>8.78</v>
      </c>
      <c r="E44" s="27">
        <v>7.39</v>
      </c>
      <c r="F44" s="27" t="s">
        <v>81</v>
      </c>
      <c r="G44" s="25">
        <v>-0.1116</v>
      </c>
    </row>
    <row r="45" ht="15.75" customHeight="1">
      <c r="A45" s="27" t="s">
        <v>78</v>
      </c>
      <c r="B45" s="27">
        <v>8.76</v>
      </c>
      <c r="C45" s="27">
        <v>8.24</v>
      </c>
      <c r="D45" s="27">
        <v>9.05</v>
      </c>
      <c r="E45" s="27">
        <v>8.13</v>
      </c>
      <c r="F45" s="27" t="s">
        <v>79</v>
      </c>
      <c r="G45" s="25">
        <v>0.0599</v>
      </c>
    </row>
    <row r="46" ht="15.75" customHeight="1">
      <c r="A46" s="27" t="s">
        <v>76</v>
      </c>
      <c r="B46" s="27">
        <v>8.27</v>
      </c>
      <c r="C46" s="27">
        <v>8.8</v>
      </c>
      <c r="D46" s="27">
        <v>8.87</v>
      </c>
      <c r="E46" s="27">
        <v>7.9</v>
      </c>
      <c r="F46" s="27" t="s">
        <v>77</v>
      </c>
      <c r="G46" s="25">
        <v>-0.0649</v>
      </c>
    </row>
    <row r="47" ht="15.75" customHeight="1">
      <c r="A47" s="27" t="s">
        <v>74</v>
      </c>
      <c r="B47" s="27">
        <v>8.84</v>
      </c>
      <c r="C47" s="27">
        <v>8.42</v>
      </c>
      <c r="D47" s="27">
        <v>9.1</v>
      </c>
      <c r="E47" s="27">
        <v>8.4</v>
      </c>
      <c r="F47" s="27" t="s">
        <v>75</v>
      </c>
      <c r="G47" s="25">
        <v>0.038</v>
      </c>
    </row>
    <row r="48" ht="15.75" customHeight="1">
      <c r="A48" s="27" t="s">
        <v>72</v>
      </c>
      <c r="B48" s="27">
        <v>8.52</v>
      </c>
      <c r="C48" s="27">
        <v>8.33</v>
      </c>
      <c r="D48" s="27">
        <v>8.68</v>
      </c>
      <c r="E48" s="27">
        <v>7.99</v>
      </c>
      <c r="F48" s="27" t="s">
        <v>73</v>
      </c>
      <c r="G48" s="25">
        <v>0.0214</v>
      </c>
    </row>
    <row r="49" ht="15.75" customHeight="1">
      <c r="A49" s="27" t="s">
        <v>70</v>
      </c>
      <c r="B49" s="27">
        <v>8.34</v>
      </c>
      <c r="C49" s="27">
        <v>8.26</v>
      </c>
      <c r="D49" s="27">
        <v>8.81</v>
      </c>
      <c r="E49" s="27">
        <v>8.21</v>
      </c>
      <c r="F49" s="27" t="s">
        <v>71</v>
      </c>
      <c r="G49" s="25">
        <v>0.0292</v>
      </c>
    </row>
    <row r="50" ht="15.75" customHeight="1">
      <c r="A50" s="27" t="s">
        <v>68</v>
      </c>
      <c r="B50" s="27">
        <v>8.1</v>
      </c>
      <c r="C50" s="27">
        <v>7.78</v>
      </c>
      <c r="D50" s="27">
        <v>8.31</v>
      </c>
      <c r="E50" s="27">
        <v>7.74</v>
      </c>
      <c r="F50" s="27" t="s">
        <v>69</v>
      </c>
      <c r="G50" s="25">
        <v>0.0489</v>
      </c>
    </row>
    <row r="51" ht="15.75" customHeight="1">
      <c r="A51" s="27" t="s">
        <v>66</v>
      </c>
      <c r="B51" s="27">
        <v>7.73</v>
      </c>
      <c r="C51" s="27">
        <v>7.09</v>
      </c>
      <c r="D51" s="27">
        <v>7.82</v>
      </c>
      <c r="E51" s="27">
        <v>7.08</v>
      </c>
      <c r="F51" s="27" t="s">
        <v>67</v>
      </c>
      <c r="G51" s="25">
        <v>0.0827</v>
      </c>
    </row>
    <row r="52" ht="15.75" customHeight="1">
      <c r="A52" s="27" t="s">
        <v>64</v>
      </c>
      <c r="B52" s="27">
        <v>7.14</v>
      </c>
      <c r="C52" s="27">
        <v>7.4</v>
      </c>
      <c r="D52" s="27">
        <v>7.56</v>
      </c>
      <c r="E52" s="27">
        <v>6.77</v>
      </c>
      <c r="F52" s="27" t="s">
        <v>65</v>
      </c>
      <c r="G52" s="25">
        <v>-0.0286</v>
      </c>
    </row>
    <row r="53" ht="15.75" customHeight="1">
      <c r="A53" s="27" t="s">
        <v>62</v>
      </c>
      <c r="B53" s="27">
        <v>7.35</v>
      </c>
      <c r="C53" s="27">
        <v>7.64</v>
      </c>
      <c r="D53" s="27">
        <v>8.55</v>
      </c>
      <c r="E53" s="27">
        <v>7.3</v>
      </c>
      <c r="F53" s="27" t="s">
        <v>63</v>
      </c>
      <c r="G53" s="25">
        <v>-0.0642</v>
      </c>
    </row>
    <row r="54" ht="15.75" customHeight="1">
      <c r="A54" s="27" t="s">
        <v>60</v>
      </c>
      <c r="B54" s="27">
        <v>7.85</v>
      </c>
      <c r="C54" s="27">
        <v>7.98</v>
      </c>
      <c r="D54" s="27">
        <v>8.67</v>
      </c>
      <c r="E54" s="27">
        <v>7.74</v>
      </c>
      <c r="F54" s="27" t="s">
        <v>61</v>
      </c>
      <c r="G54" s="25">
        <v>-0.0151</v>
      </c>
    </row>
    <row r="55" ht="15.75" customHeight="1">
      <c r="A55" s="27" t="s">
        <v>58</v>
      </c>
      <c r="B55" s="27">
        <v>7.97</v>
      </c>
      <c r="C55" s="27">
        <v>6.92</v>
      </c>
      <c r="D55" s="27">
        <v>8.24</v>
      </c>
      <c r="E55" s="27">
        <v>6.76</v>
      </c>
      <c r="F55" s="27" t="s">
        <v>59</v>
      </c>
      <c r="G55" s="25">
        <v>0.1484</v>
      </c>
    </row>
    <row r="56" ht="15.75" customHeight="1">
      <c r="A56" s="27" t="s">
        <v>56</v>
      </c>
      <c r="B56" s="27">
        <v>6.94</v>
      </c>
      <c r="C56" s="27">
        <v>7.05</v>
      </c>
      <c r="D56" s="27">
        <v>7.53</v>
      </c>
      <c r="E56" s="27">
        <v>6.6</v>
      </c>
      <c r="F56" s="27" t="s">
        <v>57</v>
      </c>
      <c r="G56" s="25">
        <v>-0.0348</v>
      </c>
    </row>
    <row r="57" ht="15.75" customHeight="1">
      <c r="A57" s="27" t="s">
        <v>54</v>
      </c>
      <c r="B57" s="27">
        <v>7.19</v>
      </c>
      <c r="C57" s="27">
        <v>7.31</v>
      </c>
      <c r="D57" s="27">
        <v>7.4</v>
      </c>
      <c r="E57" s="27">
        <v>6.56</v>
      </c>
      <c r="F57" s="27" t="s">
        <v>55</v>
      </c>
      <c r="G57" s="25">
        <v>-0.0218</v>
      </c>
    </row>
    <row r="58" ht="15.75" customHeight="1">
      <c r="A58" s="27" t="s">
        <v>52</v>
      </c>
      <c r="B58" s="27">
        <v>7.35</v>
      </c>
      <c r="C58" s="27">
        <v>8.59</v>
      </c>
      <c r="D58" s="27">
        <v>8.72</v>
      </c>
      <c r="E58" s="27">
        <v>7.11</v>
      </c>
      <c r="F58" s="27" t="s">
        <v>53</v>
      </c>
      <c r="G58" s="25">
        <v>-0.1414</v>
      </c>
    </row>
    <row r="59" ht="15.75" customHeight="1">
      <c r="A59" s="27" t="s">
        <v>50</v>
      </c>
      <c r="B59" s="27">
        <v>8.56</v>
      </c>
      <c r="C59" s="27">
        <v>8.99</v>
      </c>
      <c r="D59" s="27">
        <v>9.54</v>
      </c>
      <c r="E59" s="27">
        <v>8.49</v>
      </c>
      <c r="F59" s="27" t="s">
        <v>51</v>
      </c>
      <c r="G59" s="25">
        <v>-0.0393</v>
      </c>
    </row>
    <row r="60" ht="15.75" customHeight="1">
      <c r="A60" s="27" t="s">
        <v>48</v>
      </c>
      <c r="B60" s="27">
        <v>8.91</v>
      </c>
      <c r="C60" s="27">
        <v>8.55</v>
      </c>
      <c r="D60" s="27">
        <v>9.1</v>
      </c>
      <c r="E60" s="27">
        <v>8.4</v>
      </c>
      <c r="F60" s="27" t="s">
        <v>49</v>
      </c>
      <c r="G60" s="25">
        <v>0.0482</v>
      </c>
    </row>
    <row r="61" ht="15.75" customHeight="1">
      <c r="A61" s="27" t="s">
        <v>46</v>
      </c>
      <c r="B61" s="27">
        <v>8.5</v>
      </c>
      <c r="C61" s="27">
        <v>8.28</v>
      </c>
      <c r="D61" s="27">
        <v>9.06</v>
      </c>
      <c r="E61" s="27">
        <v>8.11</v>
      </c>
      <c r="F61" s="27" t="s">
        <v>47</v>
      </c>
      <c r="G61" s="25">
        <v>0.0328</v>
      </c>
    </row>
    <row r="62" ht="15.75" customHeight="1">
      <c r="A62" s="27" t="s">
        <v>44</v>
      </c>
      <c r="B62" s="27">
        <v>8.23</v>
      </c>
      <c r="C62" s="27">
        <v>7.85</v>
      </c>
      <c r="D62" s="27">
        <v>8.39</v>
      </c>
      <c r="E62" s="27">
        <v>7.74</v>
      </c>
      <c r="F62" s="27" t="s">
        <v>45</v>
      </c>
      <c r="G62" s="25">
        <v>0.0758</v>
      </c>
    </row>
    <row r="63" ht="15.75" customHeight="1">
      <c r="A63" s="27" t="s">
        <v>42</v>
      </c>
      <c r="B63" s="27">
        <v>7.65</v>
      </c>
      <c r="C63" s="27">
        <v>7.53</v>
      </c>
      <c r="D63" s="27">
        <v>7.95</v>
      </c>
      <c r="E63" s="27">
        <v>6.97</v>
      </c>
      <c r="F63" s="27" t="s">
        <v>43</v>
      </c>
      <c r="G63" s="25">
        <v>-0.0255</v>
      </c>
    </row>
    <row r="64" ht="15.75" customHeight="1">
      <c r="A64" s="27" t="s">
        <v>40</v>
      </c>
      <c r="B64" s="27">
        <v>7.85</v>
      </c>
      <c r="C64" s="27">
        <v>6.92</v>
      </c>
      <c r="D64" s="27">
        <v>8.21</v>
      </c>
      <c r="E64" s="27">
        <v>6.6</v>
      </c>
      <c r="F64" s="27" t="s">
        <v>41</v>
      </c>
      <c r="G64" s="25">
        <v>0.1279</v>
      </c>
    </row>
    <row r="65" ht="15.75" customHeight="1">
      <c r="A65" s="27" t="s">
        <v>38</v>
      </c>
      <c r="B65" s="27">
        <v>6.96</v>
      </c>
      <c r="C65" s="27">
        <v>7.16</v>
      </c>
      <c r="D65" s="27">
        <v>7.46</v>
      </c>
      <c r="E65" s="27">
        <v>6.5</v>
      </c>
      <c r="F65" s="27" t="s">
        <v>39</v>
      </c>
      <c r="G65" s="25">
        <v>0.0072</v>
      </c>
    </row>
    <row r="66" ht="15.75" customHeight="1">
      <c r="A66" s="27" t="s">
        <v>36</v>
      </c>
      <c r="B66" s="27">
        <v>6.91</v>
      </c>
      <c r="C66" s="27">
        <v>7.55</v>
      </c>
      <c r="D66" s="27">
        <v>7.59</v>
      </c>
      <c r="E66" s="27">
        <v>5.97</v>
      </c>
      <c r="F66" s="27" t="s">
        <v>37</v>
      </c>
      <c r="G66" s="25">
        <v>-0.0737</v>
      </c>
    </row>
    <row r="67" ht="15.75" customHeight="1">
      <c r="A67" s="27" t="s">
        <v>34</v>
      </c>
      <c r="B67" s="27">
        <v>7.46</v>
      </c>
      <c r="C67" s="27">
        <v>8.63</v>
      </c>
      <c r="D67" s="27">
        <v>8.75</v>
      </c>
      <c r="E67" s="27">
        <v>7.19</v>
      </c>
      <c r="F67" s="27" t="s">
        <v>35</v>
      </c>
      <c r="G67" s="25">
        <v>-0.1366</v>
      </c>
    </row>
    <row r="68" ht="15.75" customHeight="1">
      <c r="A68" s="27" t="s">
        <v>32</v>
      </c>
      <c r="B68" s="27">
        <v>8.64</v>
      </c>
      <c r="C68" s="27">
        <v>8.46</v>
      </c>
      <c r="D68" s="27">
        <v>8.67</v>
      </c>
      <c r="E68" s="27">
        <v>8.2</v>
      </c>
      <c r="F68" s="27" t="s">
        <v>33</v>
      </c>
      <c r="G68" s="25">
        <v>0.0177</v>
      </c>
    </row>
    <row r="69" ht="15.75" customHeight="1">
      <c r="A69" s="27" t="s">
        <v>30</v>
      </c>
      <c r="B69" s="27">
        <v>8.49</v>
      </c>
      <c r="C69" s="27">
        <v>8.86</v>
      </c>
      <c r="D69" s="27">
        <v>8.86</v>
      </c>
      <c r="E69" s="27">
        <v>8.06</v>
      </c>
      <c r="F69" s="27" t="s">
        <v>31</v>
      </c>
      <c r="G69" s="25">
        <v>-0.0341</v>
      </c>
    </row>
    <row r="70" ht="15.75" customHeight="1">
      <c r="A70" s="27" t="s">
        <v>28</v>
      </c>
      <c r="B70" s="27">
        <v>8.79</v>
      </c>
      <c r="C70" s="27">
        <v>9.23</v>
      </c>
      <c r="D70" s="27">
        <v>9.35</v>
      </c>
      <c r="E70" s="27">
        <v>8.51</v>
      </c>
      <c r="F70" s="27" t="s">
        <v>29</v>
      </c>
      <c r="G70" s="25">
        <v>-0.0456</v>
      </c>
    </row>
    <row r="71" ht="15.75" customHeight="1">
      <c r="A71" s="27" t="s">
        <v>25</v>
      </c>
      <c r="B71" s="27">
        <v>9.21</v>
      </c>
      <c r="C71" s="27">
        <v>8.68</v>
      </c>
      <c r="D71" s="27">
        <v>9.21</v>
      </c>
      <c r="E71" s="27">
        <v>8.18</v>
      </c>
      <c r="F71" s="27" t="s">
        <v>26</v>
      </c>
      <c r="G71" s="25">
        <v>0.0623</v>
      </c>
    </row>
    <row r="72" ht="15.75" customHeight="1">
      <c r="A72" s="27" t="s">
        <v>22</v>
      </c>
      <c r="B72" s="27">
        <v>8.67</v>
      </c>
      <c r="C72" s="27">
        <v>8.4</v>
      </c>
      <c r="D72" s="27">
        <v>9.0</v>
      </c>
      <c r="E72" s="27">
        <v>8.01</v>
      </c>
      <c r="F72" s="27" t="s">
        <v>23</v>
      </c>
      <c r="G72" s="25">
        <v>0.0396</v>
      </c>
    </row>
    <row r="73" ht="15.75" customHeight="1">
      <c r="A73" s="27" t="s">
        <v>19</v>
      </c>
      <c r="B73" s="27">
        <v>8.34</v>
      </c>
      <c r="C73" s="27">
        <v>9.28</v>
      </c>
      <c r="D73" s="27">
        <v>9.52</v>
      </c>
      <c r="E73" s="27">
        <v>8.32</v>
      </c>
      <c r="F73" s="27" t="s">
        <v>20</v>
      </c>
      <c r="G73" s="25">
        <v>-0.1003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7" t="s">
        <v>166</v>
      </c>
    </row>
    <row r="2">
      <c r="A2" s="27">
        <v>0.2776</v>
      </c>
    </row>
    <row r="3">
      <c r="A3" s="28" t="s">
        <v>167</v>
      </c>
    </row>
    <row r="4">
      <c r="A4" s="27">
        <v>0.192</v>
      </c>
    </row>
    <row r="5">
      <c r="A5" s="28" t="s">
        <v>168</v>
      </c>
    </row>
    <row r="6">
      <c r="A6" s="27">
        <v>0.1804</v>
      </c>
    </row>
    <row r="7">
      <c r="A7" s="28" t="s">
        <v>169</v>
      </c>
    </row>
    <row r="8">
      <c r="A8" s="27">
        <v>0.25453333</v>
      </c>
    </row>
    <row r="9">
      <c r="A9" s="28" t="s">
        <v>170</v>
      </c>
    </row>
    <row r="10">
      <c r="A10" s="27">
        <v>0.14333333</v>
      </c>
    </row>
    <row r="11">
      <c r="A11" s="28" t="s">
        <v>171</v>
      </c>
    </row>
    <row r="12">
      <c r="A12" s="27">
        <v>0.16433333</v>
      </c>
    </row>
    <row r="13">
      <c r="A13" s="28" t="s">
        <v>172</v>
      </c>
    </row>
    <row r="14">
      <c r="A14" s="27">
        <v>0.25626667</v>
      </c>
    </row>
    <row r="15">
      <c r="A15" s="28" t="s">
        <v>173</v>
      </c>
    </row>
    <row r="16">
      <c r="A16" s="27">
        <v>0.1184</v>
      </c>
    </row>
    <row r="17">
      <c r="A17" s="28" t="s">
        <v>174</v>
      </c>
    </row>
    <row r="18">
      <c r="A18" s="27">
        <v>0.13333333</v>
      </c>
    </row>
    <row r="19">
      <c r="A19" s="28" t="s">
        <v>175</v>
      </c>
    </row>
    <row r="20">
      <c r="A20" s="27">
        <v>0.21704</v>
      </c>
    </row>
    <row r="21" ht="15.75" customHeight="1">
      <c r="A21" s="28" t="s">
        <v>176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2023-01-25T19:23:29Z</dcterms:created>
  <dc:creator>Cassio Serra Carvalho</dc:creator>
</cp:coreProperties>
</file>