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ownloads\"/>
    </mc:Choice>
  </mc:AlternateContent>
  <xr:revisionPtr revIDLastSave="0" documentId="8_{B2F5C30E-4CDB-4D69-BA92-05BA18979F35}" xr6:coauthVersionLast="47" xr6:coauthVersionMax="47" xr10:uidLastSave="{00000000-0000-0000-0000-000000000000}"/>
  <bookViews>
    <workbookView xWindow="3036" yWindow="3036" windowWidth="17280" windowHeight="8880" xr2:uid="{00000000-000D-0000-FFFF-FFFF00000000}"/>
  </bookViews>
  <sheets>
    <sheet name="Intel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3" l="1"/>
  <c r="I11" i="3"/>
  <c r="L3" i="3"/>
  <c r="L2" i="3"/>
  <c r="J90" i="3"/>
  <c r="J91" i="3"/>
  <c r="J92" i="3"/>
  <c r="J93" i="3"/>
  <c r="J94" i="3"/>
  <c r="K91" i="3"/>
  <c r="I122" i="3"/>
  <c r="J122" i="3" s="1"/>
  <c r="S6" i="3"/>
  <c r="S5" i="3" s="1"/>
  <c r="K122" i="3" l="1"/>
  <c r="I121" i="3"/>
  <c r="J121" i="3" s="1"/>
  <c r="K121" i="3"/>
  <c r="I120" i="3"/>
  <c r="J120" i="3" s="1"/>
  <c r="K120" i="3" l="1"/>
  <c r="I119" i="3"/>
  <c r="J119" i="3" s="1"/>
  <c r="K119" i="3" l="1"/>
  <c r="I118" i="3"/>
  <c r="J118" i="3" s="1"/>
  <c r="K118" i="3" l="1"/>
  <c r="I117" i="3"/>
  <c r="J117" i="3" s="1"/>
  <c r="K117" i="3" l="1"/>
  <c r="I116" i="3"/>
  <c r="J116" i="3" s="1"/>
  <c r="K116" i="3" l="1"/>
  <c r="I115" i="3"/>
  <c r="J115" i="3" s="1"/>
  <c r="K115" i="3" l="1"/>
  <c r="I114" i="3"/>
  <c r="J114" i="3" s="1"/>
  <c r="K114" i="3" l="1"/>
  <c r="I113" i="3"/>
  <c r="J113" i="3" s="1"/>
  <c r="K113" i="3" l="1"/>
  <c r="I112" i="3"/>
  <c r="J112" i="3" s="1"/>
  <c r="K112" i="3" l="1"/>
  <c r="I111" i="3"/>
  <c r="J111" i="3" s="1"/>
  <c r="K111" i="3" l="1"/>
  <c r="I110" i="3"/>
  <c r="J110" i="3" s="1"/>
  <c r="K110" i="3" l="1"/>
  <c r="I109" i="3"/>
  <c r="J109" i="3" s="1"/>
  <c r="K109" i="3" l="1"/>
  <c r="I108" i="3"/>
  <c r="J108" i="3" s="1"/>
  <c r="K108" i="3" l="1"/>
  <c r="I107" i="3"/>
  <c r="J107" i="3" s="1"/>
  <c r="K107" i="3" l="1"/>
  <c r="I106" i="3"/>
  <c r="J106" i="3" s="1"/>
  <c r="K106" i="3" l="1"/>
  <c r="I105" i="3"/>
  <c r="J105" i="3" s="1"/>
  <c r="K105" i="3" l="1"/>
  <c r="I104" i="3"/>
  <c r="J104" i="3" s="1"/>
  <c r="K104" i="3" l="1"/>
  <c r="I103" i="3"/>
  <c r="J103" i="3" s="1"/>
  <c r="K103" i="3" l="1"/>
  <c r="I102" i="3"/>
  <c r="J102" i="3" s="1"/>
  <c r="K102" i="3" l="1"/>
  <c r="I101" i="3"/>
  <c r="J101" i="3" s="1"/>
  <c r="K101" i="3" l="1"/>
  <c r="I100" i="3"/>
  <c r="J100" i="3" s="1"/>
  <c r="K100" i="3" l="1"/>
  <c r="I99" i="3"/>
  <c r="J99" i="3" s="1"/>
  <c r="K99" i="3" l="1"/>
  <c r="I98" i="3"/>
  <c r="J98" i="3" s="1"/>
  <c r="K98" i="3" l="1"/>
  <c r="I97" i="3"/>
  <c r="J97" i="3" s="1"/>
  <c r="K97" i="3" l="1"/>
  <c r="I96" i="3"/>
  <c r="J96" i="3" s="1"/>
  <c r="K96" i="3" l="1"/>
  <c r="I95" i="3"/>
  <c r="J95" i="3" s="1"/>
  <c r="K95" i="3" l="1"/>
  <c r="I94" i="3"/>
  <c r="K94" i="3" l="1"/>
  <c r="I93" i="3"/>
  <c r="K93" i="3" l="1"/>
  <c r="I92" i="3"/>
  <c r="K92" i="3" l="1"/>
  <c r="I91" i="3"/>
  <c r="I90" i="3" l="1"/>
  <c r="I89" i="3" l="1"/>
  <c r="J89" i="3" s="1"/>
  <c r="K90" i="3"/>
  <c r="I88" i="3" l="1"/>
  <c r="J88" i="3" s="1"/>
  <c r="K89" i="3"/>
  <c r="I87" i="3" l="1"/>
  <c r="J87" i="3" s="1"/>
  <c r="K88" i="3"/>
  <c r="I86" i="3" l="1"/>
  <c r="J86" i="3" s="1"/>
  <c r="K87" i="3"/>
  <c r="I85" i="3" l="1"/>
  <c r="J85" i="3" s="1"/>
  <c r="K86" i="3"/>
  <c r="I84" i="3" l="1"/>
  <c r="J84" i="3" s="1"/>
  <c r="K85" i="3"/>
  <c r="I83" i="3" l="1"/>
  <c r="J83" i="3" s="1"/>
  <c r="K84" i="3"/>
  <c r="I82" i="3" l="1"/>
  <c r="J82" i="3" s="1"/>
  <c r="K83" i="3"/>
  <c r="I81" i="3" l="1"/>
  <c r="J81" i="3" s="1"/>
  <c r="K82" i="3"/>
  <c r="I80" i="3" l="1"/>
  <c r="J80" i="3" s="1"/>
  <c r="K81" i="3"/>
  <c r="I79" i="3" l="1"/>
  <c r="J79" i="3" s="1"/>
  <c r="K80" i="3"/>
  <c r="I78" i="3" l="1"/>
  <c r="J78" i="3" s="1"/>
  <c r="K79" i="3"/>
  <c r="I77" i="3" l="1"/>
  <c r="J77" i="3" s="1"/>
  <c r="K78" i="3"/>
  <c r="I76" i="3" l="1"/>
  <c r="J76" i="3" s="1"/>
  <c r="K77" i="3"/>
  <c r="I75" i="3" l="1"/>
  <c r="J75" i="3" s="1"/>
  <c r="K76" i="3"/>
  <c r="K75" i="3" l="1"/>
  <c r="I74" i="3"/>
  <c r="J74" i="3" s="1"/>
  <c r="K74" i="3" l="1"/>
  <c r="I73" i="3"/>
  <c r="J73" i="3" s="1"/>
  <c r="K73" i="3" l="1"/>
  <c r="I72" i="3"/>
  <c r="J72" i="3" s="1"/>
  <c r="K72" i="3" l="1"/>
  <c r="I71" i="3"/>
  <c r="J71" i="3" s="1"/>
  <c r="K71" i="3" l="1"/>
  <c r="I70" i="3"/>
  <c r="J70" i="3" s="1"/>
  <c r="K70" i="3" l="1"/>
  <c r="I69" i="3"/>
  <c r="J69" i="3" s="1"/>
  <c r="K69" i="3" l="1"/>
  <c r="I68" i="3"/>
  <c r="J68" i="3" s="1"/>
  <c r="K68" i="3" l="1"/>
  <c r="I67" i="3"/>
  <c r="J67" i="3" s="1"/>
  <c r="K67" i="3" l="1"/>
  <c r="I66" i="3"/>
  <c r="J66" i="3" s="1"/>
  <c r="K66" i="3" l="1"/>
  <c r="I65" i="3"/>
  <c r="J65" i="3" s="1"/>
  <c r="K65" i="3" l="1"/>
  <c r="I64" i="3"/>
  <c r="J64" i="3" s="1"/>
  <c r="K64" i="3" l="1"/>
  <c r="I63" i="3"/>
  <c r="J63" i="3" s="1"/>
  <c r="K63" i="3" l="1"/>
  <c r="I62" i="3"/>
  <c r="J62" i="3" s="1"/>
  <c r="K62" i="3" l="1"/>
  <c r="I61" i="3"/>
  <c r="J61" i="3" s="1"/>
  <c r="K61" i="3" l="1"/>
  <c r="I60" i="3"/>
  <c r="J60" i="3" s="1"/>
  <c r="K60" i="3" l="1"/>
  <c r="I59" i="3"/>
  <c r="J59" i="3" s="1"/>
  <c r="K59" i="3" l="1"/>
  <c r="I58" i="3"/>
  <c r="J58" i="3" s="1"/>
  <c r="K58" i="3" l="1"/>
  <c r="I57" i="3"/>
  <c r="J57" i="3" s="1"/>
  <c r="K57" i="3" l="1"/>
  <c r="I56" i="3"/>
  <c r="J56" i="3" s="1"/>
  <c r="K56" i="3" l="1"/>
  <c r="I55" i="3"/>
  <c r="J55" i="3" s="1"/>
  <c r="K55" i="3" l="1"/>
  <c r="I54" i="3"/>
  <c r="J54" i="3" s="1"/>
  <c r="K54" i="3" l="1"/>
  <c r="I53" i="3"/>
  <c r="J53" i="3" s="1"/>
  <c r="K53" i="3" l="1"/>
  <c r="I52" i="3"/>
  <c r="J52" i="3" s="1"/>
  <c r="K52" i="3" l="1"/>
  <c r="I51" i="3"/>
  <c r="J51" i="3" s="1"/>
  <c r="K51" i="3" l="1"/>
  <c r="I50" i="3"/>
  <c r="J50" i="3" s="1"/>
  <c r="L121" i="3"/>
  <c r="L120" i="3" s="1"/>
  <c r="L119" i="3"/>
  <c r="L118" i="3" s="1"/>
  <c r="L117" i="3" s="1"/>
  <c r="L116" i="3" s="1"/>
  <c r="L115" i="3" s="1"/>
  <c r="L114" i="3" s="1"/>
  <c r="L113" i="3" s="1"/>
  <c r="L112" i="3" s="1"/>
  <c r="L111" i="3" s="1"/>
  <c r="L110" i="3" s="1"/>
  <c r="L109" i="3" s="1"/>
  <c r="L108" i="3" s="1"/>
  <c r="L107" i="3" s="1"/>
  <c r="L106" i="3" s="1"/>
  <c r="L105" i="3" s="1"/>
  <c r="L104" i="3" s="1"/>
  <c r="L103" i="3" s="1"/>
  <c r="L102" i="3" s="1"/>
  <c r="L101" i="3" s="1"/>
  <c r="L100" i="3" s="1"/>
  <c r="L99" i="3" s="1"/>
  <c r="L98" i="3" s="1"/>
  <c r="L97" i="3" s="1"/>
  <c r="L96" i="3" s="1"/>
  <c r="L95" i="3" s="1"/>
  <c r="L94" i="3" s="1"/>
  <c r="L93" i="3" s="1"/>
  <c r="L92" i="3" s="1"/>
  <c r="L91" i="3" s="1"/>
  <c r="L90" i="3" s="1"/>
  <c r="L89" i="3" s="1"/>
  <c r="L88" i="3" s="1"/>
  <c r="L87" i="3" s="1"/>
  <c r="L86" i="3" s="1"/>
  <c r="L85" i="3" s="1"/>
  <c r="L84" i="3" s="1"/>
  <c r="L83" i="3" s="1"/>
  <c r="L82" i="3" s="1"/>
  <c r="L81" i="3" s="1"/>
  <c r="L80" i="3" s="1"/>
  <c r="L79" i="3" s="1"/>
  <c r="L78" i="3" s="1"/>
  <c r="L77" i="3" s="1"/>
  <c r="L76" i="3" s="1"/>
  <c r="L75" i="3" s="1"/>
  <c r="L74" i="3" s="1"/>
  <c r="L73" i="3" s="1"/>
  <c r="L72" i="3" s="1"/>
  <c r="L71" i="3" s="1"/>
  <c r="L70" i="3" s="1"/>
  <c r="L69" i="3" s="1"/>
  <c r="L68" i="3" s="1"/>
  <c r="L67" i="3" s="1"/>
  <c r="L66" i="3" s="1"/>
  <c r="L65" i="3" s="1"/>
  <c r="L64" i="3" s="1"/>
  <c r="L63" i="3" s="1"/>
  <c r="L62" i="3" s="1"/>
  <c r="L61" i="3" s="1"/>
  <c r="L60" i="3" s="1"/>
  <c r="L59" i="3" s="1"/>
  <c r="L58" i="3" s="1"/>
  <c r="L57" i="3" s="1"/>
  <c r="L56" i="3" s="1"/>
  <c r="L55" i="3" s="1"/>
  <c r="L54" i="3" s="1"/>
  <c r="L53" i="3" s="1"/>
  <c r="L52" i="3" s="1"/>
  <c r="L51" i="3" s="1"/>
  <c r="L50" i="3" s="1"/>
  <c r="L49" i="3" s="1"/>
  <c r="L48" i="3" s="1"/>
  <c r="L47" i="3" s="1"/>
  <c r="L46" i="3" s="1"/>
  <c r="L45" i="3" s="1"/>
  <c r="L44" i="3" s="1"/>
  <c r="L43" i="3" s="1"/>
  <c r="L42" i="3" s="1"/>
  <c r="L41" i="3" s="1"/>
  <c r="L40" i="3" s="1"/>
  <c r="L39" i="3" s="1"/>
  <c r="L38" i="3" s="1"/>
  <c r="L37" i="3" s="1"/>
  <c r="L36" i="3" s="1"/>
  <c r="L35" i="3" s="1"/>
  <c r="L34" i="3" s="1"/>
  <c r="L33" i="3" s="1"/>
  <c r="L32" i="3" s="1"/>
  <c r="L31" i="3" s="1"/>
  <c r="L30" i="3" s="1"/>
  <c r="L29" i="3" s="1"/>
  <c r="L28" i="3" s="1"/>
  <c r="L27" i="3" s="1"/>
  <c r="L26" i="3" s="1"/>
  <c r="L25" i="3" s="1"/>
  <c r="L24" i="3" s="1"/>
  <c r="L23" i="3" s="1"/>
  <c r="L22" i="3" s="1"/>
  <c r="L21" i="3" s="1"/>
  <c r="L20" i="3" s="1"/>
  <c r="L19" i="3" s="1"/>
  <c r="L18" i="3" s="1"/>
  <c r="K50" i="3" l="1"/>
  <c r="I49" i="3"/>
  <c r="J49" i="3" s="1"/>
  <c r="L17" i="3"/>
  <c r="L16" i="3" s="1"/>
  <c r="L15" i="3" s="1"/>
  <c r="L14" i="3" s="1"/>
  <c r="L13" i="3" s="1"/>
  <c r="L12" i="3" s="1"/>
  <c r="L11" i="3" s="1"/>
  <c r="L10" i="3" s="1"/>
  <c r="L9" i="3" s="1"/>
  <c r="L8" i="3" s="1"/>
  <c r="L7" i="3" s="1"/>
  <c r="L6" i="3" s="1"/>
  <c r="L5" i="3" s="1"/>
  <c r="L4" i="3" s="1"/>
  <c r="K49" i="3" l="1"/>
  <c r="I48" i="3"/>
  <c r="J48" i="3" s="1"/>
  <c r="K48" i="3" l="1"/>
  <c r="I47" i="3"/>
  <c r="J47" i="3" s="1"/>
  <c r="K47" i="3" l="1"/>
  <c r="I46" i="3"/>
  <c r="J46" i="3" s="1"/>
  <c r="K46" i="3" l="1"/>
  <c r="I45" i="3"/>
  <c r="J45" i="3" s="1"/>
  <c r="K45" i="3" l="1"/>
  <c r="I44" i="3"/>
  <c r="J44" i="3" s="1"/>
  <c r="K44" i="3" l="1"/>
  <c r="I43" i="3"/>
  <c r="J43" i="3" s="1"/>
  <c r="K43" i="3" l="1"/>
  <c r="I42" i="3"/>
  <c r="J42" i="3" s="1"/>
  <c r="K42" i="3" l="1"/>
  <c r="I41" i="3"/>
  <c r="J41" i="3" s="1"/>
  <c r="K41" i="3" l="1"/>
  <c r="I40" i="3"/>
  <c r="J40" i="3" s="1"/>
  <c r="K40" i="3" l="1"/>
  <c r="I39" i="3"/>
  <c r="J39" i="3" s="1"/>
  <c r="K39" i="3" l="1"/>
  <c r="I38" i="3"/>
  <c r="J38" i="3" s="1"/>
  <c r="K38" i="3" l="1"/>
  <c r="I37" i="3"/>
  <c r="J37" i="3" s="1"/>
  <c r="K37" i="3" l="1"/>
  <c r="I36" i="3"/>
  <c r="J36" i="3" s="1"/>
  <c r="K36" i="3" l="1"/>
  <c r="I35" i="3"/>
  <c r="J35" i="3" s="1"/>
  <c r="K35" i="3" l="1"/>
  <c r="I34" i="3"/>
  <c r="J34" i="3" s="1"/>
  <c r="K34" i="3" l="1"/>
  <c r="I33" i="3"/>
  <c r="J33" i="3" s="1"/>
  <c r="K33" i="3" l="1"/>
  <c r="I32" i="3"/>
  <c r="J32" i="3" s="1"/>
  <c r="K32" i="3" l="1"/>
  <c r="I31" i="3"/>
  <c r="J31" i="3" s="1"/>
  <c r="K31" i="3" l="1"/>
  <c r="I30" i="3"/>
  <c r="J30" i="3" s="1"/>
  <c r="K30" i="3" l="1"/>
  <c r="I29" i="3"/>
  <c r="J29" i="3" s="1"/>
  <c r="K29" i="3" l="1"/>
  <c r="I28" i="3"/>
  <c r="J28" i="3" s="1"/>
  <c r="K28" i="3" l="1"/>
  <c r="I27" i="3"/>
  <c r="J27" i="3" s="1"/>
  <c r="K27" i="3" s="1"/>
  <c r="I26" i="3" l="1"/>
  <c r="J26" i="3" s="1"/>
  <c r="K26" i="3" l="1"/>
  <c r="I25" i="3"/>
  <c r="J25" i="3" s="1"/>
  <c r="K25" i="3" l="1"/>
  <c r="I24" i="3"/>
  <c r="J24" i="3" s="1"/>
  <c r="K24" i="3" l="1"/>
  <c r="I23" i="3"/>
  <c r="J23" i="3" s="1"/>
  <c r="K23" i="3" l="1"/>
  <c r="I22" i="3"/>
  <c r="J22" i="3" s="1"/>
  <c r="K22" i="3" l="1"/>
  <c r="I21" i="3"/>
  <c r="J21" i="3" s="1"/>
  <c r="K21" i="3" l="1"/>
  <c r="I20" i="3"/>
  <c r="J20" i="3" s="1"/>
  <c r="K20" i="3" l="1"/>
  <c r="I19" i="3"/>
  <c r="J19" i="3" s="1"/>
  <c r="K19" i="3" l="1"/>
  <c r="I18" i="3"/>
  <c r="J18" i="3" s="1"/>
  <c r="K18" i="3" l="1"/>
  <c r="I17" i="3"/>
  <c r="J17" i="3" s="1"/>
  <c r="K17" i="3" l="1"/>
  <c r="I16" i="3"/>
  <c r="J16" i="3" s="1"/>
  <c r="K16" i="3" l="1"/>
  <c r="I15" i="3"/>
  <c r="J15" i="3" s="1"/>
  <c r="K15" i="3" l="1"/>
  <c r="I14" i="3"/>
  <c r="J14" i="3" s="1"/>
  <c r="K14" i="3" l="1"/>
  <c r="I13" i="3"/>
  <c r="J13" i="3" s="1"/>
  <c r="K13" i="3" l="1"/>
  <c r="I12" i="3"/>
  <c r="J12" i="3" s="1"/>
  <c r="K12" i="3" l="1"/>
  <c r="J11" i="3"/>
  <c r="K11" i="3" l="1"/>
  <c r="I10" i="3"/>
  <c r="J10" i="3" s="1"/>
  <c r="K10" i="3" l="1"/>
  <c r="I9" i="3"/>
  <c r="J9" i="3" s="1"/>
  <c r="K9" i="3" l="1"/>
  <c r="I8" i="3"/>
  <c r="J8" i="3" s="1"/>
  <c r="K8" i="3" l="1"/>
  <c r="I7" i="3"/>
  <c r="J7" i="3" s="1"/>
  <c r="I6" i="3" l="1"/>
  <c r="J6" i="3" s="1"/>
  <c r="K7" i="3"/>
  <c r="K6" i="3" l="1"/>
  <c r="I5" i="3"/>
  <c r="J5" i="3" s="1"/>
  <c r="I4" i="3" l="1"/>
  <c r="J4" i="3" s="1"/>
  <c r="K4" i="3" s="1"/>
  <c r="K5" i="3"/>
  <c r="I3" i="3" l="1"/>
  <c r="J3" i="3" s="1"/>
  <c r="K3" i="3" s="1"/>
  <c r="I2" i="3" l="1"/>
  <c r="J2" i="3" l="1"/>
  <c r="K2" i="3" s="1"/>
</calcChain>
</file>

<file path=xl/sharedStrings.xml><?xml version="1.0" encoding="utf-8"?>
<sst xmlns="http://schemas.openxmlformats.org/spreadsheetml/2006/main" count="502" uniqueCount="346">
  <si>
    <t>Data</t>
  </si>
  <si>
    <t>Último</t>
  </si>
  <si>
    <t>Abertura</t>
  </si>
  <si>
    <t>Máxima</t>
  </si>
  <si>
    <t>Mínima</t>
  </si>
  <si>
    <t>Vol.</t>
  </si>
  <si>
    <t>Var%</t>
  </si>
  <si>
    <t>APORTE</t>
  </si>
  <si>
    <t>COMPRA</t>
  </si>
  <si>
    <t>TOTAL</t>
  </si>
  <si>
    <t>PATRIMÔNIO</t>
  </si>
  <si>
    <t>MÊS</t>
  </si>
  <si>
    <t>DATA</t>
  </si>
  <si>
    <t>DIVIDENDO</t>
  </si>
  <si>
    <t>a.m</t>
  </si>
  <si>
    <t>a.a</t>
  </si>
  <si>
    <t>01.01.2002</t>
  </si>
  <si>
    <t>1,11B</t>
  </si>
  <si>
    <t>+11.41%</t>
  </si>
  <si>
    <t>TIR</t>
  </si>
  <si>
    <t>01.12.2001</t>
  </si>
  <si>
    <t>852,26M</t>
  </si>
  <si>
    <t>-3.70%</t>
  </si>
  <si>
    <t>01.11.2001</t>
  </si>
  <si>
    <t>+33.74%</t>
  </si>
  <si>
    <t>01.10.2001</t>
  </si>
  <si>
    <t>1,24B</t>
  </si>
  <si>
    <t>+19.47%</t>
  </si>
  <si>
    <t>VPL</t>
  </si>
  <si>
    <t>01.09.2001</t>
  </si>
  <si>
    <t>1,07B</t>
  </si>
  <si>
    <t>-26.90%</t>
  </si>
  <si>
    <t>TMA</t>
  </si>
  <si>
    <t>01.08.2001</t>
  </si>
  <si>
    <t>952,37M</t>
  </si>
  <si>
    <t>-6.21%</t>
  </si>
  <si>
    <t>01.07.2001</t>
  </si>
  <si>
    <t>966,25M</t>
  </si>
  <si>
    <t>+1.91%</t>
  </si>
  <si>
    <t>01.06.2001</t>
  </si>
  <si>
    <t>1,01B</t>
  </si>
  <si>
    <t>+8.29%</t>
  </si>
  <si>
    <t>01.05.2001</t>
  </si>
  <si>
    <t>966,95M</t>
  </si>
  <si>
    <t>-12.62%</t>
  </si>
  <si>
    <t>01.04.2001</t>
  </si>
  <si>
    <t>1,34B</t>
  </si>
  <si>
    <t>+17.48%</t>
  </si>
  <si>
    <t>01.03.2001</t>
  </si>
  <si>
    <t>1,42B</t>
  </si>
  <si>
    <t>-7.88%</t>
  </si>
  <si>
    <t>01.02.2001</t>
  </si>
  <si>
    <t>915,46M</t>
  </si>
  <si>
    <t>-22.81%</t>
  </si>
  <si>
    <t>01.01.2001</t>
  </si>
  <si>
    <t>1,32B</t>
  </si>
  <si>
    <t>+23.09%</t>
  </si>
  <si>
    <t>01.12.2000</t>
  </si>
  <si>
    <t>1,23B</t>
  </si>
  <si>
    <t>-21.02%</t>
  </si>
  <si>
    <t>01.11.2000</t>
  </si>
  <si>
    <t>998,12M</t>
  </si>
  <si>
    <t>-15.42%</t>
  </si>
  <si>
    <t>01.10.2000</t>
  </si>
  <si>
    <t>1,53B</t>
  </si>
  <si>
    <t>+8.28%</t>
  </si>
  <si>
    <t>01.09.2000</t>
  </si>
  <si>
    <t>1,47B</t>
  </si>
  <si>
    <t>-44.50%</t>
  </si>
  <si>
    <t>01.08.2000</t>
  </si>
  <si>
    <t>688,11M</t>
  </si>
  <si>
    <t>+12.18%</t>
  </si>
  <si>
    <t>01.07.2000</t>
  </si>
  <si>
    <t>829,14M</t>
  </si>
  <si>
    <t>-0.13%</t>
  </si>
  <si>
    <t>01.06.2000</t>
  </si>
  <si>
    <t>851,67M</t>
  </si>
  <si>
    <t>+7.22%</t>
  </si>
  <si>
    <t>01.05.2000</t>
  </si>
  <si>
    <t>1,15B</t>
  </si>
  <si>
    <t>-1.69%</t>
  </si>
  <si>
    <t>01.04.2000</t>
  </si>
  <si>
    <t>1,21B</t>
  </si>
  <si>
    <t>-3.88%</t>
  </si>
  <si>
    <t>01.03.2000</t>
  </si>
  <si>
    <t>1,13B</t>
  </si>
  <si>
    <t>+16.76%</t>
  </si>
  <si>
    <t>01.02.2000</t>
  </si>
  <si>
    <t>965,31M</t>
  </si>
  <si>
    <t>+14.21%</t>
  </si>
  <si>
    <t>01.01.2000</t>
  </si>
  <si>
    <t>1,41B</t>
  </si>
  <si>
    <t>+20.19%</t>
  </si>
  <si>
    <t>01.12.1999</t>
  </si>
  <si>
    <t>841,50M</t>
  </si>
  <si>
    <t>+7.36%</t>
  </si>
  <si>
    <t>01.11.1999</t>
  </si>
  <si>
    <t>854,82M</t>
  </si>
  <si>
    <t>-0.98%</t>
  </si>
  <si>
    <t>01.10.1999</t>
  </si>
  <si>
    <t>+4.20%</t>
  </si>
  <si>
    <t>01.09.1999</t>
  </si>
  <si>
    <t>1,05B</t>
  </si>
  <si>
    <t>-9.56%</t>
  </si>
  <si>
    <t>01.08.1999</t>
  </si>
  <si>
    <t>1,10B</t>
  </si>
  <si>
    <t>+19.10%</t>
  </si>
  <si>
    <t>01.07.1999</t>
  </si>
  <si>
    <t>+15.97%</t>
  </si>
  <si>
    <t>01.06.1999</t>
  </si>
  <si>
    <t>919,89M</t>
  </si>
  <si>
    <t>+10.06%</t>
  </si>
  <si>
    <t>01.05.1999</t>
  </si>
  <si>
    <t>781,81M</t>
  </si>
  <si>
    <t>-11.64%</t>
  </si>
  <si>
    <t>01.04.1999</t>
  </si>
  <si>
    <t>1,09B</t>
  </si>
  <si>
    <t>+2.93%</t>
  </si>
  <si>
    <t>01.03.1999</t>
  </si>
  <si>
    <t>1,71B</t>
  </si>
  <si>
    <t>-0.87%</t>
  </si>
  <si>
    <t>01.02.1999</t>
  </si>
  <si>
    <t>1,44B</t>
  </si>
  <si>
    <t>-14.90%</t>
  </si>
  <si>
    <t>01.01.1999</t>
  </si>
  <si>
    <t>1,39B</t>
  </si>
  <si>
    <t>+18.86%</t>
  </si>
  <si>
    <t>01.12.1998</t>
  </si>
  <si>
    <t>+10.14%</t>
  </si>
  <si>
    <t>01.11.1998</t>
  </si>
  <si>
    <t>1,29B</t>
  </si>
  <si>
    <t>+20.67%</t>
  </si>
  <si>
    <t>01.10.1998</t>
  </si>
  <si>
    <t>1,57B</t>
  </si>
  <si>
    <t>+4.01%</t>
  </si>
  <si>
    <t>01.09.1998</t>
  </si>
  <si>
    <t>1,48B</t>
  </si>
  <si>
    <t>+20.45%</t>
  </si>
  <si>
    <t>01.08.1998</t>
  </si>
  <si>
    <t>1,76B</t>
  </si>
  <si>
    <t>-15.68%</t>
  </si>
  <si>
    <t>01.07.1998</t>
  </si>
  <si>
    <t>1,59B</t>
  </si>
  <si>
    <t>+13.92%</t>
  </si>
  <si>
    <t>01.06.1998</t>
  </si>
  <si>
    <t>+3.75%</t>
  </si>
  <si>
    <t>01.05.1998</t>
  </si>
  <si>
    <t>-11.58%</t>
  </si>
  <si>
    <t>01.04.1998</t>
  </si>
  <si>
    <t>1,55B</t>
  </si>
  <si>
    <t>+3.48%</t>
  </si>
  <si>
    <t>01.03.1998</t>
  </si>
  <si>
    <t>1,70B</t>
  </si>
  <si>
    <t>-12.93%</t>
  </si>
  <si>
    <t>01.02.1998</t>
  </si>
  <si>
    <t>1,33B</t>
  </si>
  <si>
    <t>+10.72%</t>
  </si>
  <si>
    <t>01.01.1998</t>
  </si>
  <si>
    <t>1,36B</t>
  </si>
  <si>
    <t>+15.32%</t>
  </si>
  <si>
    <t>01.12.1997</t>
  </si>
  <si>
    <t>-9.53%</t>
  </si>
  <si>
    <t>01.11.1997</t>
  </si>
  <si>
    <t>1,27B</t>
  </si>
  <si>
    <t>+0.83%</t>
  </si>
  <si>
    <t>01.10.1997</t>
  </si>
  <si>
    <t>1,99B</t>
  </si>
  <si>
    <t>-16.59%</t>
  </si>
  <si>
    <t>01.09.1997</t>
  </si>
  <si>
    <t>1,03B</t>
  </si>
  <si>
    <t>+0.22%</t>
  </si>
  <si>
    <t>01.08.1997</t>
  </si>
  <si>
    <t>+0.35%</t>
  </si>
  <si>
    <t>01.07.1997</t>
  </si>
  <si>
    <t>1,89B</t>
  </si>
  <si>
    <t>+29.44%</t>
  </si>
  <si>
    <t>01.06.1997</t>
  </si>
  <si>
    <t>2,10B</t>
  </si>
  <si>
    <t>-6.39%</t>
  </si>
  <si>
    <t>01.05.1997</t>
  </si>
  <si>
    <t>2,38B</t>
  </si>
  <si>
    <t>-1.04%</t>
  </si>
  <si>
    <t>01.04.1997</t>
  </si>
  <si>
    <t>2,47B</t>
  </si>
  <si>
    <t>01.03.1997</t>
  </si>
  <si>
    <t>2,18B</t>
  </si>
  <si>
    <t>-1.92%</t>
  </si>
  <si>
    <t>01.02.1997</t>
  </si>
  <si>
    <t>2,16B</t>
  </si>
  <si>
    <t>-12.57%</t>
  </si>
  <si>
    <t>01.01.1997</t>
  </si>
  <si>
    <t>2,23B</t>
  </si>
  <si>
    <t>+23.89%</t>
  </si>
  <si>
    <t>01.12.1996</t>
  </si>
  <si>
    <t>1,80B</t>
  </si>
  <si>
    <t>+3.22%</t>
  </si>
  <si>
    <t>01.11.1996</t>
  </si>
  <si>
    <t>1,67B</t>
  </si>
  <si>
    <t>+15.51%</t>
  </si>
  <si>
    <t>01.10.1996</t>
  </si>
  <si>
    <t>1,78B</t>
  </si>
  <si>
    <t>+15.09%</t>
  </si>
  <si>
    <t>01.09.1996</t>
  </si>
  <si>
    <t>+19.54%</t>
  </si>
  <si>
    <t>01.08.1996</t>
  </si>
  <si>
    <t>+6.28%</t>
  </si>
  <si>
    <t>01.07.1996</t>
  </si>
  <si>
    <t>1,96B</t>
  </si>
  <si>
    <t>+2.29%</t>
  </si>
  <si>
    <t>01.06.1996</t>
  </si>
  <si>
    <t>-2.75%</t>
  </si>
  <si>
    <t>01.05.1996</t>
  </si>
  <si>
    <t>+11.45%</t>
  </si>
  <si>
    <t>01.04.1996</t>
  </si>
  <si>
    <t>1,65B</t>
  </si>
  <si>
    <t>+19.13%</t>
  </si>
  <si>
    <t>01.03.1996</t>
  </si>
  <si>
    <t>-3.27%</t>
  </si>
  <si>
    <t>01.02.1996</t>
  </si>
  <si>
    <t>1,14B</t>
  </si>
  <si>
    <t>+6.52%</t>
  </si>
  <si>
    <t>01.01.1996</t>
  </si>
  <si>
    <t>2,39B</t>
  </si>
  <si>
    <t>-2.68%</t>
  </si>
  <si>
    <t>01.12.1995</t>
  </si>
  <si>
    <t>-6.83%</t>
  </si>
  <si>
    <t>01.11.1995</t>
  </si>
  <si>
    <t>1,64B</t>
  </si>
  <si>
    <t>-12.83%</t>
  </si>
  <si>
    <t>01.10.1995</t>
  </si>
  <si>
    <t>1,75B</t>
  </si>
  <si>
    <t>+16.09%</t>
  </si>
  <si>
    <t>01.09.1995</t>
  </si>
  <si>
    <t>-1.96%</t>
  </si>
  <si>
    <t>01.08.1995</t>
  </si>
  <si>
    <t>1,97B</t>
  </si>
  <si>
    <t>-5.54%</t>
  </si>
  <si>
    <t>01.07.1995</t>
  </si>
  <si>
    <t>2,24B</t>
  </si>
  <si>
    <t>+2.65%</t>
  </si>
  <si>
    <t>01.06.1995</t>
  </si>
  <si>
    <t>+12.68%</t>
  </si>
  <si>
    <t>01.05.1995</t>
  </si>
  <si>
    <t>2,72B</t>
  </si>
  <si>
    <t>+9.69%</t>
  </si>
  <si>
    <t>01.04.1995</t>
  </si>
  <si>
    <t>2,06B</t>
  </si>
  <si>
    <t>+20.75%</t>
  </si>
  <si>
    <t>01.03.1995</t>
  </si>
  <si>
    <t>1,95B</t>
  </si>
  <si>
    <t>+6.43%</t>
  </si>
  <si>
    <t>01.02.1995</t>
  </si>
  <si>
    <t>+14.75%</t>
  </si>
  <si>
    <t>01.01.1995</t>
  </si>
  <si>
    <t>+8.77%</t>
  </si>
  <si>
    <t>01.12.1994</t>
  </si>
  <si>
    <t>2,13B</t>
  </si>
  <si>
    <t>+1.01%</t>
  </si>
  <si>
    <t>01.11.1994</t>
  </si>
  <si>
    <t>1,66B</t>
  </si>
  <si>
    <t>+1.80%</t>
  </si>
  <si>
    <t>01.10.1994</t>
  </si>
  <si>
    <t>1,68B</t>
  </si>
  <si>
    <t>+1.04%</t>
  </si>
  <si>
    <t>01.09.1994</t>
  </si>
  <si>
    <t>1,30B</t>
  </si>
  <si>
    <t>-6.57%</t>
  </si>
  <si>
    <t>01.08.1994</t>
  </si>
  <si>
    <t>1,56B</t>
  </si>
  <si>
    <t>+11.08%</t>
  </si>
  <si>
    <t>01.07.1994</t>
  </si>
  <si>
    <t>1,28B</t>
  </si>
  <si>
    <t>+1.09%</t>
  </si>
  <si>
    <t>01.06.1994</t>
  </si>
  <si>
    <t>1,18B</t>
  </si>
  <si>
    <t>01.05.1994</t>
  </si>
  <si>
    <t>+2.62%</t>
  </si>
  <si>
    <t>01.04.1994</t>
  </si>
  <si>
    <t>1,84B</t>
  </si>
  <si>
    <t>-9.72%</t>
  </si>
  <si>
    <t>01.03.1994</t>
  </si>
  <si>
    <t>-1.86%</t>
  </si>
  <si>
    <t>01.02.1994</t>
  </si>
  <si>
    <t>+5.39%</t>
  </si>
  <si>
    <t>01.01.1994</t>
  </si>
  <si>
    <t>+5.15%</t>
  </si>
  <si>
    <t>01.12.1993</t>
  </si>
  <si>
    <t>1,49B</t>
  </si>
  <si>
    <t>01.11.1993</t>
  </si>
  <si>
    <t>-2.78%</t>
  </si>
  <si>
    <t>01.10.1993</t>
  </si>
  <si>
    <t>2,02B</t>
  </si>
  <si>
    <t>-10.63%</t>
  </si>
  <si>
    <t>01.09.1993</t>
  </si>
  <si>
    <t>+9.95%</t>
  </si>
  <si>
    <t>01.08.1993</t>
  </si>
  <si>
    <t>+22.94%</t>
  </si>
  <si>
    <t>01.07.1993</t>
  </si>
  <si>
    <t>-4.94%</t>
  </si>
  <si>
    <t>01.06.1993</t>
  </si>
  <si>
    <t>1,43B</t>
  </si>
  <si>
    <t>-0.58%</t>
  </si>
  <si>
    <t>01.05.1993</t>
  </si>
  <si>
    <t>1,69B</t>
  </si>
  <si>
    <t>+16.50%</t>
  </si>
  <si>
    <t>01.04.1993</t>
  </si>
  <si>
    <t>3,79B</t>
  </si>
  <si>
    <t>-17.27%</t>
  </si>
  <si>
    <t>01.03.1993</t>
  </si>
  <si>
    <t>2,03B</t>
  </si>
  <si>
    <t>-1.37%</t>
  </si>
  <si>
    <t>01.02.1993</t>
  </si>
  <si>
    <t>2,41B</t>
  </si>
  <si>
    <t>+8.98%</t>
  </si>
  <si>
    <t>01.01.1993</t>
  </si>
  <si>
    <t>2,98B</t>
  </si>
  <si>
    <t>+22.79%</t>
  </si>
  <si>
    <t>01.12.1992</t>
  </si>
  <si>
    <t>1,92B</t>
  </si>
  <si>
    <t>+21.97%</t>
  </si>
  <si>
    <t>01.11.1992</t>
  </si>
  <si>
    <t>+5.69%</t>
  </si>
  <si>
    <t>01.10.1992</t>
  </si>
  <si>
    <t>01.09.1992</t>
  </si>
  <si>
    <t>1,20B</t>
  </si>
  <si>
    <t>+13.26%</t>
  </si>
  <si>
    <t>01.08.1992</t>
  </si>
  <si>
    <t>789,11M</t>
  </si>
  <si>
    <t>-3.21%</t>
  </si>
  <si>
    <t>01.07.1992</t>
  </si>
  <si>
    <t>1,17B</t>
  </si>
  <si>
    <t>+5.06%</t>
  </si>
  <si>
    <t>01.06.1992</t>
  </si>
  <si>
    <t>+14.10%</t>
  </si>
  <si>
    <t>01.05.1992</t>
  </si>
  <si>
    <t>-6.59%</t>
  </si>
  <si>
    <t>01.04.1992</t>
  </si>
  <si>
    <t>1,77B</t>
  </si>
  <si>
    <t>-3.47%</t>
  </si>
  <si>
    <t>01.03.1992</t>
  </si>
  <si>
    <t>-12.63%</t>
  </si>
  <si>
    <t>01.02.1992</t>
  </si>
  <si>
    <t>+5.88%</t>
  </si>
  <si>
    <t>01.01.1992</t>
  </si>
  <si>
    <t>2,36B</t>
  </si>
  <si>
    <t>+22.22%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</si>
</sst>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R$&quot;\ #,##0.00"/>
    <numFmt numFmtId="165" formatCode="0.0000000%"/>
    <numFmt numFmtId="166" formatCode="0.00000000%"/>
    <numFmt numFmtId="167" formatCode="0.00000%"/>
    <numFmt numFmtId="168" formatCode="_-[$R$-416]\ * #,##0.00_-;\-[$R$-416]\ * #,##0.00_-;_-[$R$-416]\ * &quot;-&quot;??_-;_-@_-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232526"/>
      <name val="Calibri"/>
      <scheme val="minor"/>
    </font>
    <font>
      <b/>
      <sz val="11"/>
      <color rgb="FF232526"/>
      <name val="Calibri"/>
      <scheme val="minor"/>
    </font>
    <font>
      <sz val="11"/>
      <color rgb="FF23252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6" fillId="0" borderId="0" xfId="0" applyFont="1"/>
    <xf numFmtId="167" fontId="0" fillId="0" borderId="0" xfId="0" applyNumberFormat="1"/>
    <xf numFmtId="0" fontId="19" fillId="0" borderId="0" xfId="0" applyFont="1"/>
    <xf numFmtId="0" fontId="20" fillId="0" borderId="0" xfId="0" quotePrefix="1" applyFont="1" applyAlignment="1">
      <alignment readingOrder="1"/>
    </xf>
    <xf numFmtId="0" fontId="21" fillId="0" borderId="0" xfId="0" applyFont="1"/>
    <xf numFmtId="0" fontId="22" fillId="0" borderId="0" xfId="0" applyFont="1"/>
    <xf numFmtId="0" fontId="18" fillId="33" borderId="0" xfId="0" applyFont="1" applyFill="1" applyAlignment="1">
      <alignment wrapText="1"/>
    </xf>
    <xf numFmtId="0" fontId="21" fillId="0" borderId="0" xfId="0" applyFont="1" applyAlignment="1">
      <alignment wrapText="1"/>
    </xf>
    <xf numFmtId="168" fontId="0" fillId="0" borderId="0" xfId="0" applyNumberFormat="1"/>
    <xf numFmtId="0" fontId="19" fillId="0" borderId="0" xfId="0" applyFont="1" applyAlignment="1">
      <alignment wrapText="1"/>
    </xf>
    <xf numFmtId="2" fontId="21" fillId="0" borderId="0" xfId="0" applyNumberFormat="1" applyFont="1" applyAlignment="1">
      <alignment wrapText="1" readingOrder="1"/>
    </xf>
    <xf numFmtId="2" fontId="21" fillId="0" borderId="0" xfId="0" applyNumberFormat="1" applyFont="1" applyAlignment="1">
      <alignment wrapText="1"/>
    </xf>
    <xf numFmtId="2" fontId="19" fillId="0" borderId="0" xfId="0" applyNumberFormat="1" applyFont="1" applyAlignment="1">
      <alignment wrapText="1" readingOrder="1"/>
    </xf>
    <xf numFmtId="2" fontId="19" fillId="0" borderId="0" xfId="0" applyNumberFormat="1" applyFont="1" applyAlignment="1">
      <alignment wrapText="1"/>
    </xf>
    <xf numFmtId="9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E819A-9CF2-427C-8F23-BE36889015FE}">
  <dimension ref="A1:T122"/>
  <sheetViews>
    <sheetView tabSelected="1" topLeftCell="K1" workbookViewId="0">
      <selection activeCell="U6" sqref="U6"/>
    </sheetView>
  </sheetViews>
  <sheetFormatPr defaultRowHeight="15" customHeight="1"/>
  <cols>
    <col min="1" max="1" width="13.85546875" customWidth="1"/>
    <col min="2" max="2" width="11.42578125" bestFit="1" customWidth="1"/>
    <col min="8" max="8" width="12.140625" bestFit="1" customWidth="1"/>
    <col min="10" max="10" width="9.140625" bestFit="1" customWidth="1"/>
    <col min="11" max="11" width="17.28515625" customWidth="1"/>
    <col min="13" max="13" width="13.5703125" customWidth="1"/>
    <col min="14" max="14" width="13.42578125" customWidth="1"/>
    <col min="15" max="15" width="16.140625" customWidth="1"/>
    <col min="16" max="16" width="15.85546875" customWidth="1"/>
    <col min="19" max="19" width="15.85546875" customWidth="1"/>
    <col min="20" max="20" width="12.5703125" customWidth="1"/>
    <col min="21" max="21" width="13.140625" customWidth="1"/>
    <col min="22" max="22" width="14.5703125" customWidth="1"/>
    <col min="25" max="25" width="16.85546875" customWidth="1"/>
    <col min="27" max="27" width="16.42578125" customWidth="1"/>
  </cols>
  <sheetData>
    <row r="1" spans="1:2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O1" s="4" t="s">
        <v>12</v>
      </c>
      <c r="P1" s="4" t="s">
        <v>13</v>
      </c>
      <c r="S1" s="4" t="s">
        <v>14</v>
      </c>
      <c r="T1" s="4" t="s">
        <v>15</v>
      </c>
    </row>
    <row r="2" spans="1:20">
      <c r="A2" t="s">
        <v>16</v>
      </c>
      <c r="B2" s="14">
        <v>35.04</v>
      </c>
      <c r="C2" s="15">
        <v>31.9</v>
      </c>
      <c r="D2" s="15">
        <v>36.78</v>
      </c>
      <c r="E2" s="17">
        <v>31.56</v>
      </c>
      <c r="F2" s="13" t="s">
        <v>17</v>
      </c>
      <c r="G2" s="7" t="s">
        <v>18</v>
      </c>
      <c r="H2" s="1">
        <v>300</v>
      </c>
      <c r="I2">
        <f>ROUND((1550 + (J3 * P3))/B2, 0)</f>
        <v>58</v>
      </c>
      <c r="J2">
        <f>I2+J3</f>
        <v>23719</v>
      </c>
      <c r="K2" s="12">
        <f>J2*B2</f>
        <v>831113.76</v>
      </c>
      <c r="L2">
        <f>SUM(L3+1)</f>
        <v>121</v>
      </c>
      <c r="O2" s="8"/>
      <c r="P2" s="1"/>
      <c r="R2" s="4" t="s">
        <v>19</v>
      </c>
      <c r="S2" s="2">
        <v>7.3625000000000001E-3</v>
      </c>
      <c r="T2" s="3">
        <f>(S2 + 1) ^ (12) - 1</f>
        <v>9.2016895396416887E-2</v>
      </c>
    </row>
    <row r="3" spans="1:20">
      <c r="A3" s="6" t="s">
        <v>20</v>
      </c>
      <c r="B3" s="14">
        <v>31.45</v>
      </c>
      <c r="C3" s="15">
        <v>32.29</v>
      </c>
      <c r="D3" s="15">
        <v>34.85</v>
      </c>
      <c r="E3" s="17">
        <v>31.41</v>
      </c>
      <c r="F3" s="13" t="s">
        <v>21</v>
      </c>
      <c r="G3" s="7" t="s">
        <v>22</v>
      </c>
      <c r="H3" s="1">
        <v>300</v>
      </c>
      <c r="I3">
        <f>ROUND((1550 + (J4 * P4))/B3, 0)</f>
        <v>64</v>
      </c>
      <c r="J3">
        <f t="shared" ref="J2:J65" si="0">I3+J4</f>
        <v>23661</v>
      </c>
      <c r="K3" s="12">
        <f>J3*B3</f>
        <v>744138.45</v>
      </c>
      <c r="L3">
        <f>SUM(L4+1)</f>
        <v>120</v>
      </c>
      <c r="O3" s="8" t="s">
        <v>20</v>
      </c>
      <c r="P3">
        <v>0.02</v>
      </c>
    </row>
    <row r="4" spans="1:20">
      <c r="A4" s="6" t="s">
        <v>23</v>
      </c>
      <c r="B4" s="14">
        <v>32.659999999999997</v>
      </c>
      <c r="C4" s="15">
        <v>24.53</v>
      </c>
      <c r="D4" s="15">
        <v>32.99</v>
      </c>
      <c r="E4" s="17">
        <v>24.25</v>
      </c>
      <c r="F4" s="13" t="s">
        <v>17</v>
      </c>
      <c r="G4" s="7" t="s">
        <v>24</v>
      </c>
      <c r="H4" s="1">
        <v>300</v>
      </c>
      <c r="I4">
        <f>ROUND((1550 + (J5 * P5))/B4, 0)</f>
        <v>62</v>
      </c>
      <c r="J4">
        <f t="shared" si="0"/>
        <v>23597</v>
      </c>
      <c r="K4" s="12">
        <f>J4*B4</f>
        <v>770678.0199999999</v>
      </c>
      <c r="L4">
        <f>SUM(L5+1)</f>
        <v>119</v>
      </c>
      <c r="O4" s="8" t="s">
        <v>23</v>
      </c>
      <c r="P4">
        <v>0.02</v>
      </c>
    </row>
    <row r="5" spans="1:20">
      <c r="A5" s="6" t="s">
        <v>25</v>
      </c>
      <c r="B5" s="14">
        <v>24.42</v>
      </c>
      <c r="C5" s="15">
        <v>20.21</v>
      </c>
      <c r="D5" s="15">
        <v>26.5</v>
      </c>
      <c r="E5" s="17">
        <v>19.079999999999998</v>
      </c>
      <c r="F5" s="13" t="s">
        <v>26</v>
      </c>
      <c r="G5" s="7" t="s">
        <v>27</v>
      </c>
      <c r="H5" s="1">
        <v>300</v>
      </c>
      <c r="I5">
        <f>ROUND((750 + (J6 * P6))/B5, 0)</f>
        <v>50</v>
      </c>
      <c r="J5">
        <f>I5+J6</f>
        <v>23535</v>
      </c>
      <c r="K5" s="12">
        <f>J5*B5</f>
        <v>574724.70000000007</v>
      </c>
      <c r="L5">
        <f>SUM(L6+1)</f>
        <v>118</v>
      </c>
      <c r="O5" s="8" t="s">
        <v>25</v>
      </c>
      <c r="P5">
        <v>0.02</v>
      </c>
      <c r="R5" s="4" t="s">
        <v>28</v>
      </c>
      <c r="S5" s="1">
        <f>NPV(S6,H2:H122,)</f>
        <v>16598.690393259691</v>
      </c>
    </row>
    <row r="6" spans="1:20">
      <c r="A6" s="6" t="s">
        <v>29</v>
      </c>
      <c r="B6" s="14">
        <v>20.440000000000001</v>
      </c>
      <c r="C6" s="15">
        <v>27.56</v>
      </c>
      <c r="D6" s="15">
        <v>28.09</v>
      </c>
      <c r="E6" s="17">
        <v>18.96</v>
      </c>
      <c r="F6" s="13" t="s">
        <v>30</v>
      </c>
      <c r="G6" s="7" t="s">
        <v>31</v>
      </c>
      <c r="H6" s="1">
        <v>300</v>
      </c>
      <c r="I6">
        <f>ROUND((750 + (J7 * P7))/B6, 0)</f>
        <v>60</v>
      </c>
      <c r="J6">
        <f t="shared" si="0"/>
        <v>23485</v>
      </c>
      <c r="K6" s="12">
        <f>J6*B6</f>
        <v>480033.4</v>
      </c>
      <c r="L6">
        <f>SUM(L7+1)</f>
        <v>117</v>
      </c>
      <c r="O6" s="8" t="s">
        <v>29</v>
      </c>
      <c r="P6">
        <v>0.02</v>
      </c>
      <c r="R6" s="4" t="s">
        <v>32</v>
      </c>
      <c r="S6" s="5">
        <f>(1+T6)^(1/12)-1</f>
        <v>1.5140096939429082E-2</v>
      </c>
      <c r="T6" s="3">
        <v>0.1976</v>
      </c>
    </row>
    <row r="7" spans="1:20">
      <c r="A7" s="6" t="s">
        <v>33</v>
      </c>
      <c r="B7" s="14">
        <v>27.96</v>
      </c>
      <c r="C7" s="15">
        <v>30.62</v>
      </c>
      <c r="D7" s="15">
        <v>32.229999999999997</v>
      </c>
      <c r="E7" s="17">
        <v>26.88</v>
      </c>
      <c r="F7" s="13" t="s">
        <v>34</v>
      </c>
      <c r="G7" s="7" t="s">
        <v>35</v>
      </c>
      <c r="H7" s="1">
        <v>300</v>
      </c>
      <c r="I7">
        <f>ROUND((750 + (J8 * P8))/B7, 0)</f>
        <v>44</v>
      </c>
      <c r="J7">
        <f t="shared" si="0"/>
        <v>23425</v>
      </c>
      <c r="K7" s="12">
        <f>J7*B7</f>
        <v>654963</v>
      </c>
      <c r="L7">
        <f>SUM(L8+1)</f>
        <v>116</v>
      </c>
      <c r="O7" s="8" t="s">
        <v>33</v>
      </c>
      <c r="P7">
        <v>0.02</v>
      </c>
      <c r="T7" s="18"/>
    </row>
    <row r="8" spans="1:20">
      <c r="A8" s="6" t="s">
        <v>36</v>
      </c>
      <c r="B8" s="14">
        <v>29.81</v>
      </c>
      <c r="C8" s="15">
        <v>29.58</v>
      </c>
      <c r="D8" s="17">
        <v>31</v>
      </c>
      <c r="E8" s="17">
        <v>27</v>
      </c>
      <c r="F8" s="13" t="s">
        <v>37</v>
      </c>
      <c r="G8" s="7" t="s">
        <v>38</v>
      </c>
      <c r="H8" s="1">
        <v>300</v>
      </c>
      <c r="I8">
        <f>ROUND((750 + (J9 * P9))/B8, 0)</f>
        <v>41</v>
      </c>
      <c r="J8">
        <f t="shared" si="0"/>
        <v>23381</v>
      </c>
      <c r="K8" s="12">
        <f>J8*B8</f>
        <v>696987.61</v>
      </c>
      <c r="L8">
        <f>SUM(L9+1)</f>
        <v>115</v>
      </c>
      <c r="O8" s="8" t="s">
        <v>36</v>
      </c>
      <c r="P8">
        <v>0.02</v>
      </c>
    </row>
    <row r="9" spans="1:20">
      <c r="A9" s="6" t="s">
        <v>39</v>
      </c>
      <c r="B9" s="16">
        <v>29.25</v>
      </c>
      <c r="C9" s="17">
        <v>27.26</v>
      </c>
      <c r="D9" s="17">
        <v>32</v>
      </c>
      <c r="E9" s="17">
        <v>26.15</v>
      </c>
      <c r="F9" s="13" t="s">
        <v>40</v>
      </c>
      <c r="G9" s="7" t="s">
        <v>41</v>
      </c>
      <c r="H9" s="1">
        <v>300</v>
      </c>
      <c r="I9">
        <f>ROUND((750 + (J10 * P10))/B9, 0)</f>
        <v>42</v>
      </c>
      <c r="J9">
        <f t="shared" si="0"/>
        <v>23340</v>
      </c>
      <c r="K9" s="12">
        <f>J9*B9</f>
        <v>682695</v>
      </c>
      <c r="L9">
        <f>SUM(L10+1)</f>
        <v>114</v>
      </c>
      <c r="O9" s="8" t="s">
        <v>39</v>
      </c>
      <c r="P9">
        <v>0.02</v>
      </c>
    </row>
    <row r="10" spans="1:20">
      <c r="A10" s="6" t="s">
        <v>42</v>
      </c>
      <c r="B10" s="16">
        <v>27.01</v>
      </c>
      <c r="C10" s="17">
        <v>30.77</v>
      </c>
      <c r="D10" s="17">
        <v>32.5</v>
      </c>
      <c r="E10" s="17">
        <v>26.4</v>
      </c>
      <c r="F10" s="13" t="s">
        <v>43</v>
      </c>
      <c r="G10" s="7" t="s">
        <v>44</v>
      </c>
      <c r="H10" s="1">
        <v>300</v>
      </c>
      <c r="I10">
        <f>ROUND((750 + (J11 * P11))/B10, 0)</f>
        <v>45</v>
      </c>
      <c r="J10">
        <f t="shared" si="0"/>
        <v>23298</v>
      </c>
      <c r="K10" s="12">
        <f>J10*B10</f>
        <v>629278.98</v>
      </c>
      <c r="L10">
        <f>SUM(L11+1)</f>
        <v>113</v>
      </c>
      <c r="O10" s="8" t="s">
        <v>42</v>
      </c>
      <c r="P10">
        <v>0.02</v>
      </c>
    </row>
    <row r="11" spans="1:20">
      <c r="A11" s="6" t="s">
        <v>45</v>
      </c>
      <c r="B11" s="16">
        <v>30.91</v>
      </c>
      <c r="C11" s="17">
        <v>26.06</v>
      </c>
      <c r="D11" s="17">
        <v>32.57</v>
      </c>
      <c r="E11" s="17">
        <v>22.25</v>
      </c>
      <c r="F11" s="13" t="s">
        <v>46</v>
      </c>
      <c r="G11" s="7" t="s">
        <v>47</v>
      </c>
      <c r="H11" s="1">
        <v>300</v>
      </c>
      <c r="I11">
        <f>ROUND((750 + (J12 * P12))/B11, 0)</f>
        <v>39</v>
      </c>
      <c r="J11">
        <f t="shared" si="0"/>
        <v>23253</v>
      </c>
      <c r="K11" s="12">
        <f>J11*B11</f>
        <v>718750.23</v>
      </c>
      <c r="L11">
        <f>SUM(L12+1)</f>
        <v>112</v>
      </c>
      <c r="O11" s="8" t="s">
        <v>45</v>
      </c>
      <c r="P11">
        <v>0.02</v>
      </c>
    </row>
    <row r="12" spans="1:20">
      <c r="A12" s="6" t="s">
        <v>48</v>
      </c>
      <c r="B12" s="16">
        <v>26.31</v>
      </c>
      <c r="C12" s="17">
        <v>28.25</v>
      </c>
      <c r="D12" s="17">
        <v>33.69</v>
      </c>
      <c r="E12" s="17">
        <v>24.56</v>
      </c>
      <c r="F12" s="13" t="s">
        <v>49</v>
      </c>
      <c r="G12" s="7" t="s">
        <v>50</v>
      </c>
      <c r="H12" s="1">
        <v>300</v>
      </c>
      <c r="I12">
        <f>ROUND((750 + (J13 * P13))/B12, 0)</f>
        <v>46</v>
      </c>
      <c r="J12">
        <f>I12+J13</f>
        <v>23214</v>
      </c>
      <c r="K12" s="12">
        <f>J12*B12</f>
        <v>610760.34</v>
      </c>
      <c r="L12">
        <f>SUM(L13+1)</f>
        <v>111</v>
      </c>
      <c r="O12" s="8" t="s">
        <v>48</v>
      </c>
      <c r="P12">
        <v>0.02</v>
      </c>
    </row>
    <row r="13" spans="1:20">
      <c r="A13" s="6" t="s">
        <v>51</v>
      </c>
      <c r="B13" s="16">
        <v>28.56</v>
      </c>
      <c r="C13" s="17">
        <v>37.06</v>
      </c>
      <c r="D13" s="17">
        <v>38.229999999999997</v>
      </c>
      <c r="E13" s="17">
        <v>28</v>
      </c>
      <c r="F13" s="13" t="s">
        <v>52</v>
      </c>
      <c r="G13" s="7" t="s">
        <v>53</v>
      </c>
      <c r="H13" s="1">
        <v>300</v>
      </c>
      <c r="I13">
        <f>ROUND((750 + (J14 * P14))/B13, 0)</f>
        <v>42</v>
      </c>
      <c r="J13">
        <f t="shared" si="0"/>
        <v>23168</v>
      </c>
      <c r="K13" s="12">
        <f>J13*B13</f>
        <v>661678.07999999996</v>
      </c>
      <c r="L13">
        <f>SUM(L14+1)</f>
        <v>110</v>
      </c>
      <c r="O13" s="8" t="s">
        <v>51</v>
      </c>
      <c r="P13">
        <v>0.02</v>
      </c>
    </row>
    <row r="14" spans="1:20">
      <c r="A14" s="6" t="s">
        <v>54</v>
      </c>
      <c r="B14" s="16">
        <v>37</v>
      </c>
      <c r="C14" s="17">
        <v>30.69</v>
      </c>
      <c r="D14" s="17">
        <v>38.590000000000003</v>
      </c>
      <c r="E14" s="17">
        <v>30</v>
      </c>
      <c r="F14" s="13" t="s">
        <v>55</v>
      </c>
      <c r="G14" s="7" t="s">
        <v>56</v>
      </c>
      <c r="H14" s="1">
        <v>300</v>
      </c>
      <c r="I14">
        <f>ROUND((750 + (J15 * P15))/B14, 0)</f>
        <v>33</v>
      </c>
      <c r="J14">
        <f t="shared" si="0"/>
        <v>23126</v>
      </c>
      <c r="K14" s="12">
        <f>J14*B14</f>
        <v>855662</v>
      </c>
      <c r="L14">
        <f>SUM(L15+1)</f>
        <v>109</v>
      </c>
      <c r="O14" s="8" t="s">
        <v>54</v>
      </c>
      <c r="P14">
        <v>0.02</v>
      </c>
    </row>
    <row r="15" spans="1:20">
      <c r="A15" s="6" t="s">
        <v>57</v>
      </c>
      <c r="B15" s="16">
        <v>30.06</v>
      </c>
      <c r="C15" s="17">
        <v>38.5</v>
      </c>
      <c r="D15" s="17">
        <v>38.5</v>
      </c>
      <c r="E15" s="17">
        <v>29.81</v>
      </c>
      <c r="F15" s="13" t="s">
        <v>58</v>
      </c>
      <c r="G15" s="7" t="s">
        <v>59</v>
      </c>
      <c r="H15" s="1">
        <v>300</v>
      </c>
      <c r="I15">
        <f>ROUND((750 + (J16 * P16))/B15, 0)</f>
        <v>40</v>
      </c>
      <c r="J15">
        <f t="shared" si="0"/>
        <v>23093</v>
      </c>
      <c r="K15" s="12">
        <f>J15*B15</f>
        <v>694175.58</v>
      </c>
      <c r="L15">
        <f>SUM(L16+1)</f>
        <v>108</v>
      </c>
      <c r="O15" s="8" t="s">
        <v>57</v>
      </c>
      <c r="P15">
        <v>0.02</v>
      </c>
    </row>
    <row r="16" spans="1:20">
      <c r="A16" s="6" t="s">
        <v>60</v>
      </c>
      <c r="B16" s="16">
        <v>38.06</v>
      </c>
      <c r="C16" s="17">
        <v>44.31</v>
      </c>
      <c r="D16" s="17">
        <v>47.88</v>
      </c>
      <c r="E16" s="17">
        <v>36</v>
      </c>
      <c r="F16" s="13" t="s">
        <v>61</v>
      </c>
      <c r="G16" s="7" t="s">
        <v>62</v>
      </c>
      <c r="H16" s="1">
        <v>300</v>
      </c>
      <c r="I16">
        <f>ROUND((750 + (J17 * P17))/B16, 0)</f>
        <v>32</v>
      </c>
      <c r="J16">
        <f t="shared" si="0"/>
        <v>23053</v>
      </c>
      <c r="K16" s="12">
        <f>J16*B16</f>
        <v>877397.18</v>
      </c>
      <c r="L16">
        <f>SUM(L17+1)</f>
        <v>107</v>
      </c>
      <c r="O16" s="8" t="s">
        <v>60</v>
      </c>
      <c r="P16">
        <v>0.02</v>
      </c>
    </row>
    <row r="17" spans="1:16">
      <c r="A17" s="6" t="s">
        <v>63</v>
      </c>
      <c r="B17" s="16">
        <v>45</v>
      </c>
      <c r="C17" s="17">
        <v>42.94</v>
      </c>
      <c r="D17" s="17">
        <v>47</v>
      </c>
      <c r="E17" s="17">
        <v>35</v>
      </c>
      <c r="F17" s="13" t="s">
        <v>64</v>
      </c>
      <c r="G17" s="7" t="s">
        <v>65</v>
      </c>
      <c r="H17" s="1">
        <v>300</v>
      </c>
      <c r="I17">
        <f>ROUND((750 + (J18 * P18))/B17, 0)</f>
        <v>27</v>
      </c>
      <c r="J17">
        <f t="shared" si="0"/>
        <v>23021</v>
      </c>
      <c r="K17" s="12">
        <f>J17*B17</f>
        <v>1035945</v>
      </c>
      <c r="L17">
        <f>SUM(L18+1)</f>
        <v>106</v>
      </c>
      <c r="O17" s="8" t="s">
        <v>63</v>
      </c>
      <c r="P17">
        <v>0.02</v>
      </c>
    </row>
    <row r="18" spans="1:16">
      <c r="A18" s="6" t="s">
        <v>66</v>
      </c>
      <c r="B18" s="16">
        <v>41.56</v>
      </c>
      <c r="C18" s="17">
        <v>75.62</v>
      </c>
      <c r="D18" s="17">
        <v>75.69</v>
      </c>
      <c r="E18" s="17">
        <v>41.38</v>
      </c>
      <c r="F18" s="13" t="s">
        <v>67</v>
      </c>
      <c r="G18" s="7" t="s">
        <v>68</v>
      </c>
      <c r="H18" s="1">
        <v>300</v>
      </c>
      <c r="I18">
        <f>ROUND((750 + (J19 * P19))/B18, 0)</f>
        <v>29</v>
      </c>
      <c r="J18">
        <f t="shared" si="0"/>
        <v>22994</v>
      </c>
      <c r="K18" s="12">
        <f>J18*B18</f>
        <v>955630.64</v>
      </c>
      <c r="L18">
        <f>L19+1</f>
        <v>105</v>
      </c>
      <c r="O18" s="8" t="s">
        <v>66</v>
      </c>
      <c r="P18">
        <v>0.02</v>
      </c>
    </row>
    <row r="19" spans="1:16">
      <c r="A19" s="6" t="s">
        <v>69</v>
      </c>
      <c r="B19" s="16">
        <v>74.88</v>
      </c>
      <c r="C19" s="17">
        <v>67.06</v>
      </c>
      <c r="D19" s="17">
        <v>75.81</v>
      </c>
      <c r="E19" s="17">
        <v>60.44</v>
      </c>
      <c r="F19" s="13" t="s">
        <v>70</v>
      </c>
      <c r="G19" s="7" t="s">
        <v>71</v>
      </c>
      <c r="H19" s="1">
        <v>300</v>
      </c>
      <c r="I19">
        <f>ROUND((750 + (J20 * P20))/B19, 0)</f>
        <v>16</v>
      </c>
      <c r="J19">
        <f t="shared" si="0"/>
        <v>22965</v>
      </c>
      <c r="K19" s="12">
        <f>J19*B19</f>
        <v>1719619.2</v>
      </c>
      <c r="L19">
        <f>L20+1</f>
        <v>104</v>
      </c>
      <c r="O19" s="8" t="s">
        <v>69</v>
      </c>
      <c r="P19">
        <v>0.02</v>
      </c>
    </row>
    <row r="20" spans="1:16">
      <c r="A20" s="6" t="s">
        <v>72</v>
      </c>
      <c r="B20" s="16">
        <v>66.75</v>
      </c>
      <c r="C20" s="17">
        <v>67.06</v>
      </c>
      <c r="D20" s="17">
        <v>73.75</v>
      </c>
      <c r="E20" s="17">
        <v>64.38</v>
      </c>
      <c r="F20" s="13" t="s">
        <v>73</v>
      </c>
      <c r="G20" s="7" t="s">
        <v>74</v>
      </c>
      <c r="H20" s="1">
        <v>300</v>
      </c>
      <c r="I20">
        <f>ROUND((750 + (J21 * P21))/B20, 0)</f>
        <v>22</v>
      </c>
      <c r="J20">
        <f t="shared" si="0"/>
        <v>22949</v>
      </c>
      <c r="K20" s="12">
        <f>J20*B20</f>
        <v>1531845.75</v>
      </c>
      <c r="L20">
        <f>L21+1</f>
        <v>103</v>
      </c>
      <c r="O20" s="8" t="s">
        <v>72</v>
      </c>
      <c r="P20">
        <v>0.02</v>
      </c>
    </row>
    <row r="21" spans="1:16">
      <c r="A21" s="6" t="s">
        <v>75</v>
      </c>
      <c r="B21" s="16">
        <v>66.84</v>
      </c>
      <c r="C21" s="17">
        <v>63.09</v>
      </c>
      <c r="D21" s="17">
        <v>70.12</v>
      </c>
      <c r="E21" s="17">
        <v>62.06</v>
      </c>
      <c r="F21" s="13" t="s">
        <v>76</v>
      </c>
      <c r="G21" s="7" t="s">
        <v>77</v>
      </c>
      <c r="H21" s="1">
        <v>300</v>
      </c>
      <c r="I21">
        <f>ROUND((750 + (J22 * P22))/B21, 0)</f>
        <v>22</v>
      </c>
      <c r="J21">
        <f t="shared" si="0"/>
        <v>22927</v>
      </c>
      <c r="K21" s="12">
        <f>J21*B21</f>
        <v>1532440.6800000002</v>
      </c>
      <c r="L21">
        <f>L22+1</f>
        <v>102</v>
      </c>
      <c r="O21" s="8" t="s">
        <v>75</v>
      </c>
      <c r="P21" s="10">
        <v>0.03</v>
      </c>
    </row>
    <row r="22" spans="1:16">
      <c r="A22" s="6" t="s">
        <v>78</v>
      </c>
      <c r="B22" s="16">
        <v>62.34</v>
      </c>
      <c r="C22" s="17">
        <v>63.97</v>
      </c>
      <c r="D22" s="17">
        <v>65.5</v>
      </c>
      <c r="E22" s="17">
        <v>52.56</v>
      </c>
      <c r="F22" s="13" t="s">
        <v>79</v>
      </c>
      <c r="G22" s="7" t="s">
        <v>80</v>
      </c>
      <c r="H22" s="1">
        <v>300</v>
      </c>
      <c r="I22">
        <f>ROUND((750 + (J23 * P23))/B22, 0)</f>
        <v>23</v>
      </c>
      <c r="J22">
        <f t="shared" si="0"/>
        <v>22905</v>
      </c>
      <c r="K22" s="12">
        <f>J22*B22</f>
        <v>1427897.7000000002</v>
      </c>
      <c r="L22">
        <f>L23+1</f>
        <v>101</v>
      </c>
      <c r="O22" s="8" t="s">
        <v>78</v>
      </c>
      <c r="P22" s="10">
        <v>0.03</v>
      </c>
    </row>
    <row r="23" spans="1:16">
      <c r="A23" s="6" t="s">
        <v>81</v>
      </c>
      <c r="B23" s="16">
        <v>63.41</v>
      </c>
      <c r="C23" s="17">
        <v>65.69</v>
      </c>
      <c r="D23" s="17">
        <v>69.53</v>
      </c>
      <c r="E23" s="17">
        <v>54.19</v>
      </c>
      <c r="F23" s="13" t="s">
        <v>82</v>
      </c>
      <c r="G23" s="7" t="s">
        <v>83</v>
      </c>
      <c r="H23" s="1">
        <v>300</v>
      </c>
      <c r="I23">
        <f>ROUND((750 + (J24 * P24))/B23, 0)</f>
        <v>23</v>
      </c>
      <c r="J23">
        <f t="shared" si="0"/>
        <v>22882</v>
      </c>
      <c r="K23" s="12">
        <f>J23*B23</f>
        <v>1450947.6199999999</v>
      </c>
      <c r="L23">
        <f>L24+1</f>
        <v>100</v>
      </c>
      <c r="O23" s="8" t="s">
        <v>81</v>
      </c>
      <c r="P23" s="10">
        <v>0.03</v>
      </c>
    </row>
    <row r="24" spans="1:16">
      <c r="A24" s="6" t="s">
        <v>84</v>
      </c>
      <c r="B24" s="16">
        <v>65.97</v>
      </c>
      <c r="C24" s="17">
        <v>56.44</v>
      </c>
      <c r="D24" s="17">
        <v>72.69</v>
      </c>
      <c r="E24" s="17">
        <v>56</v>
      </c>
      <c r="F24" s="13" t="s">
        <v>85</v>
      </c>
      <c r="G24" s="7" t="s">
        <v>86</v>
      </c>
      <c r="H24" s="1">
        <v>300</v>
      </c>
      <c r="I24">
        <f>ROUND((750 + (J25 * P25))/B24, 0)</f>
        <v>22</v>
      </c>
      <c r="J24">
        <f t="shared" si="0"/>
        <v>22859</v>
      </c>
      <c r="K24" s="12">
        <f>J24*B24</f>
        <v>1508008.23</v>
      </c>
      <c r="L24">
        <f>L25+1</f>
        <v>99</v>
      </c>
      <c r="O24" s="8" t="s">
        <v>84</v>
      </c>
      <c r="P24" s="10">
        <v>0.03</v>
      </c>
    </row>
    <row r="25" spans="1:16">
      <c r="A25" s="6" t="s">
        <v>87</v>
      </c>
      <c r="B25" s="16">
        <v>56.5</v>
      </c>
      <c r="C25" s="17">
        <v>49.19</v>
      </c>
      <c r="D25" s="17">
        <v>58.25</v>
      </c>
      <c r="E25" s="17">
        <v>48.31</v>
      </c>
      <c r="F25" s="13" t="s">
        <v>88</v>
      </c>
      <c r="G25" s="7" t="s">
        <v>89</v>
      </c>
      <c r="H25" s="1">
        <v>300</v>
      </c>
      <c r="I25">
        <f>ROUND((750 + (J26 * P26))/B25, 0)</f>
        <v>25</v>
      </c>
      <c r="J25">
        <f t="shared" si="0"/>
        <v>22837</v>
      </c>
      <c r="K25" s="12">
        <f>J25*B25</f>
        <v>1290290.5</v>
      </c>
      <c r="L25">
        <f>L26+1</f>
        <v>98</v>
      </c>
      <c r="O25" s="8" t="s">
        <v>87</v>
      </c>
      <c r="P25" s="10">
        <v>0.03</v>
      </c>
    </row>
    <row r="26" spans="1:16">
      <c r="A26" s="6" t="s">
        <v>90</v>
      </c>
      <c r="B26" s="16">
        <v>49.47</v>
      </c>
      <c r="C26" s="17">
        <v>41.63</v>
      </c>
      <c r="D26" s="17">
        <v>53.31</v>
      </c>
      <c r="E26" s="17">
        <v>38.69</v>
      </c>
      <c r="F26" s="13" t="s">
        <v>91</v>
      </c>
      <c r="G26" s="7" t="s">
        <v>92</v>
      </c>
      <c r="H26" s="1">
        <v>300</v>
      </c>
      <c r="I26">
        <f>ROUND((750 + (J27 * P27))/B26, 0)</f>
        <v>29</v>
      </c>
      <c r="J26">
        <f t="shared" si="0"/>
        <v>22812</v>
      </c>
      <c r="K26" s="12">
        <f>J26*B26</f>
        <v>1128509.6399999999</v>
      </c>
      <c r="L26">
        <f>L27+1</f>
        <v>97</v>
      </c>
      <c r="O26" s="8" t="s">
        <v>90</v>
      </c>
      <c r="P26" s="10">
        <v>0.03</v>
      </c>
    </row>
    <row r="27" spans="1:16">
      <c r="A27" s="6" t="s">
        <v>93</v>
      </c>
      <c r="B27" s="16">
        <v>41.16</v>
      </c>
      <c r="C27" s="17">
        <v>38.03</v>
      </c>
      <c r="D27" s="17">
        <v>42.75</v>
      </c>
      <c r="E27" s="17">
        <v>35.28</v>
      </c>
      <c r="F27" s="13" t="s">
        <v>94</v>
      </c>
      <c r="G27" s="7" t="s">
        <v>95</v>
      </c>
      <c r="H27" s="1">
        <v>300</v>
      </c>
      <c r="I27">
        <f>ROUND((750 + (J28 * P28))/B27, 0)</f>
        <v>35</v>
      </c>
      <c r="J27">
        <f t="shared" si="0"/>
        <v>22783</v>
      </c>
      <c r="K27" s="12">
        <f>J27*B27</f>
        <v>937748.27999999991</v>
      </c>
      <c r="L27">
        <f>L28+1</f>
        <v>96</v>
      </c>
      <c r="O27" s="8" t="s">
        <v>93</v>
      </c>
      <c r="P27" s="10">
        <v>0.03</v>
      </c>
    </row>
    <row r="28" spans="1:16">
      <c r="A28" s="6" t="s">
        <v>96</v>
      </c>
      <c r="B28" s="16">
        <v>38.340000000000003</v>
      </c>
      <c r="C28" s="17">
        <v>38.81</v>
      </c>
      <c r="D28" s="17">
        <v>41.94</v>
      </c>
      <c r="E28" s="17">
        <v>36.81</v>
      </c>
      <c r="F28" s="13" t="s">
        <v>97</v>
      </c>
      <c r="G28" s="7" t="s">
        <v>98</v>
      </c>
      <c r="H28" s="1">
        <v>300</v>
      </c>
      <c r="I28">
        <f>ROUND((750 + (J29 * P29))/B28, 0)</f>
        <v>37</v>
      </c>
      <c r="J28">
        <f t="shared" si="0"/>
        <v>22748</v>
      </c>
      <c r="K28" s="12">
        <f>J28*B28</f>
        <v>872158.32000000007</v>
      </c>
      <c r="L28">
        <f>L29+1</f>
        <v>95</v>
      </c>
      <c r="O28" s="8" t="s">
        <v>96</v>
      </c>
      <c r="P28" s="10">
        <v>0.03</v>
      </c>
    </row>
    <row r="29" spans="1:16">
      <c r="A29" s="6" t="s">
        <v>99</v>
      </c>
      <c r="B29" s="16">
        <v>38.72</v>
      </c>
      <c r="C29" s="17">
        <v>37.119999999999997</v>
      </c>
      <c r="D29" s="17">
        <v>39.75</v>
      </c>
      <c r="E29" s="17">
        <v>32.5</v>
      </c>
      <c r="F29" s="13" t="s">
        <v>82</v>
      </c>
      <c r="G29" s="7" t="s">
        <v>100</v>
      </c>
      <c r="H29" s="1">
        <v>300</v>
      </c>
      <c r="I29">
        <f>ROUND((750 + (J30 * P30))/B29, 0)</f>
        <v>37</v>
      </c>
      <c r="J29">
        <f t="shared" si="0"/>
        <v>22711</v>
      </c>
      <c r="K29" s="12">
        <f>J29*B29</f>
        <v>879369.91999999993</v>
      </c>
      <c r="L29">
        <f>L30+1</f>
        <v>94</v>
      </c>
      <c r="O29" s="8" t="s">
        <v>99</v>
      </c>
      <c r="P29" s="10">
        <v>0.03</v>
      </c>
    </row>
    <row r="30" spans="1:16">
      <c r="A30" s="6" t="s">
        <v>101</v>
      </c>
      <c r="B30" s="16">
        <v>37.159999999999997</v>
      </c>
      <c r="C30" s="17">
        <v>41.84</v>
      </c>
      <c r="D30" s="17">
        <v>44.75</v>
      </c>
      <c r="E30" s="17">
        <v>36.31</v>
      </c>
      <c r="F30" s="13" t="s">
        <v>102</v>
      </c>
      <c r="G30" s="7" t="s">
        <v>103</v>
      </c>
      <c r="H30" s="1">
        <v>300</v>
      </c>
      <c r="I30">
        <f>ROUND((750 + (J31 * P31))/B30, 0)</f>
        <v>38</v>
      </c>
      <c r="J30">
        <f t="shared" si="0"/>
        <v>22674</v>
      </c>
      <c r="K30" s="12">
        <f>J30*B30</f>
        <v>842565.84</v>
      </c>
      <c r="L30">
        <f>L31+1</f>
        <v>93</v>
      </c>
      <c r="O30" s="8" t="s">
        <v>101</v>
      </c>
      <c r="P30" s="10">
        <v>0.03</v>
      </c>
    </row>
    <row r="31" spans="1:16">
      <c r="A31" s="6" t="s">
        <v>104</v>
      </c>
      <c r="B31" s="16">
        <v>41.09</v>
      </c>
      <c r="C31" s="17">
        <v>34.94</v>
      </c>
      <c r="D31" s="17">
        <v>42.25</v>
      </c>
      <c r="E31" s="17">
        <v>34.75</v>
      </c>
      <c r="F31" s="13" t="s">
        <v>105</v>
      </c>
      <c r="G31" s="7" t="s">
        <v>106</v>
      </c>
      <c r="H31" s="1">
        <v>300</v>
      </c>
      <c r="I31">
        <f>ROUND((750 + (J32 * P32))/B31, 0)</f>
        <v>35</v>
      </c>
      <c r="J31">
        <f t="shared" si="0"/>
        <v>22636</v>
      </c>
      <c r="K31" s="12">
        <f>J31*B31</f>
        <v>930113.24000000011</v>
      </c>
      <c r="L31">
        <f>L32+1</f>
        <v>92</v>
      </c>
      <c r="O31" s="8" t="s">
        <v>104</v>
      </c>
      <c r="P31" s="10">
        <v>0.03</v>
      </c>
    </row>
    <row r="32" spans="1:16">
      <c r="A32" s="6" t="s">
        <v>107</v>
      </c>
      <c r="B32" s="16">
        <v>34.5</v>
      </c>
      <c r="C32" s="17">
        <v>29.88</v>
      </c>
      <c r="D32" s="17">
        <v>35.880000000000003</v>
      </c>
      <c r="E32" s="17">
        <v>29.62</v>
      </c>
      <c r="F32" s="13" t="s">
        <v>40</v>
      </c>
      <c r="G32" s="7" t="s">
        <v>108</v>
      </c>
      <c r="H32" s="1">
        <v>300</v>
      </c>
      <c r="I32">
        <f>ROUND((750 + (J33 * P33))/B32, 0)</f>
        <v>41</v>
      </c>
      <c r="J32">
        <f t="shared" si="0"/>
        <v>22601</v>
      </c>
      <c r="K32" s="12">
        <f>J32*B32</f>
        <v>779734.5</v>
      </c>
      <c r="L32">
        <f>L33+1</f>
        <v>91</v>
      </c>
      <c r="O32" s="8" t="s">
        <v>107</v>
      </c>
      <c r="P32" s="10">
        <v>0.03</v>
      </c>
    </row>
    <row r="33" spans="1:16">
      <c r="A33" s="6" t="s">
        <v>109</v>
      </c>
      <c r="B33" s="16">
        <v>29.75</v>
      </c>
      <c r="C33" s="17">
        <v>26.91</v>
      </c>
      <c r="D33" s="17">
        <v>29.94</v>
      </c>
      <c r="E33" s="17">
        <v>25.06</v>
      </c>
      <c r="F33" s="13" t="s">
        <v>110</v>
      </c>
      <c r="G33" s="7" t="s">
        <v>111</v>
      </c>
      <c r="H33" s="1">
        <v>300</v>
      </c>
      <c r="I33">
        <f>ROUND((750 + (J34 * P34))/B33, 0)</f>
        <v>48</v>
      </c>
      <c r="J33">
        <f t="shared" si="0"/>
        <v>22560</v>
      </c>
      <c r="K33" s="12">
        <f>J33*B33</f>
        <v>671160</v>
      </c>
      <c r="L33">
        <f>L34+1</f>
        <v>90</v>
      </c>
      <c r="O33" s="8" t="s">
        <v>109</v>
      </c>
      <c r="P33" s="10">
        <v>0.03</v>
      </c>
    </row>
    <row r="34" spans="1:16">
      <c r="A34" s="6" t="s">
        <v>112</v>
      </c>
      <c r="B34" s="16">
        <v>27.03</v>
      </c>
      <c r="C34" s="17">
        <v>30.59</v>
      </c>
      <c r="D34" s="17">
        <v>32.5</v>
      </c>
      <c r="E34" s="17">
        <v>25.5</v>
      </c>
      <c r="F34" s="13" t="s">
        <v>113</v>
      </c>
      <c r="G34" s="7" t="s">
        <v>114</v>
      </c>
      <c r="H34" s="1">
        <v>300</v>
      </c>
      <c r="I34">
        <f>ROUND((750 + (J35 * P35))/B34, 0)</f>
        <v>53</v>
      </c>
      <c r="J34">
        <f t="shared" si="0"/>
        <v>22512</v>
      </c>
      <c r="K34" s="12">
        <f>J34*B34</f>
        <v>608499.36</v>
      </c>
      <c r="L34">
        <f>L35+1</f>
        <v>89</v>
      </c>
      <c r="O34" s="8" t="s">
        <v>112</v>
      </c>
      <c r="P34" s="10">
        <v>0.03</v>
      </c>
    </row>
    <row r="35" spans="1:16">
      <c r="A35" s="6" t="s">
        <v>115</v>
      </c>
      <c r="B35" s="16">
        <v>30.59</v>
      </c>
      <c r="C35" s="17">
        <v>29.98</v>
      </c>
      <c r="D35" s="17">
        <v>33.380000000000003</v>
      </c>
      <c r="E35" s="17">
        <v>27.5</v>
      </c>
      <c r="F35" s="13" t="s">
        <v>116</v>
      </c>
      <c r="G35" s="7" t="s">
        <v>117</v>
      </c>
      <c r="H35" s="1">
        <v>300</v>
      </c>
      <c r="I35">
        <f>ROUND((750 + (J36 * P36))/B35, 0)</f>
        <v>54</v>
      </c>
      <c r="J35">
        <f t="shared" si="0"/>
        <v>22459</v>
      </c>
      <c r="K35" s="12">
        <f>J35*B35</f>
        <v>687020.80999999994</v>
      </c>
      <c r="L35">
        <f>L36+1</f>
        <v>88</v>
      </c>
      <c r="O35" s="8" t="s">
        <v>115</v>
      </c>
      <c r="P35" s="10">
        <v>0.03</v>
      </c>
    </row>
    <row r="36" spans="1:16">
      <c r="A36" s="6" t="s">
        <v>118</v>
      </c>
      <c r="B36" s="16">
        <v>29.72</v>
      </c>
      <c r="C36" s="17">
        <v>29.7</v>
      </c>
      <c r="D36" s="17">
        <v>31.09</v>
      </c>
      <c r="E36" s="17">
        <v>27.39</v>
      </c>
      <c r="F36" s="13" t="s">
        <v>119</v>
      </c>
      <c r="G36" s="7" t="s">
        <v>120</v>
      </c>
      <c r="H36" s="1">
        <v>300</v>
      </c>
      <c r="I36">
        <f>ROUND((750 + (J37 * P37))/B36, 0)</f>
        <v>55</v>
      </c>
      <c r="J36">
        <f t="shared" si="0"/>
        <v>22405</v>
      </c>
      <c r="K36" s="12">
        <f>J36*B36</f>
        <v>665876.6</v>
      </c>
      <c r="L36">
        <f>L37+1</f>
        <v>87</v>
      </c>
      <c r="O36" s="8" t="s">
        <v>118</v>
      </c>
      <c r="P36" s="10">
        <v>0.04</v>
      </c>
    </row>
    <row r="37" spans="1:16">
      <c r="A37" s="6" t="s">
        <v>121</v>
      </c>
      <c r="B37" s="16">
        <v>29.98</v>
      </c>
      <c r="C37" s="17">
        <v>35.17</v>
      </c>
      <c r="D37" s="17">
        <v>35.17</v>
      </c>
      <c r="E37" s="17">
        <v>29.72</v>
      </c>
      <c r="F37" s="13" t="s">
        <v>122</v>
      </c>
      <c r="G37" s="7" t="s">
        <v>123</v>
      </c>
      <c r="H37" s="1">
        <v>300</v>
      </c>
      <c r="I37">
        <f>ROUND((750 + (J38 * P38))/B37, 0)</f>
        <v>55</v>
      </c>
      <c r="J37">
        <f t="shared" si="0"/>
        <v>22350</v>
      </c>
      <c r="K37" s="12">
        <f>J37*B37</f>
        <v>670053</v>
      </c>
      <c r="L37">
        <f>L38+1</f>
        <v>86</v>
      </c>
      <c r="O37" s="8" t="s">
        <v>121</v>
      </c>
      <c r="P37" s="10">
        <v>0.04</v>
      </c>
    </row>
    <row r="38" spans="1:16">
      <c r="A38" s="6" t="s">
        <v>124</v>
      </c>
      <c r="B38" s="16">
        <v>35.229999999999997</v>
      </c>
      <c r="C38" s="17">
        <v>29.98</v>
      </c>
      <c r="D38" s="17">
        <v>35.92</v>
      </c>
      <c r="E38" s="17">
        <v>29.92</v>
      </c>
      <c r="F38" s="13" t="s">
        <v>125</v>
      </c>
      <c r="G38" s="7" t="s">
        <v>126</v>
      </c>
      <c r="H38" s="1">
        <v>300</v>
      </c>
      <c r="I38">
        <f>ROUND((750 + (J39 * P39))/B38, 0)</f>
        <v>47</v>
      </c>
      <c r="J38">
        <f t="shared" si="0"/>
        <v>22295</v>
      </c>
      <c r="K38" s="12">
        <f>J38*B38</f>
        <v>785452.85</v>
      </c>
      <c r="L38">
        <f>L39+1</f>
        <v>85</v>
      </c>
      <c r="O38" s="8" t="s">
        <v>124</v>
      </c>
      <c r="P38" s="10">
        <v>0.04</v>
      </c>
    </row>
    <row r="39" spans="1:16">
      <c r="A39" s="6" t="s">
        <v>127</v>
      </c>
      <c r="B39" s="16">
        <v>29.64</v>
      </c>
      <c r="C39" s="17">
        <v>26.45</v>
      </c>
      <c r="D39" s="17">
        <v>31.55</v>
      </c>
      <c r="E39" s="17">
        <v>26.42</v>
      </c>
      <c r="F39" s="13" t="s">
        <v>82</v>
      </c>
      <c r="G39" s="7" t="s">
        <v>128</v>
      </c>
      <c r="H39" s="1">
        <v>300</v>
      </c>
      <c r="I39">
        <f>ROUND((750 + (J40 * P40))/B39, 0)</f>
        <v>55</v>
      </c>
      <c r="J39">
        <f t="shared" si="0"/>
        <v>22248</v>
      </c>
      <c r="K39" s="12">
        <f>J39*B39</f>
        <v>659430.72</v>
      </c>
      <c r="L39">
        <f>L40+1</f>
        <v>84</v>
      </c>
      <c r="O39" s="8" t="s">
        <v>127</v>
      </c>
      <c r="P39" s="10">
        <v>0.04</v>
      </c>
    </row>
    <row r="40" spans="1:16">
      <c r="A40" s="6" t="s">
        <v>129</v>
      </c>
      <c r="B40" s="16">
        <v>26.91</v>
      </c>
      <c r="C40" s="17">
        <v>22.44</v>
      </c>
      <c r="D40" s="17">
        <v>28.97</v>
      </c>
      <c r="E40" s="17">
        <v>22.39</v>
      </c>
      <c r="F40" s="13" t="s">
        <v>130</v>
      </c>
      <c r="G40" s="7" t="s">
        <v>131</v>
      </c>
      <c r="H40" s="1">
        <v>300</v>
      </c>
      <c r="I40">
        <f>ROUND((750 + (J41 * P41))/B40, 0)</f>
        <v>61</v>
      </c>
      <c r="J40">
        <f t="shared" si="0"/>
        <v>22193</v>
      </c>
      <c r="K40" s="12">
        <f>J40*B40</f>
        <v>597213.63</v>
      </c>
      <c r="L40">
        <f>L41+1</f>
        <v>83</v>
      </c>
      <c r="O40" s="8" t="s">
        <v>129</v>
      </c>
      <c r="P40" s="10">
        <v>0.04</v>
      </c>
    </row>
    <row r="41" spans="1:16">
      <c r="A41" s="6" t="s">
        <v>132</v>
      </c>
      <c r="B41" s="16">
        <v>22.3</v>
      </c>
      <c r="C41" s="17">
        <v>21.06</v>
      </c>
      <c r="D41" s="17">
        <v>22.7</v>
      </c>
      <c r="E41" s="17">
        <v>18.95</v>
      </c>
      <c r="F41" s="13" t="s">
        <v>133</v>
      </c>
      <c r="G41" s="7" t="s">
        <v>134</v>
      </c>
      <c r="H41" s="1">
        <v>300</v>
      </c>
      <c r="I41">
        <f>ROUND((750 + (J42 * P42))/B41, 0)</f>
        <v>63</v>
      </c>
      <c r="J41">
        <f t="shared" si="0"/>
        <v>22132</v>
      </c>
      <c r="K41" s="12">
        <f>J41*B41</f>
        <v>493543.60000000003</v>
      </c>
      <c r="L41">
        <f>L42+1</f>
        <v>82</v>
      </c>
      <c r="O41" s="8" t="s">
        <v>132</v>
      </c>
      <c r="P41" s="10">
        <v>0.04</v>
      </c>
    </row>
    <row r="42" spans="1:16">
      <c r="A42" s="6" t="s">
        <v>135</v>
      </c>
      <c r="B42" s="16">
        <v>21.44</v>
      </c>
      <c r="C42" s="17">
        <v>17.73</v>
      </c>
      <c r="D42" s="17">
        <v>22.25</v>
      </c>
      <c r="E42" s="17">
        <v>17.440000000000001</v>
      </c>
      <c r="F42" s="13" t="s">
        <v>136</v>
      </c>
      <c r="G42" s="7" t="s">
        <v>137</v>
      </c>
      <c r="H42" s="1">
        <v>300</v>
      </c>
      <c r="I42">
        <f>ROUND((750 + (J43 * P43))/B42, 0)</f>
        <v>66</v>
      </c>
      <c r="J42">
        <f t="shared" si="0"/>
        <v>22069</v>
      </c>
      <c r="K42" s="12">
        <f>J42*B42</f>
        <v>473159.36000000004</v>
      </c>
      <c r="L42">
        <f>L43+1</f>
        <v>81</v>
      </c>
      <c r="O42" s="8" t="s">
        <v>135</v>
      </c>
      <c r="P42" s="10">
        <v>0.03</v>
      </c>
    </row>
    <row r="43" spans="1:16">
      <c r="A43" s="6" t="s">
        <v>138</v>
      </c>
      <c r="B43" s="16">
        <v>17.8</v>
      </c>
      <c r="C43" s="17">
        <v>20.91</v>
      </c>
      <c r="D43" s="17">
        <v>23.16</v>
      </c>
      <c r="E43" s="17">
        <v>17.73</v>
      </c>
      <c r="F43" s="13" t="s">
        <v>139</v>
      </c>
      <c r="G43" s="7" t="s">
        <v>140</v>
      </c>
      <c r="H43" s="1">
        <v>300</v>
      </c>
      <c r="I43">
        <f>ROUND((750 + (J44 * P44))/B43, 0)</f>
        <v>79</v>
      </c>
      <c r="J43">
        <f t="shared" si="0"/>
        <v>22003</v>
      </c>
      <c r="K43" s="12">
        <f>J43*B43</f>
        <v>391653.4</v>
      </c>
      <c r="L43">
        <f>L44+1</f>
        <v>80</v>
      </c>
      <c r="O43" s="8" t="s">
        <v>138</v>
      </c>
      <c r="P43" s="10">
        <v>0.03</v>
      </c>
    </row>
    <row r="44" spans="1:16">
      <c r="A44" s="6" t="s">
        <v>141</v>
      </c>
      <c r="B44" s="16">
        <v>21.11</v>
      </c>
      <c r="C44" s="17">
        <v>18.670000000000002</v>
      </c>
      <c r="D44" s="17">
        <v>22.06</v>
      </c>
      <c r="E44" s="17">
        <v>18.059999999999999</v>
      </c>
      <c r="F44" s="13" t="s">
        <v>142</v>
      </c>
      <c r="G44" s="7" t="s">
        <v>143</v>
      </c>
      <c r="H44" s="1">
        <v>300</v>
      </c>
      <c r="I44">
        <f>ROUND((750 + (J45 * P45))/B44, 0)</f>
        <v>67</v>
      </c>
      <c r="J44">
        <f t="shared" si="0"/>
        <v>21924</v>
      </c>
      <c r="K44" s="12">
        <f>J44*B44</f>
        <v>462815.64</v>
      </c>
      <c r="L44">
        <f>L45+1</f>
        <v>79</v>
      </c>
      <c r="O44" s="8" t="s">
        <v>141</v>
      </c>
      <c r="P44" s="10">
        <v>0.03</v>
      </c>
    </row>
    <row r="45" spans="1:16">
      <c r="A45" s="6" t="s">
        <v>144</v>
      </c>
      <c r="B45" s="16">
        <v>18.53</v>
      </c>
      <c r="C45" s="17">
        <v>17.28</v>
      </c>
      <c r="D45" s="17">
        <v>19.41</v>
      </c>
      <c r="E45" s="17">
        <v>16.41</v>
      </c>
      <c r="F45" s="13" t="s">
        <v>122</v>
      </c>
      <c r="G45" s="7" t="s">
        <v>145</v>
      </c>
      <c r="H45" s="1">
        <v>300</v>
      </c>
      <c r="I45">
        <f>ROUND((750 + (J46 * P46))/B45, 0)</f>
        <v>76</v>
      </c>
      <c r="J45">
        <f t="shared" si="0"/>
        <v>21857</v>
      </c>
      <c r="K45" s="12">
        <f>J45*B45</f>
        <v>405010.21</v>
      </c>
      <c r="L45">
        <f>L46+1</f>
        <v>78</v>
      </c>
      <c r="O45" s="8" t="s">
        <v>144</v>
      </c>
      <c r="P45" s="10">
        <v>0.03</v>
      </c>
    </row>
    <row r="46" spans="1:16">
      <c r="A46" s="6" t="s">
        <v>146</v>
      </c>
      <c r="B46" s="16">
        <v>17.86</v>
      </c>
      <c r="C46" s="17">
        <v>20.23</v>
      </c>
      <c r="D46" s="17">
        <v>21.36</v>
      </c>
      <c r="E46" s="17">
        <v>17.809999999999999</v>
      </c>
      <c r="F46" s="13" t="s">
        <v>116</v>
      </c>
      <c r="G46" s="7" t="s">
        <v>147</v>
      </c>
      <c r="H46" s="1">
        <v>300</v>
      </c>
      <c r="I46">
        <f>ROUND((750 + (J47 * P47))/B46, 0)</f>
        <v>78</v>
      </c>
      <c r="J46">
        <f t="shared" si="0"/>
        <v>21781</v>
      </c>
      <c r="K46" s="12">
        <f>J46*B46</f>
        <v>389008.66</v>
      </c>
      <c r="L46">
        <f>L47+1</f>
        <v>77</v>
      </c>
      <c r="O46" s="8" t="s">
        <v>146</v>
      </c>
      <c r="P46" s="10">
        <v>0.03</v>
      </c>
    </row>
    <row r="47" spans="1:16">
      <c r="A47" s="6" t="s">
        <v>148</v>
      </c>
      <c r="B47" s="16">
        <v>20.2</v>
      </c>
      <c r="C47" s="17">
        <v>19.38</v>
      </c>
      <c r="D47" s="17">
        <v>21.27</v>
      </c>
      <c r="E47" s="17">
        <v>17.829999999999998</v>
      </c>
      <c r="F47" s="13" t="s">
        <v>149</v>
      </c>
      <c r="G47" s="7" t="s">
        <v>150</v>
      </c>
      <c r="H47" s="1">
        <v>300</v>
      </c>
      <c r="I47">
        <f>ROUND((750 + (J48 * P48))/B47, 0)</f>
        <v>69</v>
      </c>
      <c r="J47">
        <f t="shared" si="0"/>
        <v>21703</v>
      </c>
      <c r="K47" s="12">
        <f>J47*B47</f>
        <v>438400.6</v>
      </c>
      <c r="L47">
        <f>L48+1</f>
        <v>76</v>
      </c>
      <c r="O47" s="8" t="s">
        <v>148</v>
      </c>
      <c r="P47" s="10">
        <v>0.03</v>
      </c>
    </row>
    <row r="48" spans="1:16">
      <c r="A48" s="6" t="s">
        <v>151</v>
      </c>
      <c r="B48" s="16">
        <v>19.52</v>
      </c>
      <c r="C48" s="17">
        <v>22.45</v>
      </c>
      <c r="D48" s="17">
        <v>22.84</v>
      </c>
      <c r="E48" s="17">
        <v>18.5</v>
      </c>
      <c r="F48" s="13" t="s">
        <v>152</v>
      </c>
      <c r="G48" s="7" t="s">
        <v>153</v>
      </c>
      <c r="H48" s="1">
        <v>300</v>
      </c>
      <c r="I48">
        <f>ROUND((750 + (J49 * P49))/B48, 0)</f>
        <v>72</v>
      </c>
      <c r="J48">
        <f t="shared" si="0"/>
        <v>21634</v>
      </c>
      <c r="K48" s="12">
        <f>J48*B48</f>
        <v>422295.68</v>
      </c>
      <c r="L48">
        <f>L49+1</f>
        <v>75</v>
      </c>
      <c r="O48" s="8" t="s">
        <v>151</v>
      </c>
      <c r="P48" s="10">
        <v>0.03</v>
      </c>
    </row>
    <row r="49" spans="1:16">
      <c r="A49" s="6" t="s">
        <v>154</v>
      </c>
      <c r="B49" s="16">
        <v>22.42</v>
      </c>
      <c r="C49" s="17">
        <v>20.62</v>
      </c>
      <c r="D49" s="17">
        <v>23.91</v>
      </c>
      <c r="E49" s="17">
        <v>20.55</v>
      </c>
      <c r="F49" s="13" t="s">
        <v>155</v>
      </c>
      <c r="G49" s="7" t="s">
        <v>156</v>
      </c>
      <c r="H49" s="1">
        <v>300</v>
      </c>
      <c r="I49">
        <f>ROUND((750 + (J50 * P50))/B49, 0)</f>
        <v>62</v>
      </c>
      <c r="J49">
        <f t="shared" si="0"/>
        <v>21562</v>
      </c>
      <c r="K49" s="12">
        <f>J49*B49</f>
        <v>483420.04000000004</v>
      </c>
      <c r="L49">
        <f>L50+1</f>
        <v>74</v>
      </c>
      <c r="O49" s="8" t="s">
        <v>154</v>
      </c>
      <c r="P49" s="10">
        <v>0.03</v>
      </c>
    </row>
    <row r="50" spans="1:16">
      <c r="A50" s="6" t="s">
        <v>157</v>
      </c>
      <c r="B50" s="16">
        <v>20.25</v>
      </c>
      <c r="C50" s="17">
        <v>17.670000000000002</v>
      </c>
      <c r="D50" s="17">
        <v>20.72</v>
      </c>
      <c r="E50" s="17">
        <v>17.62</v>
      </c>
      <c r="F50" s="13" t="s">
        <v>158</v>
      </c>
      <c r="G50" s="7" t="s">
        <v>159</v>
      </c>
      <c r="H50" s="1">
        <v>300</v>
      </c>
      <c r="I50">
        <f>ROUND((750 + (J51 * P51))/B50, 0)</f>
        <v>69</v>
      </c>
      <c r="J50">
        <f t="shared" si="0"/>
        <v>21500</v>
      </c>
      <c r="K50" s="12">
        <f>J50*B50</f>
        <v>435375</v>
      </c>
      <c r="L50">
        <f>L51+1</f>
        <v>73</v>
      </c>
      <c r="O50" s="8" t="s">
        <v>157</v>
      </c>
      <c r="P50" s="10">
        <v>0.03</v>
      </c>
    </row>
    <row r="51" spans="1:16">
      <c r="A51" s="6" t="s">
        <v>160</v>
      </c>
      <c r="B51" s="16">
        <v>17.559999999999999</v>
      </c>
      <c r="C51" s="17">
        <v>19.62</v>
      </c>
      <c r="D51" s="17">
        <v>20.440000000000001</v>
      </c>
      <c r="E51" s="17">
        <v>16.84</v>
      </c>
      <c r="F51" s="13" t="s">
        <v>91</v>
      </c>
      <c r="G51" s="7" t="s">
        <v>161</v>
      </c>
      <c r="H51" s="1">
        <v>300</v>
      </c>
      <c r="I51">
        <f>ROUND((750 + (J52 * P52))/B51, 0)</f>
        <v>79</v>
      </c>
      <c r="J51">
        <f t="shared" si="0"/>
        <v>21431</v>
      </c>
      <c r="K51" s="12">
        <f>J51*B51</f>
        <v>376328.36</v>
      </c>
      <c r="L51">
        <f>L52+1</f>
        <v>72</v>
      </c>
      <c r="O51" s="8" t="s">
        <v>160</v>
      </c>
      <c r="P51" s="10">
        <v>0.03</v>
      </c>
    </row>
    <row r="52" spans="1:16">
      <c r="A52" s="6" t="s">
        <v>162</v>
      </c>
      <c r="B52" s="16">
        <v>19.41</v>
      </c>
      <c r="C52" s="17">
        <v>19.61</v>
      </c>
      <c r="D52" s="17">
        <v>20.440000000000001</v>
      </c>
      <c r="E52" s="17">
        <v>18</v>
      </c>
      <c r="F52" s="13" t="s">
        <v>163</v>
      </c>
      <c r="G52" s="7" t="s">
        <v>164</v>
      </c>
      <c r="H52" s="1">
        <v>300</v>
      </c>
      <c r="I52">
        <f>ROUND((750 + (J53 * P53))/B52, 0)</f>
        <v>72</v>
      </c>
      <c r="J52">
        <f t="shared" si="0"/>
        <v>21352</v>
      </c>
      <c r="K52" s="12">
        <f>J52*B52</f>
        <v>414442.32</v>
      </c>
      <c r="L52">
        <f>L53+1</f>
        <v>71</v>
      </c>
      <c r="O52" s="8" t="s">
        <v>162</v>
      </c>
      <c r="P52" s="10">
        <v>0.03</v>
      </c>
    </row>
    <row r="53" spans="1:16">
      <c r="A53" s="6" t="s">
        <v>165</v>
      </c>
      <c r="B53" s="16">
        <v>19.25</v>
      </c>
      <c r="C53" s="17">
        <v>23.19</v>
      </c>
      <c r="D53" s="17">
        <v>23.91</v>
      </c>
      <c r="E53" s="17">
        <v>17.309999999999999</v>
      </c>
      <c r="F53" s="13" t="s">
        <v>166</v>
      </c>
      <c r="G53" s="7" t="s">
        <v>167</v>
      </c>
      <c r="H53" s="1">
        <v>300</v>
      </c>
      <c r="I53">
        <f>ROUND((750 + (J54 * P54))/B53, 0)</f>
        <v>72</v>
      </c>
      <c r="J53">
        <f t="shared" si="0"/>
        <v>21280</v>
      </c>
      <c r="K53" s="12">
        <f>J53*B53</f>
        <v>409640</v>
      </c>
      <c r="L53">
        <f>L54+1</f>
        <v>70</v>
      </c>
      <c r="O53" s="8" t="s">
        <v>165</v>
      </c>
      <c r="P53" s="10">
        <v>0.03</v>
      </c>
    </row>
    <row r="54" spans="1:16">
      <c r="A54" s="6" t="s">
        <v>168</v>
      </c>
      <c r="B54" s="16">
        <v>23.08</v>
      </c>
      <c r="C54" s="17">
        <v>23.28</v>
      </c>
      <c r="D54" s="17">
        <v>24.81</v>
      </c>
      <c r="E54" s="17">
        <v>23</v>
      </c>
      <c r="F54" s="13" t="s">
        <v>169</v>
      </c>
      <c r="G54" s="7" t="s">
        <v>170</v>
      </c>
      <c r="H54" s="1">
        <v>300</v>
      </c>
      <c r="I54">
        <f>ROUND((750 + (J55 * P55))/B54, 0)</f>
        <v>60</v>
      </c>
      <c r="J54">
        <f t="shared" si="0"/>
        <v>21208</v>
      </c>
      <c r="K54" s="12">
        <f>J54*B54</f>
        <v>489480.63999999996</v>
      </c>
      <c r="L54">
        <f>L55+1</f>
        <v>69</v>
      </c>
      <c r="O54" s="8" t="s">
        <v>168</v>
      </c>
      <c r="P54" s="10">
        <v>0.03</v>
      </c>
    </row>
    <row r="55" spans="1:16">
      <c r="A55" s="6" t="s">
        <v>171</v>
      </c>
      <c r="B55" s="16">
        <v>23.03</v>
      </c>
      <c r="C55" s="17">
        <v>23.19</v>
      </c>
      <c r="D55" s="17">
        <v>25.5</v>
      </c>
      <c r="E55" s="17">
        <v>22.47</v>
      </c>
      <c r="F55" s="13" t="s">
        <v>91</v>
      </c>
      <c r="G55" s="7" t="s">
        <v>172</v>
      </c>
      <c r="H55" s="1">
        <v>300</v>
      </c>
      <c r="I55">
        <f>ROUND((750 + (J56 * P56))/B55, 0)</f>
        <v>60</v>
      </c>
      <c r="J55">
        <f t="shared" si="0"/>
        <v>21148</v>
      </c>
      <c r="K55" s="12">
        <f>J55*B55</f>
        <v>487038.44</v>
      </c>
      <c r="L55">
        <f>L56+1</f>
        <v>68</v>
      </c>
      <c r="O55" s="8" t="s">
        <v>171</v>
      </c>
      <c r="P55" s="10">
        <v>0.03</v>
      </c>
    </row>
    <row r="56" spans="1:16">
      <c r="A56" s="6" t="s">
        <v>173</v>
      </c>
      <c r="B56" s="16">
        <v>22.95</v>
      </c>
      <c r="C56" s="17">
        <v>17.75</v>
      </c>
      <c r="D56" s="17">
        <v>23.03</v>
      </c>
      <c r="E56" s="17">
        <v>17.329999999999998</v>
      </c>
      <c r="F56" s="13" t="s">
        <v>174</v>
      </c>
      <c r="G56" s="7" t="s">
        <v>175</v>
      </c>
      <c r="H56" s="1">
        <v>300</v>
      </c>
      <c r="I56">
        <f>ROUND((750 + (J57 * P57))/B56, 0)</f>
        <v>78</v>
      </c>
      <c r="J56">
        <f t="shared" si="0"/>
        <v>21088</v>
      </c>
      <c r="K56" s="12">
        <f>J56*B56</f>
        <v>483969.6</v>
      </c>
      <c r="L56">
        <f>L57+1</f>
        <v>67</v>
      </c>
      <c r="O56" s="8" t="s">
        <v>173</v>
      </c>
      <c r="P56" s="10">
        <v>0.03</v>
      </c>
    </row>
    <row r="57" spans="1:16">
      <c r="A57" s="6" t="s">
        <v>176</v>
      </c>
      <c r="B57" s="16">
        <v>17.73</v>
      </c>
      <c r="C57" s="17">
        <v>19.25</v>
      </c>
      <c r="D57" s="17">
        <v>19.329999999999998</v>
      </c>
      <c r="E57" s="17">
        <v>17.59</v>
      </c>
      <c r="F57" s="13" t="s">
        <v>177</v>
      </c>
      <c r="G57" s="7" t="s">
        <v>178</v>
      </c>
      <c r="H57" s="1">
        <v>300</v>
      </c>
      <c r="I57">
        <f>ROUND((750 + (J58 * P58))/B57, 0)</f>
        <v>101</v>
      </c>
      <c r="J57">
        <f t="shared" si="0"/>
        <v>21010</v>
      </c>
      <c r="K57" s="12">
        <f>J57*B57</f>
        <v>372507.3</v>
      </c>
      <c r="L57">
        <f>L58+1</f>
        <v>66</v>
      </c>
      <c r="O57" s="8" t="s">
        <v>176</v>
      </c>
      <c r="P57" s="10">
        <v>0.05</v>
      </c>
    </row>
    <row r="58" spans="1:16">
      <c r="A58" s="6" t="s">
        <v>179</v>
      </c>
      <c r="B58" s="16">
        <v>18.940000000000001</v>
      </c>
      <c r="C58" s="17">
        <v>19.170000000000002</v>
      </c>
      <c r="D58" s="17">
        <v>21.22</v>
      </c>
      <c r="E58" s="17">
        <v>17.5</v>
      </c>
      <c r="F58" s="13" t="s">
        <v>180</v>
      </c>
      <c r="G58" s="7" t="s">
        <v>181</v>
      </c>
      <c r="H58" s="1">
        <v>300</v>
      </c>
      <c r="I58">
        <f>ROUND((750 + (J59 * P59))/B58, 0)</f>
        <v>95</v>
      </c>
      <c r="J58">
        <f t="shared" si="0"/>
        <v>20909</v>
      </c>
      <c r="K58" s="12">
        <f>J58*B58</f>
        <v>396016.46</v>
      </c>
      <c r="L58">
        <f>L59+1</f>
        <v>65</v>
      </c>
      <c r="O58" s="8" t="s">
        <v>179</v>
      </c>
      <c r="P58" s="10">
        <v>0.05</v>
      </c>
    </row>
    <row r="59" spans="1:16">
      <c r="A59" s="6" t="s">
        <v>182</v>
      </c>
      <c r="B59" s="16">
        <v>19.14</v>
      </c>
      <c r="C59" s="17">
        <v>17.2</v>
      </c>
      <c r="D59" s="17">
        <v>19.2</v>
      </c>
      <c r="E59" s="17">
        <v>16.03</v>
      </c>
      <c r="F59" s="13" t="s">
        <v>183</v>
      </c>
      <c r="G59" s="7" t="s">
        <v>111</v>
      </c>
      <c r="H59" s="1">
        <v>300</v>
      </c>
      <c r="I59">
        <f>ROUND((750 + (J60 * P60))/B59, 0)</f>
        <v>93</v>
      </c>
      <c r="J59">
        <f t="shared" si="0"/>
        <v>20814</v>
      </c>
      <c r="K59" s="12">
        <f>J59*B59</f>
        <v>398379.96</v>
      </c>
      <c r="L59">
        <f>L60+1</f>
        <v>64</v>
      </c>
      <c r="O59" s="8" t="s">
        <v>182</v>
      </c>
      <c r="P59" s="10">
        <v>0.05</v>
      </c>
    </row>
    <row r="60" spans="1:16">
      <c r="A60" s="6" t="s">
        <v>184</v>
      </c>
      <c r="B60" s="16">
        <v>17.39</v>
      </c>
      <c r="C60" s="17">
        <v>17.64</v>
      </c>
      <c r="D60" s="17">
        <v>18.78</v>
      </c>
      <c r="E60" s="17">
        <v>15.72</v>
      </c>
      <c r="F60" s="13" t="s">
        <v>185</v>
      </c>
      <c r="G60" s="7" t="s">
        <v>186</v>
      </c>
      <c r="H60" s="1">
        <v>300</v>
      </c>
      <c r="I60">
        <f>ROUND((750 + (J61 * P61))/B60, 0)</f>
        <v>102</v>
      </c>
      <c r="J60">
        <f t="shared" si="0"/>
        <v>20721</v>
      </c>
      <c r="K60" s="12">
        <f>J60*B60</f>
        <v>360338.19</v>
      </c>
      <c r="L60">
        <f>L61+1</f>
        <v>63</v>
      </c>
      <c r="O60" s="8" t="s">
        <v>184</v>
      </c>
      <c r="P60" s="10">
        <v>0.05</v>
      </c>
    </row>
    <row r="61" spans="1:16">
      <c r="A61" s="6" t="s">
        <v>187</v>
      </c>
      <c r="B61" s="16">
        <v>17.73</v>
      </c>
      <c r="C61" s="17">
        <v>20.440000000000001</v>
      </c>
      <c r="D61" s="17">
        <v>20.62</v>
      </c>
      <c r="E61" s="17">
        <v>17.12</v>
      </c>
      <c r="F61" s="13" t="s">
        <v>188</v>
      </c>
      <c r="G61" s="7" t="s">
        <v>189</v>
      </c>
      <c r="H61" s="1">
        <v>300</v>
      </c>
      <c r="I61">
        <f>ROUND((750 + (J62 * P62))/B61, 0)</f>
        <v>100</v>
      </c>
      <c r="J61">
        <f t="shared" si="0"/>
        <v>20619</v>
      </c>
      <c r="K61" s="12">
        <f>J61*B61</f>
        <v>365574.87</v>
      </c>
      <c r="L61">
        <f>L62+1</f>
        <v>62</v>
      </c>
      <c r="O61" s="8" t="s">
        <v>187</v>
      </c>
      <c r="P61" s="10">
        <v>0.05</v>
      </c>
    </row>
    <row r="62" spans="1:16">
      <c r="A62" s="6" t="s">
        <v>190</v>
      </c>
      <c r="B62" s="16">
        <v>20.28</v>
      </c>
      <c r="C62" s="17">
        <v>16.47</v>
      </c>
      <c r="D62" s="17">
        <v>20.5</v>
      </c>
      <c r="E62" s="17">
        <v>15.95</v>
      </c>
      <c r="F62" s="13" t="s">
        <v>191</v>
      </c>
      <c r="G62" s="7" t="s">
        <v>192</v>
      </c>
      <c r="H62" s="1">
        <v>300</v>
      </c>
      <c r="I62">
        <f>ROUND((750 + (J63 * P63))/B62, 0)</f>
        <v>87</v>
      </c>
      <c r="J62">
        <f t="shared" si="0"/>
        <v>20519</v>
      </c>
      <c r="K62" s="12">
        <f>J62*B62</f>
        <v>416125.32</v>
      </c>
      <c r="L62">
        <f>L63+1</f>
        <v>61</v>
      </c>
      <c r="O62" s="8" t="s">
        <v>190</v>
      </c>
      <c r="P62" s="10">
        <v>0.05</v>
      </c>
    </row>
    <row r="63" spans="1:16">
      <c r="A63" s="6" t="s">
        <v>193</v>
      </c>
      <c r="B63" s="16">
        <v>16.37</v>
      </c>
      <c r="C63" s="17">
        <v>15.75</v>
      </c>
      <c r="D63" s="17">
        <v>17.690000000000001</v>
      </c>
      <c r="E63" s="17">
        <v>15.42</v>
      </c>
      <c r="F63" s="13" t="s">
        <v>194</v>
      </c>
      <c r="G63" s="7" t="s">
        <v>195</v>
      </c>
      <c r="H63" s="1">
        <v>300</v>
      </c>
      <c r="I63">
        <f>ROUND((750 + (J64 * P64))/B63, 0)</f>
        <v>108</v>
      </c>
      <c r="J63">
        <f t="shared" si="0"/>
        <v>20432</v>
      </c>
      <c r="K63" s="12">
        <f>J63*B63</f>
        <v>334471.84000000003</v>
      </c>
      <c r="L63">
        <f>L64+1</f>
        <v>60</v>
      </c>
      <c r="O63" s="8" t="s">
        <v>193</v>
      </c>
      <c r="P63" s="10">
        <v>0.05</v>
      </c>
    </row>
    <row r="64" spans="1:16">
      <c r="A64" s="6" t="s">
        <v>196</v>
      </c>
      <c r="B64" s="16">
        <v>15.86</v>
      </c>
      <c r="C64" s="17">
        <v>13.73</v>
      </c>
      <c r="D64" s="17">
        <v>15.91</v>
      </c>
      <c r="E64" s="17">
        <v>13.5</v>
      </c>
      <c r="F64" s="13" t="s">
        <v>197</v>
      </c>
      <c r="G64" s="7" t="s">
        <v>198</v>
      </c>
      <c r="H64" s="1">
        <v>300</v>
      </c>
      <c r="I64">
        <f>ROUND((750 + (J65 * P65))/B64, 0)</f>
        <v>111</v>
      </c>
      <c r="J64">
        <f t="shared" si="0"/>
        <v>20324</v>
      </c>
      <c r="K64" s="12">
        <f>J64*B64</f>
        <v>322338.64</v>
      </c>
      <c r="L64">
        <f>L65+1</f>
        <v>59</v>
      </c>
      <c r="O64" s="8" t="s">
        <v>196</v>
      </c>
      <c r="P64" s="10">
        <v>0.05</v>
      </c>
    </row>
    <row r="65" spans="1:16">
      <c r="A65" s="6" t="s">
        <v>199</v>
      </c>
      <c r="B65" s="16">
        <v>13.73</v>
      </c>
      <c r="C65" s="17">
        <v>11.83</v>
      </c>
      <c r="D65" s="17">
        <v>14.28</v>
      </c>
      <c r="E65" s="17">
        <v>11.78</v>
      </c>
      <c r="F65" s="13" t="s">
        <v>200</v>
      </c>
      <c r="G65" s="7" t="s">
        <v>201</v>
      </c>
      <c r="H65" s="1">
        <v>300</v>
      </c>
      <c r="I65">
        <f>ROUND((750 + (J66 * P66))/B65, 0)</f>
        <v>128</v>
      </c>
      <c r="J65">
        <f t="shared" si="0"/>
        <v>20213</v>
      </c>
      <c r="K65" s="12">
        <f>J65*B65</f>
        <v>277524.49</v>
      </c>
      <c r="L65">
        <f>L66+1</f>
        <v>58</v>
      </c>
      <c r="O65" s="8" t="s">
        <v>199</v>
      </c>
      <c r="P65" s="10">
        <v>0.05</v>
      </c>
    </row>
    <row r="66" spans="1:16">
      <c r="A66" s="6" t="s">
        <v>202</v>
      </c>
      <c r="B66" s="16">
        <v>11.93</v>
      </c>
      <c r="C66" s="17">
        <v>9.89</v>
      </c>
      <c r="D66" s="17">
        <v>12.44</v>
      </c>
      <c r="E66" s="17">
        <v>9.81</v>
      </c>
      <c r="F66" s="13" t="s">
        <v>130</v>
      </c>
      <c r="G66" s="7" t="s">
        <v>203</v>
      </c>
      <c r="H66" s="1">
        <v>300</v>
      </c>
      <c r="I66">
        <f>ROUND((750 + (J67 * P67))/B66, 0)</f>
        <v>146</v>
      </c>
      <c r="J66">
        <f t="shared" ref="J66:J74" si="1">I66+J67</f>
        <v>20085</v>
      </c>
      <c r="K66" s="12">
        <f>J66*B66</f>
        <v>239614.05</v>
      </c>
      <c r="L66">
        <f>L67+1</f>
        <v>57</v>
      </c>
      <c r="O66" s="8" t="s">
        <v>202</v>
      </c>
      <c r="P66" s="10">
        <v>0.05</v>
      </c>
    </row>
    <row r="67" spans="1:16">
      <c r="A67" s="6" t="s">
        <v>204</v>
      </c>
      <c r="B67" s="16">
        <v>9.98</v>
      </c>
      <c r="C67" s="17">
        <v>9.42</v>
      </c>
      <c r="D67" s="17">
        <v>10.41</v>
      </c>
      <c r="E67" s="17">
        <v>9.36</v>
      </c>
      <c r="F67" s="13" t="s">
        <v>26</v>
      </c>
      <c r="G67" s="7" t="s">
        <v>205</v>
      </c>
      <c r="H67" s="1">
        <v>300</v>
      </c>
      <c r="I67">
        <f>ROUND((750 + (J68 * P68))/B67, 0)</f>
        <v>174</v>
      </c>
      <c r="J67">
        <f t="shared" si="1"/>
        <v>19939</v>
      </c>
      <c r="K67" s="12">
        <f>J67*B67</f>
        <v>198991.22</v>
      </c>
      <c r="L67">
        <f>L68+1</f>
        <v>56</v>
      </c>
      <c r="O67" s="8" t="s">
        <v>204</v>
      </c>
      <c r="P67" s="10">
        <v>0.05</v>
      </c>
    </row>
    <row r="68" spans="1:16">
      <c r="A68" s="6" t="s">
        <v>206</v>
      </c>
      <c r="B68" s="16">
        <v>9.39</v>
      </c>
      <c r="C68" s="17">
        <v>9.2200000000000006</v>
      </c>
      <c r="D68" s="17">
        <v>9.49</v>
      </c>
      <c r="E68" s="17">
        <v>8.02</v>
      </c>
      <c r="F68" s="13" t="s">
        <v>207</v>
      </c>
      <c r="G68" s="7" t="s">
        <v>208</v>
      </c>
      <c r="H68" s="1">
        <v>300</v>
      </c>
      <c r="I68">
        <f>ROUND((750 + (J69 * P69))/B68, 0)</f>
        <v>163</v>
      </c>
      <c r="J68">
        <f t="shared" si="1"/>
        <v>19765</v>
      </c>
      <c r="K68" s="12">
        <f>J68*B68</f>
        <v>185593.35</v>
      </c>
      <c r="L68">
        <f>L69+1</f>
        <v>55</v>
      </c>
      <c r="O68" s="8" t="s">
        <v>206</v>
      </c>
      <c r="P68" s="10">
        <v>0.05</v>
      </c>
    </row>
    <row r="69" spans="1:16">
      <c r="A69" s="6" t="s">
        <v>209</v>
      </c>
      <c r="B69" s="16">
        <v>9.18</v>
      </c>
      <c r="C69" s="17">
        <v>9.39</v>
      </c>
      <c r="D69" s="17">
        <v>9.7200000000000006</v>
      </c>
      <c r="E69" s="17">
        <v>8.7799999999999994</v>
      </c>
      <c r="F69" s="13" t="s">
        <v>17</v>
      </c>
      <c r="G69" s="7" t="s">
        <v>210</v>
      </c>
      <c r="H69" s="1">
        <v>300</v>
      </c>
      <c r="I69">
        <f>ROUND((750 + (J70 * P70))/B69, 0)</f>
        <v>166</v>
      </c>
      <c r="J69">
        <f t="shared" si="1"/>
        <v>19602</v>
      </c>
      <c r="K69" s="12">
        <f>J69*B69</f>
        <v>179946.36</v>
      </c>
      <c r="L69">
        <f>L70+1</f>
        <v>54</v>
      </c>
      <c r="O69" s="8" t="s">
        <v>209</v>
      </c>
      <c r="P69" s="10">
        <v>0.04</v>
      </c>
    </row>
    <row r="70" spans="1:16">
      <c r="A70" s="6" t="s">
        <v>211</v>
      </c>
      <c r="B70" s="16">
        <v>9.44</v>
      </c>
      <c r="C70" s="17">
        <v>8.42</v>
      </c>
      <c r="D70" s="17">
        <v>9.4499999999999993</v>
      </c>
      <c r="E70" s="17">
        <v>8.31</v>
      </c>
      <c r="F70" s="13" t="s">
        <v>163</v>
      </c>
      <c r="G70" s="7" t="s">
        <v>212</v>
      </c>
      <c r="H70" s="1">
        <v>300</v>
      </c>
      <c r="I70">
        <f>ROUND((750 + (J71 * P71))/B70, 0)</f>
        <v>161</v>
      </c>
      <c r="J70">
        <f t="shared" si="1"/>
        <v>19436</v>
      </c>
      <c r="K70" s="12">
        <f>J70*B70</f>
        <v>183475.84</v>
      </c>
      <c r="L70">
        <f>L71+1</f>
        <v>53</v>
      </c>
      <c r="O70" s="8" t="s">
        <v>211</v>
      </c>
      <c r="P70" s="10">
        <v>0.04</v>
      </c>
    </row>
    <row r="71" spans="1:16">
      <c r="A71" s="6" t="s">
        <v>213</v>
      </c>
      <c r="B71" s="16">
        <v>8.4700000000000006</v>
      </c>
      <c r="C71" s="17">
        <v>7.14</v>
      </c>
      <c r="D71" s="17">
        <v>8.8000000000000007</v>
      </c>
      <c r="E71" s="17">
        <v>7.05</v>
      </c>
      <c r="F71" s="13" t="s">
        <v>214</v>
      </c>
      <c r="G71" s="7" t="s">
        <v>215</v>
      </c>
      <c r="H71" s="1">
        <v>300</v>
      </c>
      <c r="I71" s="9">
        <f>ROUND((750 + (J72 * P72))/B71, 0)</f>
        <v>179</v>
      </c>
      <c r="J71">
        <f t="shared" si="1"/>
        <v>19275</v>
      </c>
      <c r="K71" s="12">
        <f>J71*B71</f>
        <v>163259.25</v>
      </c>
      <c r="L71">
        <f>L72+1</f>
        <v>52</v>
      </c>
      <c r="O71" s="8" t="s">
        <v>213</v>
      </c>
      <c r="P71" s="10">
        <v>0.04</v>
      </c>
    </row>
    <row r="72" spans="1:16">
      <c r="A72" s="6" t="s">
        <v>216</v>
      </c>
      <c r="B72" s="16">
        <v>7.11</v>
      </c>
      <c r="C72" s="17">
        <v>7.2</v>
      </c>
      <c r="D72" s="17">
        <v>7.53</v>
      </c>
      <c r="E72" s="17">
        <v>6.44</v>
      </c>
      <c r="F72" s="13" t="s">
        <v>125</v>
      </c>
      <c r="G72" s="7" t="s">
        <v>217</v>
      </c>
      <c r="H72" s="1">
        <v>300</v>
      </c>
      <c r="I72">
        <f>ROUND((750 + (J73 * P73))/B72, 0)</f>
        <v>212</v>
      </c>
      <c r="J72">
        <f t="shared" si="1"/>
        <v>19096</v>
      </c>
      <c r="K72" s="12">
        <f>J72*B72</f>
        <v>135772.56</v>
      </c>
      <c r="L72">
        <f>L73+1</f>
        <v>51</v>
      </c>
      <c r="O72" s="8" t="s">
        <v>216</v>
      </c>
      <c r="P72" s="10">
        <v>0.04</v>
      </c>
    </row>
    <row r="73" spans="1:16">
      <c r="A73" s="6" t="s">
        <v>218</v>
      </c>
      <c r="B73" s="16">
        <v>7.35</v>
      </c>
      <c r="C73" s="17">
        <v>6.88</v>
      </c>
      <c r="D73" s="17">
        <v>7.7</v>
      </c>
      <c r="E73" s="17">
        <v>6.86</v>
      </c>
      <c r="F73" s="13" t="s">
        <v>219</v>
      </c>
      <c r="G73" s="7" t="s">
        <v>220</v>
      </c>
      <c r="H73" s="1">
        <v>300</v>
      </c>
      <c r="I73">
        <f>ROUND((750 + (J74 * P74))/B73, 0)</f>
        <v>204</v>
      </c>
      <c r="J73">
        <f t="shared" si="1"/>
        <v>18884</v>
      </c>
      <c r="K73" s="12">
        <f>J73*B73</f>
        <v>138797.4</v>
      </c>
      <c r="L73">
        <f>L74+1</f>
        <v>50</v>
      </c>
      <c r="O73" s="8" t="s">
        <v>218</v>
      </c>
      <c r="P73" s="10">
        <v>0.04</v>
      </c>
    </row>
    <row r="74" spans="1:16">
      <c r="A74" s="6" t="s">
        <v>221</v>
      </c>
      <c r="B74" s="16">
        <v>6.9</v>
      </c>
      <c r="C74" s="17">
        <v>7.17</v>
      </c>
      <c r="D74" s="17">
        <v>7.42</v>
      </c>
      <c r="E74" s="17">
        <v>6.23</v>
      </c>
      <c r="F74" s="13" t="s">
        <v>222</v>
      </c>
      <c r="G74" s="7" t="s">
        <v>223</v>
      </c>
      <c r="H74" s="1">
        <v>300</v>
      </c>
      <c r="I74">
        <f>ROUND((750 + (J75 * P75))/B74, 0)</f>
        <v>216</v>
      </c>
      <c r="J74">
        <f>I74+J75</f>
        <v>18680</v>
      </c>
      <c r="K74" s="12">
        <f>J74*B74</f>
        <v>128892</v>
      </c>
      <c r="L74">
        <f>L75+1</f>
        <v>49</v>
      </c>
      <c r="O74" s="8" t="s">
        <v>221</v>
      </c>
      <c r="P74" s="10">
        <v>0.04</v>
      </c>
    </row>
    <row r="75" spans="1:16">
      <c r="A75" s="6" t="s">
        <v>224</v>
      </c>
      <c r="B75" s="16">
        <v>7.09</v>
      </c>
      <c r="C75" s="17">
        <v>7.67</v>
      </c>
      <c r="D75" s="17">
        <v>8</v>
      </c>
      <c r="E75" s="17">
        <v>6.9</v>
      </c>
      <c r="F75" s="13" t="s">
        <v>26</v>
      </c>
      <c r="G75" s="7" t="s">
        <v>225</v>
      </c>
      <c r="H75" s="1">
        <v>300</v>
      </c>
      <c r="I75">
        <f>ROUND((750 + (J76 * P76))/B75, 0)</f>
        <v>209</v>
      </c>
      <c r="J75">
        <f>I75+J76</f>
        <v>18464</v>
      </c>
      <c r="K75" s="12">
        <f>J75*B75</f>
        <v>130909.75999999999</v>
      </c>
      <c r="L75">
        <f>L76+1</f>
        <v>48</v>
      </c>
      <c r="O75" s="8" t="s">
        <v>224</v>
      </c>
      <c r="P75" s="10">
        <v>0.04</v>
      </c>
    </row>
    <row r="76" spans="1:16">
      <c r="A76" s="6" t="s">
        <v>226</v>
      </c>
      <c r="B76" s="16">
        <v>7.61</v>
      </c>
      <c r="C76" s="17">
        <v>8.84</v>
      </c>
      <c r="D76" s="17">
        <v>9.14</v>
      </c>
      <c r="E76" s="17">
        <v>7.48</v>
      </c>
      <c r="F76" s="13" t="s">
        <v>227</v>
      </c>
      <c r="G76" s="7" t="s">
        <v>228</v>
      </c>
      <c r="H76" s="1">
        <v>300</v>
      </c>
      <c r="I76">
        <f>ROUND((750 + (J77 * P77))/B76, 0)</f>
        <v>193</v>
      </c>
      <c r="J76">
        <f>I76+J77</f>
        <v>18255</v>
      </c>
      <c r="K76" s="12">
        <f>J76*B76</f>
        <v>138920.55000000002</v>
      </c>
      <c r="L76">
        <f>L77+1</f>
        <v>47</v>
      </c>
      <c r="O76" s="8" t="s">
        <v>226</v>
      </c>
      <c r="P76" s="10">
        <v>0.04</v>
      </c>
    </row>
    <row r="77" spans="1:16">
      <c r="A77" s="6" t="s">
        <v>229</v>
      </c>
      <c r="B77" s="16">
        <v>8.73</v>
      </c>
      <c r="C77" s="17">
        <v>7.58</v>
      </c>
      <c r="D77" s="17">
        <v>8.92</v>
      </c>
      <c r="E77" s="17">
        <v>7.22</v>
      </c>
      <c r="F77" s="13" t="s">
        <v>230</v>
      </c>
      <c r="G77" s="7" t="s">
        <v>231</v>
      </c>
      <c r="H77" s="1">
        <v>300</v>
      </c>
      <c r="I77">
        <f>ROUND((750 + (J78 * P78))/B77, 0)</f>
        <v>168</v>
      </c>
      <c r="J77">
        <f>I77+J78</f>
        <v>18062</v>
      </c>
      <c r="K77" s="12">
        <f>J77*B77</f>
        <v>157681.26</v>
      </c>
      <c r="L77">
        <f>L78+1</f>
        <v>46</v>
      </c>
      <c r="O77" s="8" t="s">
        <v>229</v>
      </c>
      <c r="P77" s="10">
        <v>0.04</v>
      </c>
    </row>
    <row r="78" spans="1:16">
      <c r="A78" s="6" t="s">
        <v>232</v>
      </c>
      <c r="B78" s="16">
        <v>7.52</v>
      </c>
      <c r="C78" s="17">
        <v>7.66</v>
      </c>
      <c r="D78" s="17">
        <v>8.33</v>
      </c>
      <c r="E78" s="17">
        <v>7.16</v>
      </c>
      <c r="F78" s="13" t="s">
        <v>122</v>
      </c>
      <c r="G78" s="7" t="s">
        <v>233</v>
      </c>
      <c r="H78" s="1">
        <v>300</v>
      </c>
      <c r="I78">
        <f>ROUND((750 + (J79 * P79))/B78, 0)</f>
        <v>194</v>
      </c>
      <c r="J78">
        <f>I78+J79</f>
        <v>17894</v>
      </c>
      <c r="K78" s="12">
        <f>J78*B78</f>
        <v>134562.88</v>
      </c>
      <c r="L78">
        <f>L79+1</f>
        <v>45</v>
      </c>
      <c r="O78" s="8" t="s">
        <v>232</v>
      </c>
      <c r="P78" s="10">
        <v>0.04</v>
      </c>
    </row>
    <row r="79" spans="1:16">
      <c r="A79" s="6" t="s">
        <v>234</v>
      </c>
      <c r="B79" s="16">
        <v>7.67</v>
      </c>
      <c r="C79" s="17">
        <v>8.1199999999999992</v>
      </c>
      <c r="D79" s="17">
        <v>8.41</v>
      </c>
      <c r="E79" s="17">
        <v>7.14</v>
      </c>
      <c r="F79" s="13" t="s">
        <v>235</v>
      </c>
      <c r="G79" s="7" t="s">
        <v>236</v>
      </c>
      <c r="H79" s="1">
        <v>300</v>
      </c>
      <c r="I79">
        <f>ROUND((750 + (J80 * P80))/B79, 0)</f>
        <v>189</v>
      </c>
      <c r="J79">
        <f>I79+J80</f>
        <v>17700</v>
      </c>
      <c r="K79" s="12">
        <f>J79*B79</f>
        <v>135759</v>
      </c>
      <c r="L79">
        <f>L80+1</f>
        <v>44</v>
      </c>
      <c r="O79" s="8" t="s">
        <v>234</v>
      </c>
      <c r="P79" s="10">
        <v>0.04</v>
      </c>
    </row>
    <row r="80" spans="1:16">
      <c r="A80" s="6" t="s">
        <v>237</v>
      </c>
      <c r="B80" s="16">
        <v>8.1199999999999992</v>
      </c>
      <c r="C80" s="17">
        <v>7.92</v>
      </c>
      <c r="D80" s="17">
        <v>9.8000000000000007</v>
      </c>
      <c r="E80" s="17">
        <v>7.81</v>
      </c>
      <c r="F80" s="13" t="s">
        <v>238</v>
      </c>
      <c r="G80" s="7" t="s">
        <v>239</v>
      </c>
      <c r="H80" s="1">
        <v>300</v>
      </c>
      <c r="I80">
        <f>ROUND((750 + (J81 * P81))/B80, 0)</f>
        <v>220</v>
      </c>
      <c r="J80">
        <f>I80+J81</f>
        <v>17511</v>
      </c>
      <c r="K80" s="12">
        <f>J80*B80</f>
        <v>142189.31999999998</v>
      </c>
      <c r="L80">
        <f>L81+1</f>
        <v>43</v>
      </c>
      <c r="O80" s="8" t="s">
        <v>237</v>
      </c>
      <c r="P80" s="10">
        <v>0.04</v>
      </c>
    </row>
    <row r="81" spans="1:16">
      <c r="A81" s="6" t="s">
        <v>240</v>
      </c>
      <c r="B81" s="16">
        <v>7.91</v>
      </c>
      <c r="C81" s="17">
        <v>7.03</v>
      </c>
      <c r="D81" s="17">
        <v>8.3000000000000007</v>
      </c>
      <c r="E81" s="17">
        <v>6.84</v>
      </c>
      <c r="F81" s="13" t="s">
        <v>166</v>
      </c>
      <c r="G81" s="7" t="s">
        <v>241</v>
      </c>
      <c r="H81" s="1">
        <v>300</v>
      </c>
      <c r="I81">
        <f>ROUND((750 + (J82 * P82))/B81, 0)</f>
        <v>224</v>
      </c>
      <c r="J81">
        <f>I81+J82</f>
        <v>17291</v>
      </c>
      <c r="K81" s="12">
        <f>J81*B81</f>
        <v>136771.81</v>
      </c>
      <c r="L81">
        <f>L82+1</f>
        <v>42</v>
      </c>
      <c r="O81" s="8" t="s">
        <v>240</v>
      </c>
      <c r="P81">
        <v>0.06</v>
      </c>
    </row>
    <row r="82" spans="1:16">
      <c r="A82" s="6" t="s">
        <v>242</v>
      </c>
      <c r="B82" s="16">
        <v>7.02</v>
      </c>
      <c r="C82" s="17">
        <v>6.47</v>
      </c>
      <c r="D82" s="17">
        <v>7.44</v>
      </c>
      <c r="E82" s="17">
        <v>6.43</v>
      </c>
      <c r="F82" s="13" t="s">
        <v>243</v>
      </c>
      <c r="G82" s="7" t="s">
        <v>244</v>
      </c>
      <c r="H82" s="1">
        <v>300</v>
      </c>
      <c r="I82" s="9">
        <f>ROUND((750 + (J83 * P83))/B82, 0)</f>
        <v>251</v>
      </c>
      <c r="J82">
        <f>I82+J83</f>
        <v>17067</v>
      </c>
      <c r="K82" s="12">
        <f>J82*B82</f>
        <v>119810.34</v>
      </c>
      <c r="L82">
        <f>L83+1</f>
        <v>41</v>
      </c>
      <c r="O82" s="8" t="s">
        <v>242</v>
      </c>
      <c r="P82">
        <v>0.06</v>
      </c>
    </row>
    <row r="83" spans="1:16">
      <c r="A83" s="6" t="s">
        <v>245</v>
      </c>
      <c r="B83" s="16">
        <v>6.4</v>
      </c>
      <c r="C83" s="17">
        <v>5.3</v>
      </c>
      <c r="D83" s="17">
        <v>6.51</v>
      </c>
      <c r="E83" s="17">
        <v>5.28</v>
      </c>
      <c r="F83" s="13" t="s">
        <v>246</v>
      </c>
      <c r="G83" s="7" t="s">
        <v>247</v>
      </c>
      <c r="H83" s="1">
        <v>300</v>
      </c>
      <c r="I83">
        <f>ROUND((750 + (J84 * P84))/B83, 0)</f>
        <v>272</v>
      </c>
      <c r="J83">
        <f>I83+J84</f>
        <v>16816</v>
      </c>
      <c r="K83" s="12">
        <f>J83*B83</f>
        <v>107622.40000000001</v>
      </c>
      <c r="L83">
        <f>L84+1</f>
        <v>40</v>
      </c>
      <c r="O83" s="8" t="s">
        <v>245</v>
      </c>
      <c r="P83">
        <v>0.06</v>
      </c>
    </row>
    <row r="84" spans="1:16">
      <c r="A84" s="6" t="s">
        <v>248</v>
      </c>
      <c r="B84" s="16">
        <v>5.3</v>
      </c>
      <c r="C84" s="17">
        <v>4.9800000000000004</v>
      </c>
      <c r="D84" s="17">
        <v>5.62</v>
      </c>
      <c r="E84" s="17">
        <v>4.9000000000000004</v>
      </c>
      <c r="F84" s="13" t="s">
        <v>249</v>
      </c>
      <c r="G84" s="7" t="s">
        <v>250</v>
      </c>
      <c r="H84" s="1">
        <v>300</v>
      </c>
      <c r="I84">
        <f>ROUND((750 + (J85 * P85))/B84, 0)</f>
        <v>325</v>
      </c>
      <c r="J84">
        <f>I84+J85</f>
        <v>16544</v>
      </c>
      <c r="K84" s="12">
        <f>J84*B84</f>
        <v>87683.199999999997</v>
      </c>
      <c r="L84">
        <f>L85+1</f>
        <v>39</v>
      </c>
      <c r="O84" s="8" t="s">
        <v>248</v>
      </c>
      <c r="P84">
        <v>0.06</v>
      </c>
    </row>
    <row r="85" spans="1:16">
      <c r="A85" s="6" t="s">
        <v>251</v>
      </c>
      <c r="B85" s="16">
        <v>4.9800000000000004</v>
      </c>
      <c r="C85" s="17">
        <v>4.34</v>
      </c>
      <c r="D85" s="17">
        <v>5.05</v>
      </c>
      <c r="E85" s="17">
        <v>4.32</v>
      </c>
      <c r="F85" s="13" t="s">
        <v>149</v>
      </c>
      <c r="G85" s="7" t="s">
        <v>252</v>
      </c>
      <c r="H85" s="1">
        <v>300</v>
      </c>
      <c r="I85">
        <f>ROUND((750 + (J86 * P86))/B85, 0)</f>
        <v>342</v>
      </c>
      <c r="J85">
        <f>I85+J86</f>
        <v>16219</v>
      </c>
      <c r="K85" s="12">
        <f>J85*B85</f>
        <v>80770.62000000001</v>
      </c>
      <c r="L85">
        <f>L86+1</f>
        <v>38</v>
      </c>
      <c r="O85" s="8" t="s">
        <v>251</v>
      </c>
      <c r="P85">
        <v>0.06</v>
      </c>
    </row>
    <row r="86" spans="1:16">
      <c r="A86" s="6" t="s">
        <v>253</v>
      </c>
      <c r="B86" s="16">
        <v>4.34</v>
      </c>
      <c r="C86" s="17">
        <v>3.98</v>
      </c>
      <c r="D86" s="17">
        <v>4.4800000000000004</v>
      </c>
      <c r="E86" s="17">
        <v>3.94</v>
      </c>
      <c r="F86" s="13" t="s">
        <v>166</v>
      </c>
      <c r="G86" s="7" t="s">
        <v>254</v>
      </c>
      <c r="H86" s="1">
        <v>300</v>
      </c>
      <c r="I86">
        <f>ROUND((750 + (J87 * P87))/B86, 0)</f>
        <v>387</v>
      </c>
      <c r="J86">
        <f>I86+J87</f>
        <v>15877</v>
      </c>
      <c r="K86" s="12">
        <f>J86*B86</f>
        <v>68906.179999999993</v>
      </c>
      <c r="L86">
        <f>L87+1</f>
        <v>37</v>
      </c>
      <c r="O86" s="8" t="s">
        <v>253</v>
      </c>
      <c r="P86">
        <v>0.06</v>
      </c>
    </row>
    <row r="87" spans="1:16">
      <c r="A87" s="6" t="s">
        <v>255</v>
      </c>
      <c r="B87" s="16">
        <v>3.99</v>
      </c>
      <c r="C87" s="17">
        <v>3.88</v>
      </c>
      <c r="D87" s="17">
        <v>4.1100000000000003</v>
      </c>
      <c r="E87" s="17">
        <v>3.59</v>
      </c>
      <c r="F87" s="13" t="s">
        <v>256</v>
      </c>
      <c r="G87" s="7" t="s">
        <v>257</v>
      </c>
      <c r="H87" s="1">
        <v>300</v>
      </c>
      <c r="I87" s="9">
        <f>ROUND((750 + (J88 * P88))/B87, 0)</f>
        <v>415</v>
      </c>
      <c r="J87">
        <f>I87+J88</f>
        <v>15490</v>
      </c>
      <c r="K87" s="12">
        <f>J87*B87</f>
        <v>61805.100000000006</v>
      </c>
      <c r="L87">
        <f>L88+1</f>
        <v>36</v>
      </c>
      <c r="O87" s="8" t="s">
        <v>255</v>
      </c>
      <c r="P87">
        <v>0.06</v>
      </c>
    </row>
    <row r="88" spans="1:16">
      <c r="A88" s="6" t="s">
        <v>258</v>
      </c>
      <c r="B88" s="16">
        <v>3.95</v>
      </c>
      <c r="C88" s="17">
        <v>3.87</v>
      </c>
      <c r="D88" s="17">
        <v>4.2</v>
      </c>
      <c r="E88" s="17">
        <v>3.73</v>
      </c>
      <c r="F88" s="13" t="s">
        <v>259</v>
      </c>
      <c r="G88" s="7" t="s">
        <v>260</v>
      </c>
      <c r="H88" s="1">
        <v>300</v>
      </c>
      <c r="I88">
        <f>ROUND((750 + (J89 * P89))/B88, 0)</f>
        <v>413</v>
      </c>
      <c r="J88">
        <f>I88+J89</f>
        <v>15075</v>
      </c>
      <c r="K88" s="12">
        <f>J88*B88</f>
        <v>59546.25</v>
      </c>
      <c r="L88">
        <f>L89+1</f>
        <v>35</v>
      </c>
      <c r="O88" s="8" t="s">
        <v>258</v>
      </c>
      <c r="P88">
        <v>0.06</v>
      </c>
    </row>
    <row r="89" spans="1:16">
      <c r="A89" s="6" t="s">
        <v>261</v>
      </c>
      <c r="B89" s="16">
        <v>3.88</v>
      </c>
      <c r="C89" s="17">
        <v>3.86</v>
      </c>
      <c r="D89" s="17">
        <v>3.94</v>
      </c>
      <c r="E89" s="17">
        <v>3.59</v>
      </c>
      <c r="F89" s="13" t="s">
        <v>262</v>
      </c>
      <c r="G89" s="7" t="s">
        <v>263</v>
      </c>
      <c r="H89" s="1">
        <v>300</v>
      </c>
      <c r="I89">
        <f>ROUND((750 + (J90 * P90))/B89, 0)</f>
        <v>414</v>
      </c>
      <c r="J89">
        <f>I89+J90</f>
        <v>14662</v>
      </c>
      <c r="K89" s="12">
        <f>J89*B89</f>
        <v>56888.56</v>
      </c>
      <c r="L89">
        <f>L90+1</f>
        <v>34</v>
      </c>
      <c r="O89" s="8" t="s">
        <v>261</v>
      </c>
      <c r="P89">
        <v>0.06</v>
      </c>
    </row>
    <row r="90" spans="1:16">
      <c r="A90" s="6" t="s">
        <v>264</v>
      </c>
      <c r="B90" s="16">
        <v>3.84</v>
      </c>
      <c r="C90" s="17">
        <v>4.05</v>
      </c>
      <c r="D90" s="17">
        <v>4.2699999999999996</v>
      </c>
      <c r="E90" s="17">
        <v>3.7</v>
      </c>
      <c r="F90" s="13" t="s">
        <v>265</v>
      </c>
      <c r="G90" s="7" t="s">
        <v>266</v>
      </c>
      <c r="H90" s="1">
        <v>300</v>
      </c>
      <c r="I90">
        <f>ROUND((750 + (J91 * P91))/B90, 0)</f>
        <v>412</v>
      </c>
      <c r="J90">
        <f>I90+J91</f>
        <v>14248</v>
      </c>
      <c r="K90" s="12">
        <f>J90*B90</f>
        <v>54712.32</v>
      </c>
      <c r="L90">
        <f>L91+1</f>
        <v>33</v>
      </c>
      <c r="O90" s="8" t="s">
        <v>264</v>
      </c>
      <c r="P90">
        <v>0.06</v>
      </c>
    </row>
    <row r="91" spans="1:16">
      <c r="A91" s="6" t="s">
        <v>267</v>
      </c>
      <c r="B91" s="16">
        <v>4.1100000000000003</v>
      </c>
      <c r="C91" s="17">
        <v>3.69</v>
      </c>
      <c r="D91" s="17">
        <v>4.22</v>
      </c>
      <c r="E91" s="17">
        <v>3.54</v>
      </c>
      <c r="F91" s="13" t="s">
        <v>268</v>
      </c>
      <c r="G91" s="7" t="s">
        <v>269</v>
      </c>
      <c r="H91" s="1">
        <v>300</v>
      </c>
      <c r="I91">
        <f>ROUND((750 + (J92 * P92))/B91, 0)</f>
        <v>379</v>
      </c>
      <c r="J91">
        <f>I91+J92</f>
        <v>13836</v>
      </c>
      <c r="K91" s="12">
        <f>J91*B91</f>
        <v>56865.960000000006</v>
      </c>
      <c r="L91">
        <f>L92+1</f>
        <v>32</v>
      </c>
      <c r="O91" s="8" t="s">
        <v>267</v>
      </c>
      <c r="P91">
        <v>0.06</v>
      </c>
    </row>
    <row r="92" spans="1:16">
      <c r="A92" s="6" t="s">
        <v>270</v>
      </c>
      <c r="B92" s="16">
        <v>3.7</v>
      </c>
      <c r="C92" s="17">
        <v>3.68</v>
      </c>
      <c r="D92" s="17">
        <v>3.94</v>
      </c>
      <c r="E92" s="17">
        <v>3.51</v>
      </c>
      <c r="F92" s="13" t="s">
        <v>271</v>
      </c>
      <c r="G92" s="7" t="s">
        <v>272</v>
      </c>
      <c r="H92" s="1">
        <v>300</v>
      </c>
      <c r="I92">
        <f>ROUND((750 + (J93 * P93))/B92, 0)</f>
        <v>379</v>
      </c>
      <c r="J92">
        <f>I92+J93</f>
        <v>13457</v>
      </c>
      <c r="K92" s="12">
        <f>J92*B92</f>
        <v>49790.9</v>
      </c>
      <c r="L92">
        <f>L93+1</f>
        <v>31</v>
      </c>
      <c r="O92" s="8" t="s">
        <v>270</v>
      </c>
      <c r="P92">
        <v>0.06</v>
      </c>
    </row>
    <row r="93" spans="1:16">
      <c r="A93" s="6" t="s">
        <v>273</v>
      </c>
      <c r="B93" s="16">
        <v>3.66</v>
      </c>
      <c r="C93" s="17">
        <v>3.91</v>
      </c>
      <c r="D93" s="17">
        <v>4.0599999999999996</v>
      </c>
      <c r="E93" s="17">
        <v>3.58</v>
      </c>
      <c r="F93" s="13" t="s">
        <v>274</v>
      </c>
      <c r="G93" s="7" t="s">
        <v>178</v>
      </c>
      <c r="H93" s="1">
        <v>300</v>
      </c>
      <c r="I93">
        <f>ROUND((750 + (J94 * P94))/B93, 0)</f>
        <v>378</v>
      </c>
      <c r="J93">
        <f>I93+J94</f>
        <v>13078</v>
      </c>
      <c r="K93" s="12">
        <f>J93*B93</f>
        <v>47865.48</v>
      </c>
      <c r="L93">
        <f>L94+1</f>
        <v>30</v>
      </c>
      <c r="O93" s="8" t="s">
        <v>273</v>
      </c>
      <c r="P93">
        <v>0.05</v>
      </c>
    </row>
    <row r="94" spans="1:16">
      <c r="A94" s="6" t="s">
        <v>275</v>
      </c>
      <c r="B94" s="16">
        <v>3.91</v>
      </c>
      <c r="C94" s="17">
        <v>3.8</v>
      </c>
      <c r="D94" s="17">
        <v>3.92</v>
      </c>
      <c r="E94" s="17">
        <v>3.53</v>
      </c>
      <c r="F94" s="13" t="s">
        <v>163</v>
      </c>
      <c r="G94" s="7" t="s">
        <v>276</v>
      </c>
      <c r="H94" s="1">
        <v>300</v>
      </c>
      <c r="I94">
        <f>ROUND((750 + (J95 * P95))/B94, 0)</f>
        <v>350</v>
      </c>
      <c r="J94">
        <f>I94+J95</f>
        <v>12700</v>
      </c>
      <c r="K94" s="12">
        <f>J94*B94</f>
        <v>49657</v>
      </c>
      <c r="L94">
        <f>L95+1</f>
        <v>29</v>
      </c>
      <c r="O94" s="8" t="s">
        <v>275</v>
      </c>
      <c r="P94">
        <v>0.05</v>
      </c>
    </row>
    <row r="95" spans="1:16">
      <c r="A95" s="6" t="s">
        <v>277</v>
      </c>
      <c r="B95" s="16">
        <v>3.81</v>
      </c>
      <c r="C95" s="17">
        <v>4.09</v>
      </c>
      <c r="D95" s="17">
        <v>4.4400000000000004</v>
      </c>
      <c r="E95" s="17">
        <v>3.5</v>
      </c>
      <c r="F95" s="13" t="s">
        <v>278</v>
      </c>
      <c r="G95" s="7" t="s">
        <v>279</v>
      </c>
      <c r="H95" s="1">
        <v>300</v>
      </c>
      <c r="I95" s="9">
        <f>ROUND((750 + (J96 * P96))/B95, 0)</f>
        <v>354</v>
      </c>
      <c r="J95">
        <f>I95+J96</f>
        <v>12350</v>
      </c>
      <c r="K95" s="12">
        <f>J95*B95</f>
        <v>47053.5</v>
      </c>
      <c r="L95">
        <f>L96+1</f>
        <v>28</v>
      </c>
      <c r="O95" s="8" t="s">
        <v>277</v>
      </c>
      <c r="P95">
        <v>0.05</v>
      </c>
    </row>
    <row r="96" spans="1:16">
      <c r="A96" s="6" t="s">
        <v>280</v>
      </c>
      <c r="B96" s="16">
        <v>4.22</v>
      </c>
      <c r="C96" s="17">
        <v>4.3</v>
      </c>
      <c r="D96" s="17">
        <v>4.59</v>
      </c>
      <c r="E96" s="17">
        <v>4.0599999999999996</v>
      </c>
      <c r="F96" s="13" t="s">
        <v>259</v>
      </c>
      <c r="G96" s="7" t="s">
        <v>281</v>
      </c>
      <c r="H96" s="1">
        <v>300</v>
      </c>
      <c r="I96">
        <f>ROUND((750 + (J97 * P97))/B96, 0)</f>
        <v>316</v>
      </c>
      <c r="J96">
        <f>I96+J97</f>
        <v>11996</v>
      </c>
      <c r="K96" s="12">
        <f>J96*B96</f>
        <v>50623.119999999995</v>
      </c>
      <c r="L96">
        <f>L97+1</f>
        <v>27</v>
      </c>
      <c r="O96" s="8" t="s">
        <v>280</v>
      </c>
      <c r="P96">
        <v>0.05</v>
      </c>
    </row>
    <row r="97" spans="1:16">
      <c r="A97" s="6" t="s">
        <v>282</v>
      </c>
      <c r="B97" s="16">
        <v>4.3</v>
      </c>
      <c r="C97" s="17">
        <v>4.0599999999999996</v>
      </c>
      <c r="D97" s="17">
        <v>4.33</v>
      </c>
      <c r="E97" s="17">
        <v>3.78</v>
      </c>
      <c r="F97" s="13" t="s">
        <v>125</v>
      </c>
      <c r="G97" s="7" t="s">
        <v>283</v>
      </c>
      <c r="H97" s="1">
        <v>300</v>
      </c>
      <c r="I97">
        <f>ROUND((750 + (J98 * P98))/B97, 0)</f>
        <v>307</v>
      </c>
      <c r="J97">
        <f>I97+J98</f>
        <v>11680</v>
      </c>
      <c r="K97" s="12">
        <f>J97*B97</f>
        <v>50224</v>
      </c>
      <c r="L97">
        <f>L98+1</f>
        <v>26</v>
      </c>
      <c r="O97" s="8" t="s">
        <v>282</v>
      </c>
      <c r="P97">
        <v>0.05</v>
      </c>
    </row>
    <row r="98" spans="1:16">
      <c r="A98" s="6" t="s">
        <v>284</v>
      </c>
      <c r="B98" s="16">
        <v>4.08</v>
      </c>
      <c r="C98" s="17">
        <v>3.89</v>
      </c>
      <c r="D98" s="17">
        <v>4.33</v>
      </c>
      <c r="E98" s="17">
        <v>3.8</v>
      </c>
      <c r="F98" s="13" t="s">
        <v>235</v>
      </c>
      <c r="G98" s="7" t="s">
        <v>285</v>
      </c>
      <c r="H98" s="1">
        <v>300</v>
      </c>
      <c r="I98">
        <f>ROUND((750 + (J99 * P99))/B99, 0)</f>
        <v>336</v>
      </c>
      <c r="J98">
        <f>I98+J99</f>
        <v>11373</v>
      </c>
      <c r="K98" s="12">
        <f>J98*B98</f>
        <v>46401.840000000004</v>
      </c>
      <c r="L98">
        <f>L99+1</f>
        <v>25</v>
      </c>
      <c r="O98" s="8" t="s">
        <v>284</v>
      </c>
      <c r="P98">
        <v>0.05</v>
      </c>
    </row>
    <row r="99" spans="1:16">
      <c r="A99" s="6" t="s">
        <v>286</v>
      </c>
      <c r="B99" s="16">
        <v>3.88</v>
      </c>
      <c r="C99" s="17">
        <v>3.86</v>
      </c>
      <c r="D99" s="17">
        <v>4.05</v>
      </c>
      <c r="E99" s="17">
        <v>3.52</v>
      </c>
      <c r="F99" s="13" t="s">
        <v>287</v>
      </c>
      <c r="G99" s="7" t="s">
        <v>263</v>
      </c>
      <c r="H99" s="1">
        <v>300</v>
      </c>
      <c r="I99" s="9">
        <f>ROUND((750 + (J100 * P100))/B99, 0)</f>
        <v>331</v>
      </c>
      <c r="J99">
        <f>I99+J100</f>
        <v>11037</v>
      </c>
      <c r="K99" s="12">
        <f>J99*B99</f>
        <v>42823.56</v>
      </c>
      <c r="L99">
        <f>L100+1</f>
        <v>24</v>
      </c>
      <c r="O99" s="8" t="s">
        <v>286</v>
      </c>
      <c r="P99">
        <v>0.05</v>
      </c>
    </row>
    <row r="100" spans="1:16">
      <c r="A100" s="6" t="s">
        <v>288</v>
      </c>
      <c r="B100" s="16">
        <v>3.84</v>
      </c>
      <c r="C100" s="17">
        <v>3.95</v>
      </c>
      <c r="D100" s="17">
        <v>4.03</v>
      </c>
      <c r="E100" s="17">
        <v>3.52</v>
      </c>
      <c r="F100" s="13" t="s">
        <v>268</v>
      </c>
      <c r="G100" s="7" t="s">
        <v>289</v>
      </c>
      <c r="H100" s="1">
        <v>300</v>
      </c>
      <c r="I100">
        <f>ROUND((750 + (J101 * P101))/B100, 0)</f>
        <v>330</v>
      </c>
      <c r="J100">
        <f>I100+J101</f>
        <v>10706</v>
      </c>
      <c r="K100" s="12">
        <f>J100*B100</f>
        <v>41111.040000000001</v>
      </c>
      <c r="L100">
        <f>L101+1</f>
        <v>23</v>
      </c>
      <c r="O100" s="8" t="s">
        <v>288</v>
      </c>
      <c r="P100">
        <v>0.05</v>
      </c>
    </row>
    <row r="101" spans="1:16">
      <c r="A101" s="6" t="s">
        <v>290</v>
      </c>
      <c r="B101" s="16">
        <v>3.95</v>
      </c>
      <c r="C101" s="17">
        <v>4.47</v>
      </c>
      <c r="D101" s="17">
        <v>4.62</v>
      </c>
      <c r="E101" s="17">
        <v>3.84</v>
      </c>
      <c r="F101" s="13" t="s">
        <v>291</v>
      </c>
      <c r="G101" s="7" t="s">
        <v>292</v>
      </c>
      <c r="H101" s="1">
        <v>300</v>
      </c>
      <c r="I101">
        <f>ROUND((750 + (J102 * P102))/B101, 0)</f>
        <v>317</v>
      </c>
      <c r="J101">
        <f>I101+J102</f>
        <v>10376</v>
      </c>
      <c r="K101" s="12">
        <f>J101*B101</f>
        <v>40985.200000000004</v>
      </c>
      <c r="L101">
        <f>L102+1</f>
        <v>22</v>
      </c>
      <c r="O101" s="8" t="s">
        <v>290</v>
      </c>
      <c r="P101">
        <v>0.05</v>
      </c>
    </row>
    <row r="102" spans="1:16">
      <c r="A102" s="6" t="s">
        <v>293</v>
      </c>
      <c r="B102" s="16">
        <v>4.42</v>
      </c>
      <c r="C102" s="17">
        <v>3.98</v>
      </c>
      <c r="D102" s="17">
        <v>4.6399999999999997</v>
      </c>
      <c r="E102" s="17">
        <v>3.77</v>
      </c>
      <c r="F102" s="13" t="s">
        <v>271</v>
      </c>
      <c r="G102" s="7" t="s">
        <v>294</v>
      </c>
      <c r="H102" s="1">
        <v>300</v>
      </c>
      <c r="I102" s="9">
        <f>ROUND((750 + (J103 * P103))/B102, 0)</f>
        <v>280</v>
      </c>
      <c r="J102">
        <f>I102+J103</f>
        <v>10059</v>
      </c>
      <c r="K102" s="12">
        <f>J102*B102</f>
        <v>44460.78</v>
      </c>
      <c r="L102">
        <f>L103+1</f>
        <v>21</v>
      </c>
      <c r="O102" s="8" t="s">
        <v>293</v>
      </c>
      <c r="P102">
        <v>0.05</v>
      </c>
    </row>
    <row r="103" spans="1:16">
      <c r="A103" s="6" t="s">
        <v>295</v>
      </c>
      <c r="B103" s="16">
        <v>4.0199999999999996</v>
      </c>
      <c r="C103" s="17">
        <v>3.27</v>
      </c>
      <c r="D103" s="17">
        <v>4.2</v>
      </c>
      <c r="E103" s="17">
        <v>3.27</v>
      </c>
      <c r="F103" s="13" t="s">
        <v>287</v>
      </c>
      <c r="G103" s="7" t="s">
        <v>296</v>
      </c>
      <c r="H103" s="1">
        <v>300</v>
      </c>
      <c r="I103">
        <f>ROUND((750 + (J104 * P104))/B103, 0)</f>
        <v>304</v>
      </c>
      <c r="J103">
        <f>I103+J104</f>
        <v>9779</v>
      </c>
      <c r="K103" s="12">
        <f>J103*B103</f>
        <v>39311.579999999994</v>
      </c>
      <c r="L103">
        <f>L104+1</f>
        <v>20</v>
      </c>
      <c r="O103" s="8" t="s">
        <v>295</v>
      </c>
      <c r="P103">
        <v>0.05</v>
      </c>
    </row>
    <row r="104" spans="1:16">
      <c r="A104" s="6" t="s">
        <v>297</v>
      </c>
      <c r="B104" s="16">
        <v>3.27</v>
      </c>
      <c r="C104" s="17">
        <v>3.44</v>
      </c>
      <c r="D104" s="17">
        <v>3.56</v>
      </c>
      <c r="E104" s="17">
        <v>3.08</v>
      </c>
      <c r="F104" s="13" t="s">
        <v>58</v>
      </c>
      <c r="G104" s="7" t="s">
        <v>298</v>
      </c>
      <c r="H104" s="1">
        <v>300</v>
      </c>
      <c r="I104">
        <f>ROUND((750 + (J105 * P105))/B104, 0)</f>
        <v>504</v>
      </c>
      <c r="J104">
        <f>I104+J105</f>
        <v>9475</v>
      </c>
      <c r="K104" s="12">
        <f>J104*B104</f>
        <v>30983.25</v>
      </c>
      <c r="L104">
        <f>L105+1</f>
        <v>19</v>
      </c>
      <c r="O104" s="8" t="s">
        <v>297</v>
      </c>
      <c r="P104">
        <v>0.05</v>
      </c>
    </row>
    <row r="105" spans="1:16">
      <c r="A105" s="6" t="s">
        <v>299</v>
      </c>
      <c r="B105" s="16">
        <v>3.44</v>
      </c>
      <c r="C105" s="17">
        <v>3.47</v>
      </c>
      <c r="D105" s="17">
        <v>3.78</v>
      </c>
      <c r="E105" s="17">
        <v>3.3</v>
      </c>
      <c r="F105" s="13" t="s">
        <v>300</v>
      </c>
      <c r="G105" s="7" t="s">
        <v>301</v>
      </c>
      <c r="H105" s="1">
        <v>300</v>
      </c>
      <c r="I105" s="9">
        <f>ROUND((750 + (J106 * P106))/B105, 0)</f>
        <v>465</v>
      </c>
      <c r="J105">
        <f>I105+J106</f>
        <v>8971</v>
      </c>
      <c r="K105" s="12">
        <f>J105*B105</f>
        <v>30860.239999999998</v>
      </c>
      <c r="L105">
        <f>L106+1</f>
        <v>18</v>
      </c>
      <c r="O105" s="8" t="s">
        <v>299</v>
      </c>
      <c r="P105">
        <v>0.1</v>
      </c>
    </row>
    <row r="106" spans="1:16">
      <c r="A106" s="6" t="s">
        <v>302</v>
      </c>
      <c r="B106" s="16">
        <v>3.46</v>
      </c>
      <c r="C106" s="17">
        <v>2.99</v>
      </c>
      <c r="D106" s="17">
        <v>3.55</v>
      </c>
      <c r="E106" s="17">
        <v>2.98</v>
      </c>
      <c r="F106" s="13" t="s">
        <v>303</v>
      </c>
      <c r="G106" s="7" t="s">
        <v>304</v>
      </c>
      <c r="H106" s="1">
        <v>300</v>
      </c>
      <c r="I106">
        <f>ROUND((750 + (J107 * P107))/B106, 0)</f>
        <v>450</v>
      </c>
      <c r="J106">
        <f>I106+J107</f>
        <v>8506</v>
      </c>
      <c r="K106" s="12">
        <f>J106*B106</f>
        <v>29430.76</v>
      </c>
      <c r="L106">
        <f>L107+1</f>
        <v>17</v>
      </c>
      <c r="O106" s="8" t="s">
        <v>302</v>
      </c>
      <c r="P106">
        <v>0.1</v>
      </c>
    </row>
    <row r="107" spans="1:16">
      <c r="A107" s="6" t="s">
        <v>305</v>
      </c>
      <c r="B107" s="16">
        <v>2.97</v>
      </c>
      <c r="C107" s="17">
        <v>3.59</v>
      </c>
      <c r="D107" s="17">
        <v>3.77</v>
      </c>
      <c r="E107" s="17">
        <v>2.67</v>
      </c>
      <c r="F107" s="13" t="s">
        <v>306</v>
      </c>
      <c r="G107" s="7" t="s">
        <v>307</v>
      </c>
      <c r="H107" s="1">
        <v>300</v>
      </c>
      <c r="I107">
        <f>ROUND((750 + (J108 * P108))/B107, 0)</f>
        <v>507</v>
      </c>
      <c r="J107">
        <f>I107+J108</f>
        <v>8056</v>
      </c>
      <c r="K107" s="12">
        <f>J107*B107</f>
        <v>23926.320000000003</v>
      </c>
      <c r="L107">
        <f>L108+1</f>
        <v>16</v>
      </c>
      <c r="O107" s="8" t="s">
        <v>305</v>
      </c>
      <c r="P107">
        <v>0.1</v>
      </c>
    </row>
    <row r="108" spans="1:16">
      <c r="A108" s="6" t="s">
        <v>308</v>
      </c>
      <c r="B108" s="16">
        <v>3.59</v>
      </c>
      <c r="C108" s="17">
        <v>3.65</v>
      </c>
      <c r="D108" s="17">
        <v>3.79</v>
      </c>
      <c r="E108" s="17">
        <v>3.48</v>
      </c>
      <c r="F108" s="13" t="s">
        <v>309</v>
      </c>
      <c r="G108" s="7" t="s">
        <v>310</v>
      </c>
      <c r="H108" s="1">
        <v>300</v>
      </c>
      <c r="I108">
        <f>ROUND((750 + (J109 * P109))/B108, 0)</f>
        <v>408</v>
      </c>
      <c r="J108">
        <f>I108+J109</f>
        <v>7549</v>
      </c>
      <c r="K108" s="12">
        <f>J108*B108</f>
        <v>27100.91</v>
      </c>
      <c r="L108">
        <f>L109+1</f>
        <v>15</v>
      </c>
      <c r="O108" s="8" t="s">
        <v>308</v>
      </c>
      <c r="P108">
        <v>0.1</v>
      </c>
    </row>
    <row r="109" spans="1:16">
      <c r="A109" s="6" t="s">
        <v>311</v>
      </c>
      <c r="B109" s="16">
        <v>3.64</v>
      </c>
      <c r="C109" s="17">
        <v>3.34</v>
      </c>
      <c r="D109" s="17">
        <v>3.75</v>
      </c>
      <c r="E109" s="17">
        <v>3.26</v>
      </c>
      <c r="F109" s="13" t="s">
        <v>312</v>
      </c>
      <c r="G109" s="7" t="s">
        <v>313</v>
      </c>
      <c r="H109" s="1">
        <v>300</v>
      </c>
      <c r="I109">
        <f>ROUND((750 + (J110 * P110))/B109, 0)</f>
        <v>391</v>
      </c>
      <c r="J109">
        <f>I109+J110</f>
        <v>7141</v>
      </c>
      <c r="K109" s="12">
        <f>J109*B109</f>
        <v>25993.24</v>
      </c>
      <c r="L109">
        <f>L110+1</f>
        <v>14</v>
      </c>
      <c r="M109" s="9"/>
      <c r="O109" s="8" t="s">
        <v>311</v>
      </c>
      <c r="P109">
        <v>0.1</v>
      </c>
    </row>
    <row r="110" spans="1:16">
      <c r="A110" s="6" t="s">
        <v>314</v>
      </c>
      <c r="B110" s="16">
        <v>3.34</v>
      </c>
      <c r="C110" s="17">
        <v>2.72</v>
      </c>
      <c r="D110" s="17">
        <v>3.69</v>
      </c>
      <c r="E110" s="17">
        <v>2.7</v>
      </c>
      <c r="F110" s="13" t="s">
        <v>315</v>
      </c>
      <c r="G110" s="7" t="s">
        <v>316</v>
      </c>
      <c r="H110" s="1">
        <v>300</v>
      </c>
      <c r="I110">
        <f>ROUND((750 + (J111 * P111))/B110, 0)</f>
        <v>414</v>
      </c>
      <c r="J110">
        <f>I110+J111</f>
        <v>6750</v>
      </c>
      <c r="K110" s="12">
        <f>J110*B110</f>
        <v>22545</v>
      </c>
      <c r="L110">
        <f>L111+1</f>
        <v>13</v>
      </c>
      <c r="O110" s="8" t="s">
        <v>314</v>
      </c>
      <c r="P110">
        <v>0.1</v>
      </c>
    </row>
    <row r="111" spans="1:16">
      <c r="A111" s="6" t="s">
        <v>317</v>
      </c>
      <c r="B111" s="16">
        <v>2.72</v>
      </c>
      <c r="C111" s="17">
        <v>2.2400000000000002</v>
      </c>
      <c r="D111" s="17">
        <v>2.86</v>
      </c>
      <c r="E111" s="17">
        <v>2.2200000000000002</v>
      </c>
      <c r="F111" s="13" t="s">
        <v>318</v>
      </c>
      <c r="G111" s="7" t="s">
        <v>319</v>
      </c>
      <c r="H111" s="1">
        <v>300</v>
      </c>
      <c r="I111">
        <f>ROUND((750 + (J112 * P112))/B111, 0)</f>
        <v>491</v>
      </c>
      <c r="J111">
        <f>I111+J112</f>
        <v>6336</v>
      </c>
      <c r="K111" s="12">
        <f>J111*B111</f>
        <v>17233.920000000002</v>
      </c>
      <c r="L111">
        <f>L112+1</f>
        <v>12</v>
      </c>
      <c r="O111" s="8" t="s">
        <v>317</v>
      </c>
      <c r="P111">
        <v>0.1</v>
      </c>
    </row>
    <row r="112" spans="1:16">
      <c r="A112" s="6" t="s">
        <v>320</v>
      </c>
      <c r="B112" s="16">
        <v>2.23</v>
      </c>
      <c r="C112" s="17">
        <v>2.09</v>
      </c>
      <c r="D112" s="17">
        <v>2.2599999999999998</v>
      </c>
      <c r="E112" s="17">
        <v>2.08</v>
      </c>
      <c r="F112" s="13" t="s">
        <v>102</v>
      </c>
      <c r="G112" s="7" t="s">
        <v>321</v>
      </c>
      <c r="H112" s="1">
        <v>300</v>
      </c>
      <c r="I112">
        <f>ROUND((750 + (J113 * P113))/B112, 0)</f>
        <v>573</v>
      </c>
      <c r="J112">
        <f>I112+J113</f>
        <v>5845</v>
      </c>
      <c r="K112" s="12">
        <f>J112*B112</f>
        <v>13034.35</v>
      </c>
      <c r="L112">
        <f>L113+1</f>
        <v>11</v>
      </c>
      <c r="O112" s="8" t="s">
        <v>320</v>
      </c>
      <c r="P112">
        <v>0.1</v>
      </c>
    </row>
    <row r="113" spans="1:16">
      <c r="A113" s="6" t="s">
        <v>322</v>
      </c>
      <c r="B113" s="16">
        <v>2.11</v>
      </c>
      <c r="C113" s="17">
        <v>2.0499999999999998</v>
      </c>
      <c r="D113" s="17">
        <v>2.16</v>
      </c>
      <c r="E113" s="17">
        <v>1.9</v>
      </c>
      <c r="F113" s="13" t="s">
        <v>268</v>
      </c>
      <c r="G113" s="7" t="s">
        <v>117</v>
      </c>
      <c r="H113" s="1">
        <v>300</v>
      </c>
      <c r="I113">
        <f>ROUND((750 + (J114 * P114))/B113, 0)</f>
        <v>578</v>
      </c>
      <c r="J113">
        <f>I113+J114</f>
        <v>5272</v>
      </c>
      <c r="K113" s="12">
        <f>J113*B113</f>
        <v>11123.92</v>
      </c>
      <c r="L113">
        <f>L114+1</f>
        <v>10</v>
      </c>
      <c r="O113" s="8" t="s">
        <v>322</v>
      </c>
      <c r="P113">
        <v>0.1</v>
      </c>
    </row>
    <row r="114" spans="1:16">
      <c r="A114" s="6" t="s">
        <v>323</v>
      </c>
      <c r="B114" s="16">
        <v>2.0499999999999998</v>
      </c>
      <c r="C114" s="17">
        <v>1.8</v>
      </c>
      <c r="D114" s="17">
        <v>2.09</v>
      </c>
      <c r="E114" s="17">
        <v>1.8</v>
      </c>
      <c r="F114" s="13" t="s">
        <v>324</v>
      </c>
      <c r="G114" s="7" t="s">
        <v>325</v>
      </c>
      <c r="H114" s="1">
        <v>300</v>
      </c>
      <c r="I114">
        <f>ROUND((750 + (J115 * P115))/B114, 0)</f>
        <v>567</v>
      </c>
      <c r="J114">
        <f>I114+J115</f>
        <v>4694</v>
      </c>
      <c r="K114" s="12">
        <f>J114*B114</f>
        <v>9622.6999999999989</v>
      </c>
      <c r="L114">
        <f>L115+1</f>
        <v>9</v>
      </c>
      <c r="O114" s="8" t="s">
        <v>323</v>
      </c>
      <c r="P114">
        <v>0.1</v>
      </c>
    </row>
    <row r="115" spans="1:16">
      <c r="A115" s="6" t="s">
        <v>326</v>
      </c>
      <c r="B115" s="16">
        <v>1.81</v>
      </c>
      <c r="C115" s="17">
        <v>1.88</v>
      </c>
      <c r="D115" s="17">
        <v>1.91</v>
      </c>
      <c r="E115" s="17">
        <v>1.7</v>
      </c>
      <c r="F115" s="13" t="s">
        <v>327</v>
      </c>
      <c r="G115" s="7" t="s">
        <v>328</v>
      </c>
      <c r="H115" s="1">
        <v>300</v>
      </c>
      <c r="I115">
        <f>ROUND((750 + (J116 * P116))/B115, 0)</f>
        <v>609</v>
      </c>
      <c r="J115">
        <f>I115+J116</f>
        <v>4127</v>
      </c>
      <c r="K115" s="12">
        <f>J115*B115</f>
        <v>7469.87</v>
      </c>
      <c r="L115">
        <f>L116+1</f>
        <v>8</v>
      </c>
      <c r="O115" s="8" t="s">
        <v>326</v>
      </c>
      <c r="P115">
        <v>0.1</v>
      </c>
    </row>
    <row r="116" spans="1:16">
      <c r="A116" s="6" t="s">
        <v>329</v>
      </c>
      <c r="B116" s="16">
        <v>1.87</v>
      </c>
      <c r="C116" s="17">
        <v>1.78</v>
      </c>
      <c r="D116" s="17">
        <v>1.88</v>
      </c>
      <c r="E116" s="17">
        <v>1.71</v>
      </c>
      <c r="F116" s="13" t="s">
        <v>330</v>
      </c>
      <c r="G116" s="7" t="s">
        <v>331</v>
      </c>
      <c r="H116" s="1">
        <v>300</v>
      </c>
      <c r="I116">
        <f>ROUND((750 + (J117 * P117))/B116, 0)</f>
        <v>559</v>
      </c>
      <c r="J116">
        <f>I116+J117</f>
        <v>3518</v>
      </c>
      <c r="K116" s="12">
        <f>J116*B116</f>
        <v>6578.6600000000008</v>
      </c>
      <c r="L116">
        <f>L117+1</f>
        <v>7</v>
      </c>
      <c r="O116" s="8" t="s">
        <v>329</v>
      </c>
      <c r="P116">
        <v>0.1</v>
      </c>
    </row>
    <row r="117" spans="1:16">
      <c r="A117" s="6" t="s">
        <v>332</v>
      </c>
      <c r="B117" s="16">
        <v>1.78</v>
      </c>
      <c r="C117" s="17">
        <v>1.56</v>
      </c>
      <c r="D117" s="17">
        <v>1.8</v>
      </c>
      <c r="E117" s="17">
        <v>1.49</v>
      </c>
      <c r="F117" s="13" t="s">
        <v>125</v>
      </c>
      <c r="G117" s="7" t="s">
        <v>333</v>
      </c>
      <c r="H117" s="1">
        <v>300</v>
      </c>
      <c r="I117">
        <f>ROUND((750 + (J118 * P118))/B117, 0)</f>
        <v>556</v>
      </c>
      <c r="J117">
        <f>I117+J118</f>
        <v>2959</v>
      </c>
      <c r="K117" s="12">
        <f>J117*B117</f>
        <v>5267.02</v>
      </c>
      <c r="L117">
        <f>L118+1</f>
        <v>6</v>
      </c>
      <c r="O117" s="8" t="s">
        <v>332</v>
      </c>
      <c r="P117">
        <v>0.1</v>
      </c>
    </row>
    <row r="118" spans="1:16">
      <c r="A118" s="6" t="s">
        <v>334</v>
      </c>
      <c r="B118" s="16">
        <v>1.56</v>
      </c>
      <c r="C118" s="17">
        <v>1.67</v>
      </c>
      <c r="D118" s="17">
        <v>1.71</v>
      </c>
      <c r="E118" s="17">
        <v>1.45</v>
      </c>
      <c r="F118" s="13" t="s">
        <v>324</v>
      </c>
      <c r="G118" s="7" t="s">
        <v>335</v>
      </c>
      <c r="H118" s="1">
        <v>300</v>
      </c>
      <c r="I118">
        <f>ROUND((750 + (J119 * P119))/B118, 0)</f>
        <v>597</v>
      </c>
      <c r="J118">
        <f>I118+J119</f>
        <v>2403</v>
      </c>
      <c r="K118" s="12">
        <f>J118*B118</f>
        <v>3748.6800000000003</v>
      </c>
      <c r="L118">
        <f>L119+1</f>
        <v>5</v>
      </c>
      <c r="O118" s="8" t="s">
        <v>334</v>
      </c>
      <c r="P118">
        <v>0.1</v>
      </c>
    </row>
    <row r="119" spans="1:16">
      <c r="A119" s="6" t="s">
        <v>336</v>
      </c>
      <c r="B119" s="16">
        <v>1.67</v>
      </c>
      <c r="C119" s="17">
        <v>1.73</v>
      </c>
      <c r="D119" s="17">
        <v>1.85</v>
      </c>
      <c r="E119" s="17">
        <v>1.53</v>
      </c>
      <c r="F119" s="13" t="s">
        <v>337</v>
      </c>
      <c r="G119" s="7" t="s">
        <v>338</v>
      </c>
      <c r="H119" s="1">
        <v>300</v>
      </c>
      <c r="I119">
        <f>ROUND((750 + (J120 * P120))/B119, 0)</f>
        <v>526</v>
      </c>
      <c r="J119">
        <f>I119+J120</f>
        <v>1806</v>
      </c>
      <c r="K119" s="12">
        <f>J119*B119</f>
        <v>3016.02</v>
      </c>
      <c r="L119">
        <f>L120+1</f>
        <v>4</v>
      </c>
      <c r="O119" s="8" t="s">
        <v>336</v>
      </c>
      <c r="P119">
        <v>0.1</v>
      </c>
    </row>
    <row r="120" spans="1:16">
      <c r="A120" s="6" t="s">
        <v>339</v>
      </c>
      <c r="B120" s="16">
        <v>1.73</v>
      </c>
      <c r="C120" s="17">
        <v>1.98</v>
      </c>
      <c r="D120" s="17">
        <v>2.11</v>
      </c>
      <c r="E120" s="17">
        <v>1.61</v>
      </c>
      <c r="F120" s="13" t="s">
        <v>152</v>
      </c>
      <c r="G120" s="7" t="s">
        <v>340</v>
      </c>
      <c r="H120" s="1">
        <v>300</v>
      </c>
      <c r="I120">
        <f>ROUND((750 + (J121 * P121))/B120, 0)</f>
        <v>480</v>
      </c>
      <c r="J120">
        <f>I120+J121</f>
        <v>1280</v>
      </c>
      <c r="K120" s="12">
        <f>J120*B120</f>
        <v>2214.4</v>
      </c>
      <c r="L120">
        <f>L121+1</f>
        <v>3</v>
      </c>
      <c r="O120" s="8" t="s">
        <v>339</v>
      </c>
      <c r="P120">
        <v>0.1</v>
      </c>
    </row>
    <row r="121" spans="1:16">
      <c r="A121" s="6" t="s">
        <v>341</v>
      </c>
      <c r="B121" s="16">
        <v>1.98</v>
      </c>
      <c r="C121" s="17">
        <v>1.88</v>
      </c>
      <c r="D121" s="17">
        <v>2.15</v>
      </c>
      <c r="E121" s="17">
        <v>1.84</v>
      </c>
      <c r="F121" s="13" t="s">
        <v>158</v>
      </c>
      <c r="G121" s="7" t="s">
        <v>342</v>
      </c>
      <c r="H121" s="1">
        <v>300</v>
      </c>
      <c r="I121">
        <f>ROUND((750 + (J122 * P122))/B121, 0)</f>
        <v>399</v>
      </c>
      <c r="J121">
        <f>I121+J122</f>
        <v>800</v>
      </c>
      <c r="K121" s="12">
        <f>J121*B121</f>
        <v>1584</v>
      </c>
      <c r="L121">
        <f>SUM(L122,1)</f>
        <v>2</v>
      </c>
      <c r="O121" s="8" t="s">
        <v>341</v>
      </c>
      <c r="P121">
        <v>0.1</v>
      </c>
    </row>
    <row r="122" spans="1:16">
      <c r="A122" s="6" t="s">
        <v>343</v>
      </c>
      <c r="B122" s="16">
        <v>1.87</v>
      </c>
      <c r="C122" s="17">
        <v>1.52</v>
      </c>
      <c r="D122" s="17">
        <v>1.97</v>
      </c>
      <c r="E122" s="17">
        <v>1.48</v>
      </c>
      <c r="F122" s="11" t="s">
        <v>344</v>
      </c>
      <c r="G122" s="7" t="s">
        <v>345</v>
      </c>
      <c r="H122" s="1">
        <v>300</v>
      </c>
      <c r="I122">
        <f>ROUND(750/B122, 0)</f>
        <v>401</v>
      </c>
      <c r="J122">
        <f>I122+J123</f>
        <v>401</v>
      </c>
      <c r="K122" s="12">
        <f>J122*B122</f>
        <v>749.87</v>
      </c>
      <c r="L122">
        <v>1</v>
      </c>
      <c r="O122" s="8" t="s">
        <v>343</v>
      </c>
      <c r="P122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2023-01-13T19:05:28Z</dcterms:created>
  <dcterms:modified xsi:type="dcterms:W3CDTF">2023-12-01T23:49:04Z</dcterms:modified>
  <cp:category/>
  <cp:contentStatus/>
</cp:coreProperties>
</file>