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yom\Downloads\"/>
    </mc:Choice>
  </mc:AlternateContent>
  <xr:revisionPtr revIDLastSave="0" documentId="8_{DC8434B9-D749-4A98-963A-DA869F5FF4B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999-2004 (Parte 4)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4" i="3" l="1"/>
  <c r="K2" i="3"/>
  <c r="P4" i="3"/>
  <c r="Q5" i="3"/>
  <c r="Q3" i="3"/>
  <c r="P3" i="3" s="1"/>
  <c r="L2" i="3" l="1"/>
  <c r="K3" i="3"/>
  <c r="L3" i="3" l="1"/>
  <c r="K4" i="3"/>
  <c r="L4" i="3" l="1"/>
  <c r="K5" i="3"/>
  <c r="K6" i="3" l="1"/>
  <c r="L5" i="3"/>
  <c r="K7" i="3" l="1"/>
  <c r="L6" i="3"/>
  <c r="K8" i="3" l="1"/>
  <c r="L7" i="3"/>
  <c r="K9" i="3" l="1"/>
  <c r="L8" i="3"/>
  <c r="K10" i="3" l="1"/>
  <c r="L9" i="3"/>
  <c r="K11" i="3" l="1"/>
  <c r="L10" i="3"/>
  <c r="K12" i="3" l="1"/>
  <c r="L11" i="3"/>
  <c r="K13" i="3" l="1"/>
  <c r="L12" i="3"/>
  <c r="K14" i="3" l="1"/>
  <c r="L13" i="3"/>
  <c r="K15" i="3" l="1"/>
  <c r="L14" i="3"/>
  <c r="K16" i="3" l="1"/>
  <c r="L15" i="3"/>
  <c r="K17" i="3" l="1"/>
  <c r="L16" i="3"/>
  <c r="K18" i="3" l="1"/>
  <c r="L17" i="3"/>
  <c r="K19" i="3" l="1"/>
  <c r="L18" i="3"/>
  <c r="K20" i="3" l="1"/>
  <c r="L19" i="3"/>
  <c r="K21" i="3" l="1"/>
  <c r="L20" i="3"/>
  <c r="K22" i="3" l="1"/>
  <c r="L21" i="3"/>
  <c r="K23" i="3" l="1"/>
  <c r="L22" i="3"/>
  <c r="K24" i="3" l="1"/>
  <c r="L23" i="3"/>
  <c r="K25" i="3" l="1"/>
  <c r="L24" i="3"/>
  <c r="K26" i="3" l="1"/>
  <c r="L25" i="3"/>
  <c r="K27" i="3" l="1"/>
  <c r="L26" i="3"/>
  <c r="K28" i="3" l="1"/>
  <c r="L27" i="3"/>
  <c r="K29" i="3" l="1"/>
  <c r="L28" i="3"/>
  <c r="K30" i="3" l="1"/>
  <c r="L29" i="3"/>
  <c r="K31" i="3" l="1"/>
  <c r="L30" i="3"/>
  <c r="K32" i="3" l="1"/>
  <c r="L31" i="3"/>
  <c r="K33" i="3" l="1"/>
  <c r="L32" i="3"/>
  <c r="K34" i="3" l="1"/>
  <c r="L33" i="3"/>
  <c r="K35" i="3" l="1"/>
  <c r="L34" i="3"/>
  <c r="K36" i="3" l="1"/>
  <c r="L35" i="3"/>
  <c r="K37" i="3" l="1"/>
  <c r="L36" i="3"/>
  <c r="K38" i="3" l="1"/>
  <c r="L37" i="3"/>
  <c r="K39" i="3" l="1"/>
  <c r="L38" i="3"/>
  <c r="K40" i="3" l="1"/>
  <c r="L39" i="3"/>
  <c r="K41" i="3" l="1"/>
  <c r="L40" i="3"/>
  <c r="K42" i="3" l="1"/>
  <c r="L41" i="3"/>
  <c r="K43" i="3" l="1"/>
  <c r="L42" i="3"/>
  <c r="K44" i="3" l="1"/>
  <c r="L43" i="3"/>
  <c r="K45" i="3" l="1"/>
  <c r="L44" i="3"/>
  <c r="K46" i="3" l="1"/>
  <c r="L45" i="3"/>
  <c r="K47" i="3" l="1"/>
  <c r="L46" i="3"/>
  <c r="K48" i="3" l="1"/>
  <c r="L47" i="3"/>
  <c r="K49" i="3" l="1"/>
  <c r="L48" i="3"/>
  <c r="K50" i="3" l="1"/>
  <c r="L49" i="3"/>
  <c r="K51" i="3" l="1"/>
  <c r="L50" i="3"/>
  <c r="K52" i="3" l="1"/>
  <c r="L51" i="3"/>
  <c r="L52" i="3" l="1"/>
  <c r="K53" i="3"/>
  <c r="L53" i="3" l="1"/>
  <c r="K54" i="3"/>
  <c r="L54" i="3" l="1"/>
  <c r="K55" i="3"/>
  <c r="L55" i="3" l="1"/>
  <c r="K56" i="3"/>
  <c r="K57" i="3" l="1"/>
  <c r="L56" i="3"/>
  <c r="K58" i="3" l="1"/>
  <c r="L57" i="3"/>
  <c r="K59" i="3" l="1"/>
  <c r="L58" i="3"/>
  <c r="K60" i="3" l="1"/>
  <c r="L59" i="3"/>
  <c r="K61" i="3" l="1"/>
  <c r="L60" i="3"/>
  <c r="K62" i="3" l="1"/>
  <c r="L61" i="3"/>
  <c r="K63" i="3" l="1"/>
  <c r="L62" i="3"/>
  <c r="K64" i="3" l="1"/>
  <c r="L63" i="3"/>
  <c r="K65" i="3" l="1"/>
  <c r="L64" i="3"/>
  <c r="K66" i="3" l="1"/>
  <c r="L65" i="3"/>
  <c r="K67" i="3" l="1"/>
  <c r="L66" i="3"/>
  <c r="K68" i="3" l="1"/>
  <c r="L67" i="3"/>
  <c r="K69" i="3" l="1"/>
  <c r="L68" i="3"/>
  <c r="K70" i="3" l="1"/>
  <c r="L69" i="3"/>
  <c r="K71" i="3" l="1"/>
  <c r="L70" i="3"/>
  <c r="K72" i="3" l="1"/>
  <c r="L71" i="3"/>
  <c r="K73" i="3" l="1"/>
  <c r="L73" i="3" s="1"/>
  <c r="L72" i="3"/>
</calcChain>
</file>

<file path=xl/sharedStrings.xml><?xml version="1.0" encoding="utf-8"?>
<sst xmlns="http://schemas.openxmlformats.org/spreadsheetml/2006/main" count="161" uniqueCount="161">
  <si>
    <t>Data</t>
  </si>
  <si>
    <t>Último</t>
  </si>
  <si>
    <t>Abertura</t>
  </si>
  <si>
    <t>Máxima</t>
  </si>
  <si>
    <t>Mínima</t>
  </si>
  <si>
    <t>Vol.</t>
  </si>
  <si>
    <t>Var%</t>
  </si>
  <si>
    <t>mês</t>
  </si>
  <si>
    <t>Aportes</t>
  </si>
  <si>
    <t>compra</t>
  </si>
  <si>
    <t>Qtda Total</t>
  </si>
  <si>
    <t>Patrimônio</t>
  </si>
  <si>
    <t>01.11.1998</t>
  </si>
  <si>
    <t>1,70M</t>
  </si>
  <si>
    <t>a.a</t>
  </si>
  <si>
    <t>a.m</t>
  </si>
  <si>
    <t>01.12.1998</t>
  </si>
  <si>
    <t>731,83K</t>
  </si>
  <si>
    <t>TIR</t>
  </si>
  <si>
    <t>01.01.1999</t>
  </si>
  <si>
    <t>664,64K</t>
  </si>
  <si>
    <t>VPL</t>
  </si>
  <si>
    <t>01.02.1999</t>
  </si>
  <si>
    <t>724,97K</t>
  </si>
  <si>
    <t>TMA</t>
  </si>
  <si>
    <t>01.03.1999</t>
  </si>
  <si>
    <t>2,33M</t>
  </si>
  <si>
    <t>01.04.1999</t>
  </si>
  <si>
    <t>2,75M</t>
  </si>
  <si>
    <t>01.05.1999</t>
  </si>
  <si>
    <t>2,25M</t>
  </si>
  <si>
    <t>01.06.1999</t>
  </si>
  <si>
    <t>2,09M</t>
  </si>
  <si>
    <t>01.07.1999</t>
  </si>
  <si>
    <t>998,80K</t>
  </si>
  <si>
    <t>01.08.1999</t>
  </si>
  <si>
    <t>2,44M</t>
  </si>
  <si>
    <t>01.09.1999</t>
  </si>
  <si>
    <t>1,13M</t>
  </si>
  <si>
    <t>01.10.1999</t>
  </si>
  <si>
    <t>2,15M</t>
  </si>
  <si>
    <t>01.11.1999</t>
  </si>
  <si>
    <t>3,22M</t>
  </si>
  <si>
    <t>01.12.1999</t>
  </si>
  <si>
    <t>2,69M</t>
  </si>
  <si>
    <t>01.01.2000</t>
  </si>
  <si>
    <t>2,59M</t>
  </si>
  <si>
    <t>01.02.2000</t>
  </si>
  <si>
    <t>3,74M</t>
  </si>
  <si>
    <t>01.03.2000</t>
  </si>
  <si>
    <t>4,97M</t>
  </si>
  <si>
    <t>01.04.2000</t>
  </si>
  <si>
    <t>3,83M</t>
  </si>
  <si>
    <t>01.05.2000</t>
  </si>
  <si>
    <t>2,43M</t>
  </si>
  <si>
    <t>01.06.2000</t>
  </si>
  <si>
    <t>3,42M</t>
  </si>
  <si>
    <t>01.07.2000</t>
  </si>
  <si>
    <t>2,01M</t>
  </si>
  <si>
    <t>01.08.2000</t>
  </si>
  <si>
    <t>3,81M</t>
  </si>
  <si>
    <t>01.09.2000</t>
  </si>
  <si>
    <t>2,66M</t>
  </si>
  <si>
    <t>01.10.2000</t>
  </si>
  <si>
    <t>2,47M</t>
  </si>
  <si>
    <t>01.11.2000</t>
  </si>
  <si>
    <t>1,54M</t>
  </si>
  <si>
    <t>01.12.2000</t>
  </si>
  <si>
    <t>1,57M</t>
  </si>
  <si>
    <t>01.01.2001</t>
  </si>
  <si>
    <t>6,03M</t>
  </si>
  <si>
    <t>01.02.2001</t>
  </si>
  <si>
    <t>2,61M</t>
  </si>
  <si>
    <t>01.03.2001</t>
  </si>
  <si>
    <t>2,98M</t>
  </si>
  <si>
    <t>01.04.2001</t>
  </si>
  <si>
    <t>5,03M</t>
  </si>
  <si>
    <t>01.05.2001</t>
  </si>
  <si>
    <t>2,52M</t>
  </si>
  <si>
    <t>01.06.2001</t>
  </si>
  <si>
    <t>8,56M</t>
  </si>
  <si>
    <t>01.07.2001</t>
  </si>
  <si>
    <t>2,27M</t>
  </si>
  <si>
    <t>01.08.2001</t>
  </si>
  <si>
    <t>5,51M</t>
  </si>
  <si>
    <t>01.09.2001</t>
  </si>
  <si>
    <t>4,10M</t>
  </si>
  <si>
    <t>01.10.2001</t>
  </si>
  <si>
    <t>3,39M</t>
  </si>
  <si>
    <t>01.11.2001</t>
  </si>
  <si>
    <t>3,63M</t>
  </si>
  <si>
    <t>01.12.2001</t>
  </si>
  <si>
    <t>3,86M</t>
  </si>
  <si>
    <t>01.01.2002</t>
  </si>
  <si>
    <t>3,41M</t>
  </si>
  <si>
    <t>01.02.2002</t>
  </si>
  <si>
    <t>3,50M</t>
  </si>
  <si>
    <t>01.03.2002</t>
  </si>
  <si>
    <t>4,69M</t>
  </si>
  <si>
    <t>01.04.2002</t>
  </si>
  <si>
    <t>5,94M</t>
  </si>
  <si>
    <t>01.05.2002</t>
  </si>
  <si>
    <t>3,78M</t>
  </si>
  <si>
    <t>01.06.2002</t>
  </si>
  <si>
    <t>3,62M</t>
  </si>
  <si>
    <t>01.07.2002</t>
  </si>
  <si>
    <t>5,17M</t>
  </si>
  <si>
    <t>01.08.2002</t>
  </si>
  <si>
    <t>5,38M</t>
  </si>
  <si>
    <t>01.09.2002</t>
  </si>
  <si>
    <t>16,36M</t>
  </si>
  <si>
    <t>01.10.2002</t>
  </si>
  <si>
    <t>23,92M</t>
  </si>
  <si>
    <t>01.11.2002</t>
  </si>
  <si>
    <t>24,22M</t>
  </si>
  <si>
    <t>01.12.2002</t>
  </si>
  <si>
    <t>22,90M</t>
  </si>
  <si>
    <t>01.01.2003</t>
  </si>
  <si>
    <t>20,30M</t>
  </si>
  <si>
    <t>01.02.2003</t>
  </si>
  <si>
    <t>12,92M</t>
  </si>
  <si>
    <t>01.03.2003</t>
  </si>
  <si>
    <t>17,50M</t>
  </si>
  <si>
    <t>01.04.2003</t>
  </si>
  <si>
    <t>24,99M</t>
  </si>
  <si>
    <t>01.05.2003</t>
  </si>
  <si>
    <t>22,34M</t>
  </si>
  <si>
    <t>01.06.2003</t>
  </si>
  <si>
    <t>22,64M</t>
  </si>
  <si>
    <t>01.07.2003</t>
  </si>
  <si>
    <t>11,18M</t>
  </si>
  <si>
    <t>01.08.2003</t>
  </si>
  <si>
    <t>14,87M</t>
  </si>
  <si>
    <t>01.09.2003</t>
  </si>
  <si>
    <t>21,06M</t>
  </si>
  <si>
    <t>01.10.2003</t>
  </si>
  <si>
    <t>17,71M</t>
  </si>
  <si>
    <t>01.11.2003</t>
  </si>
  <si>
    <t>15,54M</t>
  </si>
  <si>
    <t>01.12.2003</t>
  </si>
  <si>
    <t>12,62M</t>
  </si>
  <si>
    <t>01.01.2004</t>
  </si>
  <si>
    <t>14,37M</t>
  </si>
  <si>
    <t>01.02.2004</t>
  </si>
  <si>
    <t>12,99M</t>
  </si>
  <si>
    <t>01.03.2004</t>
  </si>
  <si>
    <t>12,12M</t>
  </si>
  <si>
    <t>01.04.2004</t>
  </si>
  <si>
    <t>11,76M</t>
  </si>
  <si>
    <t>01.05.2004</t>
  </si>
  <si>
    <t>12,53M</t>
  </si>
  <si>
    <t>01.06.2004</t>
  </si>
  <si>
    <t>8,99M</t>
  </si>
  <si>
    <t>01.07.2004</t>
  </si>
  <si>
    <t>8,91M</t>
  </si>
  <si>
    <t>01.08.2004</t>
  </si>
  <si>
    <t>18,11M</t>
  </si>
  <si>
    <t>01.09.2004</t>
  </si>
  <si>
    <t>10,13M</t>
  </si>
  <si>
    <t>01.10.2004</t>
  </si>
  <si>
    <t>12,95M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</si>
</sst>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* #,##0.00_-;\-&quot;R$&quot;* #,##0.00_-;_-&quot;R$&quot;* &quot;-&quot;??_-;_-@_-"/>
    <numFmt numFmtId="166" formatCode="0.000%"/>
    <numFmt numFmtId="167" formatCode="0.0000%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18" fillId="0" borderId="10" xfId="0" applyFont="1" applyBorder="1"/>
    <xf numFmtId="0" fontId="0" fillId="0" borderId="10" xfId="0" applyBorder="1"/>
    <xf numFmtId="10" fontId="0" fillId="0" borderId="10" xfId="0" applyNumberFormat="1" applyBorder="1"/>
    <xf numFmtId="164" fontId="0" fillId="0" borderId="10" xfId="42" applyFont="1" applyBorder="1"/>
    <xf numFmtId="1" fontId="0" fillId="0" borderId="10" xfId="42" applyNumberFormat="1" applyFont="1" applyBorder="1"/>
    <xf numFmtId="1" fontId="0" fillId="0" borderId="10" xfId="0" applyNumberFormat="1" applyBorder="1"/>
    <xf numFmtId="0" fontId="19" fillId="33" borderId="10" xfId="6" applyFont="1" applyFill="1" applyBorder="1"/>
    <xf numFmtId="0" fontId="20" fillId="33" borderId="10" xfId="6" applyFont="1" applyFill="1" applyBorder="1"/>
    <xf numFmtId="0" fontId="20" fillId="33" borderId="11" xfId="6" applyFont="1" applyFill="1" applyBorder="1"/>
    <xf numFmtId="166" fontId="19" fillId="33" borderId="11" xfId="6" applyNumberFormat="1" applyFont="1" applyFill="1" applyBorder="1"/>
    <xf numFmtId="164" fontId="19" fillId="33" borderId="11" xfId="6" applyNumberFormat="1" applyFont="1" applyFill="1" applyBorder="1"/>
    <xf numFmtId="9" fontId="19" fillId="33" borderId="11" xfId="6" applyNumberFormat="1" applyFont="1" applyFill="1" applyBorder="1"/>
    <xf numFmtId="0" fontId="16" fillId="0" borderId="12" xfId="0" applyFont="1" applyBorder="1"/>
    <xf numFmtId="166" fontId="0" fillId="0" borderId="12" xfId="0" applyNumberFormat="1" applyBorder="1"/>
    <xf numFmtId="167" fontId="19" fillId="33" borderId="12" xfId="6" applyNumberFormat="1" applyFont="1" applyFill="1" applyBorder="1"/>
    <xf numFmtId="0" fontId="0" fillId="0" borderId="13" xfId="0" applyBorder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" xfId="42" builtinId="4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1CD4D-02EC-473D-B30F-626863316698}">
  <dimension ref="A1:Q74"/>
  <sheetViews>
    <sheetView tabSelected="1" workbookViewId="0">
      <selection activeCell="J1" sqref="J1"/>
    </sheetView>
  </sheetViews>
  <sheetFormatPr defaultRowHeight="15"/>
  <cols>
    <col min="1" max="1" width="13.140625" customWidth="1"/>
    <col min="9" max="9" width="15.85546875" customWidth="1"/>
    <col min="10" max="10" width="10.28515625" customWidth="1"/>
    <col min="11" max="11" width="11" customWidth="1"/>
    <col min="12" max="12" width="19.140625" customWidth="1"/>
    <col min="16" max="16" width="18.7109375" customWidth="1"/>
    <col min="17" max="17" width="10.5703125" customWidth="1"/>
    <col min="19" max="19" width="13.85546875" bestFit="1" customWidth="1"/>
  </cols>
  <sheetData>
    <row r="1" spans="1:17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7">
      <c r="A2" s="2" t="s">
        <v>12</v>
      </c>
      <c r="B2" s="2">
        <v>0.98</v>
      </c>
      <c r="C2" s="2">
        <v>0.8</v>
      </c>
      <c r="D2" s="2">
        <v>1.08</v>
      </c>
      <c r="E2" s="2">
        <v>0.79</v>
      </c>
      <c r="F2" s="2" t="s">
        <v>13</v>
      </c>
      <c r="G2" s="3">
        <v>0.24049999999999999</v>
      </c>
      <c r="H2" s="2">
        <v>73</v>
      </c>
      <c r="I2" s="4">
        <v>-750</v>
      </c>
      <c r="J2" s="5">
        <v>765</v>
      </c>
      <c r="K2" s="6">
        <f>J2</f>
        <v>765</v>
      </c>
      <c r="L2" s="4">
        <f>K2*B2</f>
        <v>749.69999999999993</v>
      </c>
      <c r="O2" s="7"/>
      <c r="P2" s="9" t="s">
        <v>14</v>
      </c>
      <c r="Q2" s="13" t="s">
        <v>15</v>
      </c>
    </row>
    <row r="3" spans="1:17">
      <c r="A3" s="2" t="s">
        <v>16</v>
      </c>
      <c r="B3" s="2">
        <v>0.89</v>
      </c>
      <c r="C3" s="2">
        <v>0.97</v>
      </c>
      <c r="D3" s="2">
        <v>0.98</v>
      </c>
      <c r="E3" s="2">
        <v>0.78</v>
      </c>
      <c r="F3" s="2" t="s">
        <v>17</v>
      </c>
      <c r="G3" s="3">
        <v>-9.1800000000000007E-2</v>
      </c>
      <c r="H3" s="2">
        <v>74</v>
      </c>
      <c r="I3" s="4">
        <v>-750</v>
      </c>
      <c r="J3" s="5">
        <v>842.69662921348311</v>
      </c>
      <c r="K3" s="6">
        <f>K2+J3</f>
        <v>1607.696629213483</v>
      </c>
      <c r="L3" s="4">
        <f>K3*B3</f>
        <v>1430.85</v>
      </c>
      <c r="N3" s="6"/>
      <c r="O3" s="8" t="s">
        <v>18</v>
      </c>
      <c r="P3" s="10">
        <f>(1+Q3)^(12)-1</f>
        <v>0.38158127377921258</v>
      </c>
      <c r="Q3" s="14">
        <f>IRR(I2:I74)</f>
        <v>2.7301770284872129E-2</v>
      </c>
    </row>
    <row r="4" spans="1:17">
      <c r="A4" s="2" t="s">
        <v>19</v>
      </c>
      <c r="B4" s="2">
        <v>0.81</v>
      </c>
      <c r="C4" s="2">
        <v>0.9</v>
      </c>
      <c r="D4" s="2">
        <v>0.97</v>
      </c>
      <c r="E4" s="2">
        <v>0.65</v>
      </c>
      <c r="F4" s="2" t="s">
        <v>20</v>
      </c>
      <c r="G4" s="3">
        <v>-8.9899999999999994E-2</v>
      </c>
      <c r="H4" s="2">
        <v>75</v>
      </c>
      <c r="I4" s="4">
        <v>-750</v>
      </c>
      <c r="J4" s="5">
        <v>925.92592592592587</v>
      </c>
      <c r="K4" s="6">
        <f>K3+J4</f>
        <v>2533.6225551394091</v>
      </c>
      <c r="L4" s="4">
        <f t="shared" ref="L4:L67" si="0">K4*B4</f>
        <v>2052.2342696629216</v>
      </c>
      <c r="O4" s="8" t="s">
        <v>21</v>
      </c>
      <c r="P4" s="11">
        <f>NPV(Q5,I2:I74)</f>
        <v>78164.244666387211</v>
      </c>
      <c r="Q4" s="16"/>
    </row>
    <row r="5" spans="1:17">
      <c r="A5" s="2" t="s">
        <v>22</v>
      </c>
      <c r="B5" s="2">
        <v>0.81</v>
      </c>
      <c r="C5" s="2">
        <v>0.82</v>
      </c>
      <c r="D5" s="2">
        <v>0.92</v>
      </c>
      <c r="E5" s="2">
        <v>0.76</v>
      </c>
      <c r="F5" s="2" t="s">
        <v>23</v>
      </c>
      <c r="G5" s="3">
        <v>0</v>
      </c>
      <c r="H5" s="2">
        <v>76</v>
      </c>
      <c r="I5" s="4">
        <v>-750</v>
      </c>
      <c r="J5" s="5">
        <v>925.92592592592587</v>
      </c>
      <c r="K5" s="6">
        <f t="shared" ref="K5:K68" si="1">K4+J5</f>
        <v>3459.5484810653352</v>
      </c>
      <c r="L5" s="4">
        <f t="shared" si="0"/>
        <v>2802.2342696629216</v>
      </c>
      <c r="O5" s="8" t="s">
        <v>24</v>
      </c>
      <c r="P5" s="12">
        <v>0.05</v>
      </c>
      <c r="Q5" s="15">
        <f>(1+P5)^(1/12)-1</f>
        <v>4.0741237836483535E-3</v>
      </c>
    </row>
    <row r="6" spans="1:17">
      <c r="A6" s="2" t="s">
        <v>25</v>
      </c>
      <c r="B6" s="2">
        <v>0.86</v>
      </c>
      <c r="C6" s="2">
        <v>0.83</v>
      </c>
      <c r="D6" s="2">
        <v>0.97</v>
      </c>
      <c r="E6" s="2">
        <v>0.83</v>
      </c>
      <c r="F6" s="2" t="s">
        <v>26</v>
      </c>
      <c r="G6" s="3">
        <v>6.1699999999999998E-2</v>
      </c>
      <c r="H6" s="2">
        <v>77</v>
      </c>
      <c r="I6" s="4">
        <v>-750</v>
      </c>
      <c r="J6" s="5">
        <v>872.09302325581393</v>
      </c>
      <c r="K6" s="6">
        <f t="shared" si="1"/>
        <v>4331.6415043211491</v>
      </c>
      <c r="L6" s="4">
        <f t="shared" si="0"/>
        <v>3725.2116937161882</v>
      </c>
    </row>
    <row r="7" spans="1:17">
      <c r="A7" s="2" t="s">
        <v>27</v>
      </c>
      <c r="B7" s="2">
        <v>0.95</v>
      </c>
      <c r="C7" s="2">
        <v>0.89</v>
      </c>
      <c r="D7" s="2">
        <v>1.03</v>
      </c>
      <c r="E7" s="2">
        <v>0.87</v>
      </c>
      <c r="F7" s="2" t="s">
        <v>28</v>
      </c>
      <c r="G7" s="3">
        <v>0.1047</v>
      </c>
      <c r="H7" s="2">
        <v>78</v>
      </c>
      <c r="I7" s="4">
        <v>-750</v>
      </c>
      <c r="J7" s="5">
        <v>789.47368421052636</v>
      </c>
      <c r="K7" s="6">
        <f t="shared" si="1"/>
        <v>5121.1151885316758</v>
      </c>
      <c r="L7" s="4">
        <f t="shared" si="0"/>
        <v>4865.059429105092</v>
      </c>
    </row>
    <row r="8" spans="1:17">
      <c r="A8" s="2" t="s">
        <v>29</v>
      </c>
      <c r="B8" s="2">
        <v>0.94</v>
      </c>
      <c r="C8" s="2">
        <v>0.95</v>
      </c>
      <c r="D8" s="2">
        <v>1.07</v>
      </c>
      <c r="E8" s="2">
        <v>0.89</v>
      </c>
      <c r="F8" s="2" t="s">
        <v>30</v>
      </c>
      <c r="G8" s="3">
        <v>-1.0500000000000001E-2</v>
      </c>
      <c r="H8" s="2">
        <v>79</v>
      </c>
      <c r="I8" s="4">
        <v>-750</v>
      </c>
      <c r="J8" s="5">
        <v>797.872340425532</v>
      </c>
      <c r="K8" s="6">
        <f t="shared" si="1"/>
        <v>5918.9875289572083</v>
      </c>
      <c r="L8" s="4">
        <f t="shared" si="0"/>
        <v>5563.8482772197758</v>
      </c>
    </row>
    <row r="9" spans="1:17">
      <c r="A9" s="2" t="s">
        <v>31</v>
      </c>
      <c r="B9" s="2">
        <v>0.89</v>
      </c>
      <c r="C9" s="2">
        <v>0.92</v>
      </c>
      <c r="D9" s="2">
        <v>0.97</v>
      </c>
      <c r="E9" s="2">
        <v>0.8</v>
      </c>
      <c r="F9" s="2" t="s">
        <v>32</v>
      </c>
      <c r="G9" s="3">
        <v>-5.3199999999999997E-2</v>
      </c>
      <c r="H9" s="2">
        <v>80</v>
      </c>
      <c r="I9" s="4">
        <v>-750</v>
      </c>
      <c r="J9" s="5">
        <v>842.69662921348311</v>
      </c>
      <c r="K9" s="6">
        <f t="shared" si="1"/>
        <v>6761.6841581706913</v>
      </c>
      <c r="L9" s="4">
        <f t="shared" si="0"/>
        <v>6017.8989007719156</v>
      </c>
    </row>
    <row r="10" spans="1:17">
      <c r="A10" s="2" t="s">
        <v>33</v>
      </c>
      <c r="B10" s="2">
        <v>0.78</v>
      </c>
      <c r="C10" s="2">
        <v>0.89</v>
      </c>
      <c r="D10" s="2">
        <v>0.89</v>
      </c>
      <c r="E10" s="2">
        <v>0.76</v>
      </c>
      <c r="F10" s="2" t="s">
        <v>34</v>
      </c>
      <c r="G10" s="3">
        <v>-0.1236</v>
      </c>
      <c r="H10" s="2">
        <v>81</v>
      </c>
      <c r="I10" s="4">
        <v>-750</v>
      </c>
      <c r="J10" s="5">
        <v>961.53846153846155</v>
      </c>
      <c r="K10" s="6">
        <f t="shared" si="1"/>
        <v>7723.2226197091532</v>
      </c>
      <c r="L10" s="4">
        <f t="shared" si="0"/>
        <v>6024.1136433731399</v>
      </c>
    </row>
    <row r="11" spans="1:17">
      <c r="A11" s="2" t="s">
        <v>35</v>
      </c>
      <c r="B11" s="2">
        <v>0.73</v>
      </c>
      <c r="C11" s="2">
        <v>0.76</v>
      </c>
      <c r="D11" s="2">
        <v>0.77</v>
      </c>
      <c r="E11" s="2">
        <v>0.66</v>
      </c>
      <c r="F11" s="2" t="s">
        <v>36</v>
      </c>
      <c r="G11" s="3">
        <v>-6.4100000000000004E-2</v>
      </c>
      <c r="H11" s="2">
        <v>82</v>
      </c>
      <c r="I11" s="4">
        <v>-750</v>
      </c>
      <c r="J11" s="5">
        <v>1027.3972602739727</v>
      </c>
      <c r="K11" s="6">
        <f t="shared" si="1"/>
        <v>8750.6198799831254</v>
      </c>
      <c r="L11" s="4">
        <f t="shared" si="0"/>
        <v>6387.9525123876811</v>
      </c>
    </row>
    <row r="12" spans="1:17">
      <c r="A12" s="2" t="s">
        <v>37</v>
      </c>
      <c r="B12" s="2">
        <v>0.77</v>
      </c>
      <c r="C12" s="2">
        <v>0.73</v>
      </c>
      <c r="D12" s="2">
        <v>0.82</v>
      </c>
      <c r="E12" s="2">
        <v>0.72</v>
      </c>
      <c r="F12" s="2" t="s">
        <v>38</v>
      </c>
      <c r="G12" s="3">
        <v>5.4800000000000001E-2</v>
      </c>
      <c r="H12" s="2">
        <v>83</v>
      </c>
      <c r="I12" s="4">
        <v>-750</v>
      </c>
      <c r="J12" s="5">
        <v>974.02597402597405</v>
      </c>
      <c r="K12" s="6">
        <f t="shared" si="1"/>
        <v>9724.6458540090989</v>
      </c>
      <c r="L12" s="4">
        <f t="shared" si="0"/>
        <v>7487.9773075870062</v>
      </c>
    </row>
    <row r="13" spans="1:17">
      <c r="A13" s="2" t="s">
        <v>39</v>
      </c>
      <c r="B13" s="2">
        <v>0.83</v>
      </c>
      <c r="C13" s="2">
        <v>0.74</v>
      </c>
      <c r="D13" s="2">
        <v>0.86</v>
      </c>
      <c r="E13" s="2">
        <v>0.72</v>
      </c>
      <c r="F13" s="2" t="s">
        <v>40</v>
      </c>
      <c r="G13" s="3">
        <v>7.7899999999999997E-2</v>
      </c>
      <c r="H13" s="2">
        <v>84</v>
      </c>
      <c r="I13" s="4">
        <v>-750</v>
      </c>
      <c r="J13" s="5">
        <v>903.61445783132535</v>
      </c>
      <c r="K13" s="6">
        <f t="shared" si="1"/>
        <v>10628.260311840424</v>
      </c>
      <c r="L13" s="4">
        <f t="shared" si="0"/>
        <v>8821.4560588275508</v>
      </c>
    </row>
    <row r="14" spans="1:17">
      <c r="A14" s="2" t="s">
        <v>41</v>
      </c>
      <c r="B14" s="2">
        <v>0.95</v>
      </c>
      <c r="C14" s="2">
        <v>0.84</v>
      </c>
      <c r="D14" s="2">
        <v>0.98</v>
      </c>
      <c r="E14" s="2">
        <v>0.83</v>
      </c>
      <c r="F14" s="2" t="s">
        <v>42</v>
      </c>
      <c r="G14" s="3">
        <v>0.14460000000000001</v>
      </c>
      <c r="H14" s="2">
        <v>85</v>
      </c>
      <c r="I14" s="4">
        <v>-750</v>
      </c>
      <c r="J14" s="5">
        <v>789.47368421052636</v>
      </c>
      <c r="K14" s="6">
        <f t="shared" si="1"/>
        <v>11417.733996050951</v>
      </c>
      <c r="L14" s="4">
        <f t="shared" si="0"/>
        <v>10846.847296248403</v>
      </c>
    </row>
    <row r="15" spans="1:17">
      <c r="A15" s="2" t="s">
        <v>43</v>
      </c>
      <c r="B15" s="2">
        <v>1.07</v>
      </c>
      <c r="C15" s="2">
        <v>0.95</v>
      </c>
      <c r="D15" s="2">
        <v>1.07</v>
      </c>
      <c r="E15" s="2">
        <v>0.9</v>
      </c>
      <c r="F15" s="2" t="s">
        <v>44</v>
      </c>
      <c r="G15" s="3">
        <v>0.1263</v>
      </c>
      <c r="H15" s="2">
        <v>86</v>
      </c>
      <c r="I15" s="4">
        <v>-750</v>
      </c>
      <c r="J15" s="5">
        <v>700.93457943925227</v>
      </c>
      <c r="K15" s="6">
        <f t="shared" si="1"/>
        <v>12118.668575490203</v>
      </c>
      <c r="L15" s="4">
        <f t="shared" si="0"/>
        <v>12966.975375774518</v>
      </c>
    </row>
    <row r="16" spans="1:17">
      <c r="A16" s="2" t="s">
        <v>45</v>
      </c>
      <c r="B16" s="2">
        <v>1</v>
      </c>
      <c r="C16" s="2">
        <v>1.07</v>
      </c>
      <c r="D16" s="2">
        <v>1.0900000000000001</v>
      </c>
      <c r="E16" s="2">
        <v>0.96</v>
      </c>
      <c r="F16" s="2" t="s">
        <v>46</v>
      </c>
      <c r="G16" s="3">
        <v>-6.54E-2</v>
      </c>
      <c r="H16" s="2">
        <v>87</v>
      </c>
      <c r="I16" s="4">
        <v>-750</v>
      </c>
      <c r="J16" s="5">
        <v>750</v>
      </c>
      <c r="K16" s="6">
        <f t="shared" si="1"/>
        <v>12868.668575490203</v>
      </c>
      <c r="L16" s="4">
        <f t="shared" si="0"/>
        <v>12868.668575490203</v>
      </c>
    </row>
    <row r="17" spans="1:12">
      <c r="A17" s="2" t="s">
        <v>47</v>
      </c>
      <c r="B17" s="2">
        <v>0.95</v>
      </c>
      <c r="C17" s="2">
        <v>1.01</v>
      </c>
      <c r="D17" s="2">
        <v>1.05</v>
      </c>
      <c r="E17" s="2">
        <v>0.93</v>
      </c>
      <c r="F17" s="2" t="s">
        <v>48</v>
      </c>
      <c r="G17" s="3">
        <v>-0.05</v>
      </c>
      <c r="H17" s="2">
        <v>88</v>
      </c>
      <c r="I17" s="4">
        <v>-750</v>
      </c>
      <c r="J17" s="5">
        <v>789.47368421052636</v>
      </c>
      <c r="K17" s="6">
        <f t="shared" si="1"/>
        <v>13658.142259700729</v>
      </c>
      <c r="L17" s="4">
        <f t="shared" si="0"/>
        <v>12975.235146715693</v>
      </c>
    </row>
    <row r="18" spans="1:12">
      <c r="A18" s="2" t="s">
        <v>49</v>
      </c>
      <c r="B18" s="2">
        <v>0.8</v>
      </c>
      <c r="C18" s="2">
        <v>0.95</v>
      </c>
      <c r="D18" s="2">
        <v>0.99</v>
      </c>
      <c r="E18" s="2">
        <v>0.79</v>
      </c>
      <c r="F18" s="2" t="s">
        <v>50</v>
      </c>
      <c r="G18" s="3">
        <v>-0.15790000000000001</v>
      </c>
      <c r="H18" s="2">
        <v>89</v>
      </c>
      <c r="I18" s="4">
        <v>-750</v>
      </c>
      <c r="J18" s="5">
        <v>937.5</v>
      </c>
      <c r="K18" s="6">
        <f t="shared" si="1"/>
        <v>14595.642259700729</v>
      </c>
      <c r="L18" s="4">
        <f t="shared" si="0"/>
        <v>11676.513807760584</v>
      </c>
    </row>
    <row r="19" spans="1:12">
      <c r="A19" s="2" t="s">
        <v>51</v>
      </c>
      <c r="B19" s="2">
        <v>0.76</v>
      </c>
      <c r="C19" s="2">
        <v>0.8</v>
      </c>
      <c r="D19" s="2">
        <v>0.8</v>
      </c>
      <c r="E19" s="2">
        <v>0.67</v>
      </c>
      <c r="F19" s="2" t="s">
        <v>52</v>
      </c>
      <c r="G19" s="3">
        <v>-0.05</v>
      </c>
      <c r="H19" s="2">
        <v>90</v>
      </c>
      <c r="I19" s="4">
        <v>-750</v>
      </c>
      <c r="J19" s="5">
        <v>986.84210526315792</v>
      </c>
      <c r="K19" s="6">
        <f t="shared" si="1"/>
        <v>15582.484364963888</v>
      </c>
      <c r="L19" s="4">
        <f t="shared" si="0"/>
        <v>11842.688117372554</v>
      </c>
    </row>
    <row r="20" spans="1:12">
      <c r="A20" s="2" t="s">
        <v>53</v>
      </c>
      <c r="B20" s="2">
        <v>0.72</v>
      </c>
      <c r="C20" s="2">
        <v>0.8</v>
      </c>
      <c r="D20" s="2">
        <v>0.81</v>
      </c>
      <c r="E20" s="2">
        <v>0.69</v>
      </c>
      <c r="F20" s="2" t="s">
        <v>54</v>
      </c>
      <c r="G20" s="3">
        <v>-5.2600000000000001E-2</v>
      </c>
      <c r="H20" s="2">
        <v>91</v>
      </c>
      <c r="I20" s="4">
        <v>-750</v>
      </c>
      <c r="J20" s="5">
        <v>1041.6666666666667</v>
      </c>
      <c r="K20" s="6">
        <f t="shared" si="1"/>
        <v>16624.151031630554</v>
      </c>
      <c r="L20" s="4">
        <f t="shared" si="0"/>
        <v>11969.388742773999</v>
      </c>
    </row>
    <row r="21" spans="1:12">
      <c r="A21" s="2" t="s">
        <v>55</v>
      </c>
      <c r="B21" s="2">
        <v>0.82</v>
      </c>
      <c r="C21" s="2">
        <v>0.72</v>
      </c>
      <c r="D21" s="2">
        <v>0.87</v>
      </c>
      <c r="E21" s="2">
        <v>0.71</v>
      </c>
      <c r="F21" s="2" t="s">
        <v>56</v>
      </c>
      <c r="G21" s="3">
        <v>0.1389</v>
      </c>
      <c r="H21" s="2">
        <v>92</v>
      </c>
      <c r="I21" s="4">
        <v>-750</v>
      </c>
      <c r="J21" s="5">
        <v>914.63414634146352</v>
      </c>
      <c r="K21" s="6">
        <f t="shared" si="1"/>
        <v>17538.785177972019</v>
      </c>
      <c r="L21" s="4">
        <f t="shared" si="0"/>
        <v>14381.803845937055</v>
      </c>
    </row>
    <row r="22" spans="1:12">
      <c r="A22" s="2" t="s">
        <v>57</v>
      </c>
      <c r="B22" s="2">
        <v>0.79</v>
      </c>
      <c r="C22" s="2">
        <v>0.82</v>
      </c>
      <c r="D22" s="2">
        <v>0.88</v>
      </c>
      <c r="E22" s="2">
        <v>0.78</v>
      </c>
      <c r="F22" s="2" t="s">
        <v>58</v>
      </c>
      <c r="G22" s="3">
        <v>-3.6600000000000001E-2</v>
      </c>
      <c r="H22" s="2">
        <v>93</v>
      </c>
      <c r="I22" s="4">
        <v>-750</v>
      </c>
      <c r="J22" s="5">
        <v>949.36708860759484</v>
      </c>
      <c r="K22" s="6">
        <f t="shared" si="1"/>
        <v>18488.152266579615</v>
      </c>
      <c r="L22" s="4">
        <f t="shared" si="0"/>
        <v>14605.640290597896</v>
      </c>
    </row>
    <row r="23" spans="1:12">
      <c r="A23" s="2" t="s">
        <v>59</v>
      </c>
      <c r="B23" s="2">
        <v>0.78</v>
      </c>
      <c r="C23" s="2">
        <v>0.78</v>
      </c>
      <c r="D23" s="2">
        <v>0.83</v>
      </c>
      <c r="E23" s="2">
        <v>0.76</v>
      </c>
      <c r="F23" s="2" t="s">
        <v>60</v>
      </c>
      <c r="G23" s="3">
        <v>-1.2699999999999999E-2</v>
      </c>
      <c r="H23" s="2">
        <v>94</v>
      </c>
      <c r="I23" s="4">
        <v>-750</v>
      </c>
      <c r="J23" s="5">
        <v>961.53846153846155</v>
      </c>
      <c r="K23" s="6">
        <f t="shared" si="1"/>
        <v>19449.690728118076</v>
      </c>
      <c r="L23" s="4">
        <f t="shared" si="0"/>
        <v>15170.758767932099</v>
      </c>
    </row>
    <row r="24" spans="1:12">
      <c r="A24" s="2" t="s">
        <v>61</v>
      </c>
      <c r="B24" s="2">
        <v>0.79</v>
      </c>
      <c r="C24" s="2">
        <v>0.79</v>
      </c>
      <c r="D24" s="2">
        <v>0.88</v>
      </c>
      <c r="E24" s="2">
        <v>0.78</v>
      </c>
      <c r="F24" s="2" t="s">
        <v>62</v>
      </c>
      <c r="G24" s="3">
        <v>1.2800000000000001E-2</v>
      </c>
      <c r="H24" s="2">
        <v>95</v>
      </c>
      <c r="I24" s="4">
        <v>-750</v>
      </c>
      <c r="J24" s="5">
        <v>949.36708860759484</v>
      </c>
      <c r="K24" s="6">
        <f t="shared" si="1"/>
        <v>20399.057816725672</v>
      </c>
      <c r="L24" s="4">
        <f t="shared" si="0"/>
        <v>16115.25567521328</v>
      </c>
    </row>
    <row r="25" spans="1:12">
      <c r="A25" s="2" t="s">
        <v>63</v>
      </c>
      <c r="B25" s="2">
        <v>0.74</v>
      </c>
      <c r="C25" s="2">
        <v>0.8</v>
      </c>
      <c r="D25" s="2">
        <v>0.85</v>
      </c>
      <c r="E25" s="2">
        <v>0.69</v>
      </c>
      <c r="F25" s="2" t="s">
        <v>64</v>
      </c>
      <c r="G25" s="3">
        <v>-6.3299999999999995E-2</v>
      </c>
      <c r="H25" s="2">
        <v>96</v>
      </c>
      <c r="I25" s="4">
        <v>-750</v>
      </c>
      <c r="J25" s="5">
        <v>1013.5135135135135</v>
      </c>
      <c r="K25" s="6">
        <f t="shared" si="1"/>
        <v>21412.571330239185</v>
      </c>
      <c r="L25" s="4">
        <f t="shared" si="0"/>
        <v>15845.302784376996</v>
      </c>
    </row>
    <row r="26" spans="1:12">
      <c r="A26" s="2" t="s">
        <v>65</v>
      </c>
      <c r="B26" s="2">
        <v>0.72</v>
      </c>
      <c r="C26" s="2">
        <v>0.74</v>
      </c>
      <c r="D26" s="2">
        <v>0.82</v>
      </c>
      <c r="E26" s="2">
        <v>0.7</v>
      </c>
      <c r="F26" s="2" t="s">
        <v>66</v>
      </c>
      <c r="G26" s="3">
        <v>-2.7E-2</v>
      </c>
      <c r="H26" s="2">
        <v>97</v>
      </c>
      <c r="I26" s="4">
        <v>-750</v>
      </c>
      <c r="J26" s="5">
        <v>1041.6666666666667</v>
      </c>
      <c r="K26" s="6">
        <f t="shared" si="1"/>
        <v>22454.237996905853</v>
      </c>
      <c r="L26" s="4">
        <f t="shared" si="0"/>
        <v>16167.051357772214</v>
      </c>
    </row>
    <row r="27" spans="1:12">
      <c r="A27" s="2" t="s">
        <v>67</v>
      </c>
      <c r="B27" s="2">
        <v>0.76</v>
      </c>
      <c r="C27" s="2">
        <v>0.76</v>
      </c>
      <c r="D27" s="2">
        <v>0.82</v>
      </c>
      <c r="E27" s="2">
        <v>0.71</v>
      </c>
      <c r="F27" s="2" t="s">
        <v>68</v>
      </c>
      <c r="G27" s="3">
        <v>5.5599999999999997E-2</v>
      </c>
      <c r="H27" s="2">
        <v>98</v>
      </c>
      <c r="I27" s="4">
        <v>-750</v>
      </c>
      <c r="J27" s="5">
        <v>986.84210526315792</v>
      </c>
      <c r="K27" s="6">
        <f t="shared" si="1"/>
        <v>23441.080102169009</v>
      </c>
      <c r="L27" s="4">
        <f t="shared" si="0"/>
        <v>17815.220877648448</v>
      </c>
    </row>
    <row r="28" spans="1:12">
      <c r="A28" s="2" t="s">
        <v>69</v>
      </c>
      <c r="B28" s="2">
        <v>1.01</v>
      </c>
      <c r="C28" s="2">
        <v>0.74</v>
      </c>
      <c r="D28" s="2">
        <v>1.0900000000000001</v>
      </c>
      <c r="E28" s="2">
        <v>0.74</v>
      </c>
      <c r="F28" s="2" t="s">
        <v>70</v>
      </c>
      <c r="G28" s="3">
        <v>0.32890000000000003</v>
      </c>
      <c r="H28" s="2">
        <v>99</v>
      </c>
      <c r="I28" s="4">
        <v>-750</v>
      </c>
      <c r="J28" s="5">
        <v>742.57425742574253</v>
      </c>
      <c r="K28" s="6">
        <f t="shared" si="1"/>
        <v>24183.654359594751</v>
      </c>
      <c r="L28" s="4">
        <f t="shared" si="0"/>
        <v>24425.490903190701</v>
      </c>
    </row>
    <row r="29" spans="1:12">
      <c r="A29" s="2" t="s">
        <v>71</v>
      </c>
      <c r="B29" s="2">
        <v>0.92</v>
      </c>
      <c r="C29" s="2">
        <v>0.99</v>
      </c>
      <c r="D29" s="2">
        <v>1.04</v>
      </c>
      <c r="E29" s="2">
        <v>0.89</v>
      </c>
      <c r="F29" s="2" t="s">
        <v>72</v>
      </c>
      <c r="G29" s="3">
        <v>-8.9099999999999999E-2</v>
      </c>
      <c r="H29" s="2">
        <v>100</v>
      </c>
      <c r="I29" s="4">
        <v>-750</v>
      </c>
      <c r="J29" s="5">
        <v>815.21739130434776</v>
      </c>
      <c r="K29" s="6">
        <f t="shared" si="1"/>
        <v>24998.871750899099</v>
      </c>
      <c r="L29" s="4">
        <f t="shared" si="0"/>
        <v>22998.962010827174</v>
      </c>
    </row>
    <row r="30" spans="1:12">
      <c r="A30" s="2" t="s">
        <v>73</v>
      </c>
      <c r="B30" s="2">
        <v>0.92</v>
      </c>
      <c r="C30" s="2">
        <v>0.92</v>
      </c>
      <c r="D30" s="2">
        <v>1.05</v>
      </c>
      <c r="E30" s="2">
        <v>0.87</v>
      </c>
      <c r="F30" s="2" t="s">
        <v>74</v>
      </c>
      <c r="G30" s="3">
        <v>0</v>
      </c>
      <c r="H30" s="2">
        <v>101</v>
      </c>
      <c r="I30" s="4">
        <v>-750</v>
      </c>
      <c r="J30" s="5">
        <v>815.21739130434776</v>
      </c>
      <c r="K30" s="6">
        <f t="shared" si="1"/>
        <v>25814.089142203447</v>
      </c>
      <c r="L30" s="4">
        <f t="shared" si="0"/>
        <v>23748.962010827174</v>
      </c>
    </row>
    <row r="31" spans="1:12">
      <c r="A31" s="2" t="s">
        <v>75</v>
      </c>
      <c r="B31" s="2">
        <v>1.1000000000000001</v>
      </c>
      <c r="C31" s="2">
        <v>0.95</v>
      </c>
      <c r="D31" s="2">
        <v>1.23</v>
      </c>
      <c r="E31" s="2">
        <v>0.86</v>
      </c>
      <c r="F31" s="2" t="s">
        <v>76</v>
      </c>
      <c r="G31" s="3">
        <v>0.19570000000000001</v>
      </c>
      <c r="H31" s="2">
        <v>102</v>
      </c>
      <c r="I31" s="4">
        <v>-750</v>
      </c>
      <c r="J31" s="5">
        <v>681.81818181818176</v>
      </c>
      <c r="K31" s="6">
        <f t="shared" si="1"/>
        <v>26495.907324021628</v>
      </c>
      <c r="L31" s="4">
        <f t="shared" si="0"/>
        <v>29145.498056423792</v>
      </c>
    </row>
    <row r="32" spans="1:12">
      <c r="A32" s="2" t="s">
        <v>77</v>
      </c>
      <c r="B32" s="2">
        <v>1</v>
      </c>
      <c r="C32" s="2">
        <v>1.1100000000000001</v>
      </c>
      <c r="D32" s="2">
        <v>1.18</v>
      </c>
      <c r="E32" s="2">
        <v>0.98</v>
      </c>
      <c r="F32" s="2" t="s">
        <v>78</v>
      </c>
      <c r="G32" s="3">
        <v>-9.0899999999999995E-2</v>
      </c>
      <c r="H32" s="2">
        <v>103</v>
      </c>
      <c r="I32" s="4">
        <v>-750</v>
      </c>
      <c r="J32" s="5">
        <v>750</v>
      </c>
      <c r="K32" s="6">
        <f t="shared" si="1"/>
        <v>27245.907324021628</v>
      </c>
      <c r="L32" s="4">
        <f t="shared" si="0"/>
        <v>27245.907324021628</v>
      </c>
    </row>
    <row r="33" spans="1:12">
      <c r="A33" s="2" t="s">
        <v>79</v>
      </c>
      <c r="B33" s="2">
        <v>1.22</v>
      </c>
      <c r="C33" s="2">
        <v>1</v>
      </c>
      <c r="D33" s="2">
        <v>1.33</v>
      </c>
      <c r="E33" s="2">
        <v>0.98</v>
      </c>
      <c r="F33" s="2" t="s">
        <v>80</v>
      </c>
      <c r="G33" s="3">
        <v>0.22</v>
      </c>
      <c r="H33" s="2">
        <v>104</v>
      </c>
      <c r="I33" s="4">
        <v>-750</v>
      </c>
      <c r="J33" s="5">
        <v>614.7540983606558</v>
      </c>
      <c r="K33" s="6">
        <f t="shared" si="1"/>
        <v>27860.661422382283</v>
      </c>
      <c r="L33" s="4">
        <f t="shared" si="0"/>
        <v>33990.006935306388</v>
      </c>
    </row>
    <row r="34" spans="1:12">
      <c r="A34" s="2" t="s">
        <v>81</v>
      </c>
      <c r="B34" s="2">
        <v>1.1200000000000001</v>
      </c>
      <c r="C34" s="2">
        <v>1.21</v>
      </c>
      <c r="D34" s="2">
        <v>1.27</v>
      </c>
      <c r="E34" s="2">
        <v>1.0900000000000001</v>
      </c>
      <c r="F34" s="2" t="s">
        <v>82</v>
      </c>
      <c r="G34" s="3">
        <v>-8.2000000000000003E-2</v>
      </c>
      <c r="H34" s="2">
        <v>105</v>
      </c>
      <c r="I34" s="4">
        <v>-750</v>
      </c>
      <c r="J34" s="5">
        <v>669.64285714285711</v>
      </c>
      <c r="K34" s="6">
        <f t="shared" si="1"/>
        <v>28530.304279525142</v>
      </c>
      <c r="L34" s="4">
        <f t="shared" si="0"/>
        <v>31953.940793068163</v>
      </c>
    </row>
    <row r="35" spans="1:12">
      <c r="A35" s="2" t="s">
        <v>83</v>
      </c>
      <c r="B35" s="2">
        <v>1.1399999999999999</v>
      </c>
      <c r="C35" s="2">
        <v>1.1100000000000001</v>
      </c>
      <c r="D35" s="2">
        <v>1.27</v>
      </c>
      <c r="E35" s="2">
        <v>1.1000000000000001</v>
      </c>
      <c r="F35" s="2" t="s">
        <v>84</v>
      </c>
      <c r="G35" s="3">
        <v>1.7899999999999999E-2</v>
      </c>
      <c r="H35" s="2">
        <v>106</v>
      </c>
      <c r="I35" s="4">
        <v>-750</v>
      </c>
      <c r="J35" s="5">
        <v>657.89473684210532</v>
      </c>
      <c r="K35" s="6">
        <f t="shared" si="1"/>
        <v>29188.199016367249</v>
      </c>
      <c r="L35" s="4">
        <f t="shared" si="0"/>
        <v>33274.546878658664</v>
      </c>
    </row>
    <row r="36" spans="1:12">
      <c r="A36" s="2" t="s">
        <v>85</v>
      </c>
      <c r="B36" s="2">
        <v>0.94</v>
      </c>
      <c r="C36" s="2">
        <v>1.1399999999999999</v>
      </c>
      <c r="D36" s="2">
        <v>1.22</v>
      </c>
      <c r="E36" s="2">
        <v>0.86</v>
      </c>
      <c r="F36" s="2" t="s">
        <v>86</v>
      </c>
      <c r="G36" s="3">
        <v>-0.1754</v>
      </c>
      <c r="H36" s="2">
        <v>107</v>
      </c>
      <c r="I36" s="4">
        <v>-750</v>
      </c>
      <c r="J36" s="5">
        <v>797.872340425532</v>
      </c>
      <c r="K36" s="6">
        <f t="shared" si="1"/>
        <v>29986.071356792781</v>
      </c>
      <c r="L36" s="4">
        <f t="shared" si="0"/>
        <v>28186.907075385214</v>
      </c>
    </row>
    <row r="37" spans="1:12">
      <c r="A37" s="2" t="s">
        <v>87</v>
      </c>
      <c r="B37" s="2">
        <v>0.98</v>
      </c>
      <c r="C37" s="2">
        <v>0.9</v>
      </c>
      <c r="D37" s="2">
        <v>1.02</v>
      </c>
      <c r="E37" s="2">
        <v>0.83</v>
      </c>
      <c r="F37" s="2" t="s">
        <v>88</v>
      </c>
      <c r="G37" s="3">
        <v>4.2599999999999999E-2</v>
      </c>
      <c r="H37" s="2">
        <v>108</v>
      </c>
      <c r="I37" s="4">
        <v>-750</v>
      </c>
      <c r="J37" s="5">
        <v>765.30612244897964</v>
      </c>
      <c r="K37" s="6">
        <f t="shared" si="1"/>
        <v>30751.377479241761</v>
      </c>
      <c r="L37" s="4">
        <f t="shared" si="0"/>
        <v>30136.349929656924</v>
      </c>
    </row>
    <row r="38" spans="1:12">
      <c r="A38" s="2" t="s">
        <v>89</v>
      </c>
      <c r="B38" s="2">
        <v>1.1599999999999999</v>
      </c>
      <c r="C38" s="2">
        <v>0.98</v>
      </c>
      <c r="D38" s="2">
        <v>1.25</v>
      </c>
      <c r="E38" s="2">
        <v>0.95</v>
      </c>
      <c r="F38" s="2" t="s">
        <v>90</v>
      </c>
      <c r="G38" s="3">
        <v>0.1837</v>
      </c>
      <c r="H38" s="2">
        <v>109</v>
      </c>
      <c r="I38" s="4">
        <v>-750</v>
      </c>
      <c r="J38" s="5">
        <v>646.55172413793105</v>
      </c>
      <c r="K38" s="6">
        <f t="shared" si="1"/>
        <v>31397.929203379692</v>
      </c>
      <c r="L38" s="4">
        <f t="shared" si="0"/>
        <v>36421.597875920437</v>
      </c>
    </row>
    <row r="39" spans="1:12">
      <c r="A39" s="2" t="s">
        <v>91</v>
      </c>
      <c r="B39" s="2">
        <v>1.35</v>
      </c>
      <c r="C39" s="2">
        <v>1.1599999999999999</v>
      </c>
      <c r="D39" s="2">
        <v>1.39</v>
      </c>
      <c r="E39" s="2">
        <v>1.1599999999999999</v>
      </c>
      <c r="F39" s="2" t="s">
        <v>92</v>
      </c>
      <c r="G39" s="3">
        <v>0.1638</v>
      </c>
      <c r="H39" s="2">
        <v>110</v>
      </c>
      <c r="I39" s="4">
        <v>-750</v>
      </c>
      <c r="J39" s="5">
        <v>555.55555555555554</v>
      </c>
      <c r="K39" s="6">
        <f t="shared" si="1"/>
        <v>31953.484758935247</v>
      </c>
      <c r="L39" s="4">
        <f t="shared" si="0"/>
        <v>43137.204424562588</v>
      </c>
    </row>
    <row r="40" spans="1:12">
      <c r="A40" s="2" t="s">
        <v>93</v>
      </c>
      <c r="B40" s="2">
        <v>1.1399999999999999</v>
      </c>
      <c r="C40" s="2">
        <v>1.35</v>
      </c>
      <c r="D40" s="2">
        <v>1.4</v>
      </c>
      <c r="E40" s="2">
        <v>1.1200000000000001</v>
      </c>
      <c r="F40" s="2" t="s">
        <v>94</v>
      </c>
      <c r="G40" s="3">
        <v>-0.15559999999999999</v>
      </c>
      <c r="H40" s="2">
        <v>111</v>
      </c>
      <c r="I40" s="4">
        <v>-750</v>
      </c>
      <c r="J40" s="5">
        <v>657.89473684210532</v>
      </c>
      <c r="K40" s="6">
        <f t="shared" si="1"/>
        <v>32611.379495777353</v>
      </c>
      <c r="L40" s="4">
        <f t="shared" si="0"/>
        <v>37176.972625186179</v>
      </c>
    </row>
    <row r="41" spans="1:12">
      <c r="A41" s="2" t="s">
        <v>95</v>
      </c>
      <c r="B41" s="2">
        <v>1.32</v>
      </c>
      <c r="C41" s="2">
        <v>1.1499999999999999</v>
      </c>
      <c r="D41" s="2">
        <v>1.42</v>
      </c>
      <c r="E41" s="2">
        <v>1.1299999999999999</v>
      </c>
      <c r="F41" s="2" t="s">
        <v>96</v>
      </c>
      <c r="G41" s="3">
        <v>0.15790000000000001</v>
      </c>
      <c r="H41" s="2">
        <v>112</v>
      </c>
      <c r="I41" s="4">
        <v>-750</v>
      </c>
      <c r="J41" s="5">
        <v>568.18181818181813</v>
      </c>
      <c r="K41" s="6">
        <f t="shared" si="1"/>
        <v>33179.561313959173</v>
      </c>
      <c r="L41" s="4">
        <f t="shared" si="0"/>
        <v>43797.020934426109</v>
      </c>
    </row>
    <row r="42" spans="1:12">
      <c r="A42" s="2" t="s">
        <v>97</v>
      </c>
      <c r="B42" s="2">
        <v>1.47</v>
      </c>
      <c r="C42" s="2">
        <v>1.31</v>
      </c>
      <c r="D42" s="2">
        <v>1.59</v>
      </c>
      <c r="E42" s="2">
        <v>1.31</v>
      </c>
      <c r="F42" s="2" t="s">
        <v>98</v>
      </c>
      <c r="G42" s="3">
        <v>0.11360000000000001</v>
      </c>
      <c r="H42" s="2">
        <v>113</v>
      </c>
      <c r="I42" s="4">
        <v>-750</v>
      </c>
      <c r="J42" s="5">
        <v>510.20408163265307</v>
      </c>
      <c r="K42" s="6">
        <f t="shared" si="1"/>
        <v>33689.765395591829</v>
      </c>
      <c r="L42" s="4">
        <f t="shared" si="0"/>
        <v>49523.955131519986</v>
      </c>
    </row>
    <row r="43" spans="1:12">
      <c r="A43" s="2" t="s">
        <v>99</v>
      </c>
      <c r="B43" s="2">
        <v>1.71</v>
      </c>
      <c r="C43" s="2">
        <v>1.49</v>
      </c>
      <c r="D43" s="2">
        <v>1.94</v>
      </c>
      <c r="E43" s="2">
        <v>1.49</v>
      </c>
      <c r="F43" s="2" t="s">
        <v>100</v>
      </c>
      <c r="G43" s="3">
        <v>0.1633</v>
      </c>
      <c r="H43" s="2">
        <v>114</v>
      </c>
      <c r="I43" s="4">
        <v>-750</v>
      </c>
      <c r="J43" s="5">
        <v>438.59649122807019</v>
      </c>
      <c r="K43" s="6">
        <f t="shared" si="1"/>
        <v>34128.361886819897</v>
      </c>
      <c r="L43" s="4">
        <f t="shared" si="0"/>
        <v>58359.498826462026</v>
      </c>
    </row>
    <row r="44" spans="1:12">
      <c r="A44" s="2" t="s">
        <v>101</v>
      </c>
      <c r="B44" s="2">
        <v>1.66</v>
      </c>
      <c r="C44" s="2">
        <v>1.74</v>
      </c>
      <c r="D44" s="2">
        <v>1.77</v>
      </c>
      <c r="E44" s="2">
        <v>1.47</v>
      </c>
      <c r="F44" s="2" t="s">
        <v>102</v>
      </c>
      <c r="G44" s="3">
        <v>-2.92E-2</v>
      </c>
      <c r="H44" s="2">
        <v>115</v>
      </c>
      <c r="I44" s="4">
        <v>-750</v>
      </c>
      <c r="J44" s="5">
        <v>451.80722891566268</v>
      </c>
      <c r="K44" s="6">
        <f t="shared" si="1"/>
        <v>34580.16911573556</v>
      </c>
      <c r="L44" s="4">
        <f t="shared" si="0"/>
        <v>57403.080732121023</v>
      </c>
    </row>
    <row r="45" spans="1:12">
      <c r="A45" s="2" t="s">
        <v>103</v>
      </c>
      <c r="B45" s="2">
        <v>1.1299999999999999</v>
      </c>
      <c r="C45" s="2">
        <v>1.65</v>
      </c>
      <c r="D45" s="2">
        <v>1.66</v>
      </c>
      <c r="E45" s="2">
        <v>1.0900000000000001</v>
      </c>
      <c r="F45" s="2" t="s">
        <v>104</v>
      </c>
      <c r="G45" s="3">
        <v>-0.31929999999999997</v>
      </c>
      <c r="H45" s="2">
        <v>116</v>
      </c>
      <c r="I45" s="4">
        <v>-750</v>
      </c>
      <c r="J45" s="5">
        <v>663.71681415929208</v>
      </c>
      <c r="K45" s="6">
        <f t="shared" si="1"/>
        <v>35243.885929894852</v>
      </c>
      <c r="L45" s="4">
        <f t="shared" si="0"/>
        <v>39825.591100781181</v>
      </c>
    </row>
    <row r="46" spans="1:12">
      <c r="A46" s="2" t="s">
        <v>105</v>
      </c>
      <c r="B46" s="2">
        <v>1.1000000000000001</v>
      </c>
      <c r="C46" s="2">
        <v>1.1299999999999999</v>
      </c>
      <c r="D46" s="2">
        <v>1.45</v>
      </c>
      <c r="E46" s="2">
        <v>1.07</v>
      </c>
      <c r="F46" s="2" t="s">
        <v>106</v>
      </c>
      <c r="G46" s="3">
        <v>-2.6499999999999999E-2</v>
      </c>
      <c r="H46" s="2">
        <v>117</v>
      </c>
      <c r="I46" s="4">
        <v>-750</v>
      </c>
      <c r="J46" s="5">
        <v>681.81818181818176</v>
      </c>
      <c r="K46" s="6">
        <f t="shared" si="1"/>
        <v>35925.704111713036</v>
      </c>
      <c r="L46" s="4">
        <f t="shared" si="0"/>
        <v>39518.274522884341</v>
      </c>
    </row>
    <row r="47" spans="1:12">
      <c r="A47" s="2" t="s">
        <v>107</v>
      </c>
      <c r="B47" s="2">
        <v>1.38</v>
      </c>
      <c r="C47" s="2">
        <v>1.18</v>
      </c>
      <c r="D47" s="2">
        <v>1.44</v>
      </c>
      <c r="E47" s="2">
        <v>1.04</v>
      </c>
      <c r="F47" s="2" t="s">
        <v>108</v>
      </c>
      <c r="G47" s="3">
        <v>0.2545</v>
      </c>
      <c r="H47" s="2">
        <v>118</v>
      </c>
      <c r="I47" s="4">
        <v>-750</v>
      </c>
      <c r="J47" s="5">
        <v>543.47826086956525</v>
      </c>
      <c r="K47" s="6">
        <f t="shared" si="1"/>
        <v>36469.182372582603</v>
      </c>
      <c r="L47" s="4">
        <f t="shared" si="0"/>
        <v>50327.471674163986</v>
      </c>
    </row>
    <row r="48" spans="1:12">
      <c r="A48" s="2" t="s">
        <v>109</v>
      </c>
      <c r="B48" s="2">
        <v>1.02</v>
      </c>
      <c r="C48" s="2">
        <v>1.38</v>
      </c>
      <c r="D48" s="2">
        <v>1.42</v>
      </c>
      <c r="E48" s="2">
        <v>0.97</v>
      </c>
      <c r="F48" s="2" t="s">
        <v>110</v>
      </c>
      <c r="G48" s="3">
        <v>-0.26090000000000002</v>
      </c>
      <c r="H48" s="2">
        <v>119</v>
      </c>
      <c r="I48" s="4">
        <v>-750</v>
      </c>
      <c r="J48" s="5">
        <v>735.29411764705878</v>
      </c>
      <c r="K48" s="6">
        <f t="shared" si="1"/>
        <v>37204.476490229659</v>
      </c>
      <c r="L48" s="4">
        <f t="shared" si="0"/>
        <v>37948.566020034254</v>
      </c>
    </row>
    <row r="49" spans="1:12">
      <c r="A49" s="2" t="s">
        <v>111</v>
      </c>
      <c r="B49" s="2">
        <v>1.23</v>
      </c>
      <c r="C49" s="2">
        <v>1.06</v>
      </c>
      <c r="D49" s="2">
        <v>1.27</v>
      </c>
      <c r="E49" s="2">
        <v>1.02</v>
      </c>
      <c r="F49" s="2" t="s">
        <v>112</v>
      </c>
      <c r="G49" s="3">
        <v>0.2059</v>
      </c>
      <c r="H49" s="2">
        <v>120</v>
      </c>
      <c r="I49" s="4">
        <v>-750</v>
      </c>
      <c r="J49" s="5">
        <v>609.7560975609756</v>
      </c>
      <c r="K49" s="6">
        <f t="shared" si="1"/>
        <v>37814.232587790633</v>
      </c>
      <c r="L49" s="4">
        <f t="shared" si="0"/>
        <v>46511.50608298248</v>
      </c>
    </row>
    <row r="50" spans="1:12">
      <c r="A50" s="2" t="s">
        <v>113</v>
      </c>
      <c r="B50" s="2">
        <v>1.28</v>
      </c>
      <c r="C50" s="2">
        <v>1.25</v>
      </c>
      <c r="D50" s="2">
        <v>1.34</v>
      </c>
      <c r="E50" s="2">
        <v>1.21</v>
      </c>
      <c r="F50" s="2" t="s">
        <v>114</v>
      </c>
      <c r="G50" s="3">
        <v>4.07E-2</v>
      </c>
      <c r="H50" s="2">
        <v>121</v>
      </c>
      <c r="I50" s="4">
        <v>-750</v>
      </c>
      <c r="J50" s="5">
        <v>585.9375</v>
      </c>
      <c r="K50" s="6">
        <f t="shared" si="1"/>
        <v>38400.170087790633</v>
      </c>
      <c r="L50" s="4">
        <f t="shared" si="0"/>
        <v>49152.21771237201</v>
      </c>
    </row>
    <row r="51" spans="1:12">
      <c r="A51" s="2" t="s">
        <v>115</v>
      </c>
      <c r="B51" s="2">
        <v>1.25</v>
      </c>
      <c r="C51" s="2">
        <v>1.29</v>
      </c>
      <c r="D51" s="2">
        <v>1.31</v>
      </c>
      <c r="E51" s="2">
        <v>1.18</v>
      </c>
      <c r="F51" s="2" t="s">
        <v>116</v>
      </c>
      <c r="G51" s="3">
        <v>-2.3400000000000001E-2</v>
      </c>
      <c r="H51" s="2">
        <v>122</v>
      </c>
      <c r="I51" s="4">
        <v>-750</v>
      </c>
      <c r="J51" s="5">
        <v>600</v>
      </c>
      <c r="K51" s="6">
        <f t="shared" si="1"/>
        <v>39000.170087790633</v>
      </c>
      <c r="L51" s="4">
        <f t="shared" si="0"/>
        <v>48750.212609738293</v>
      </c>
    </row>
    <row r="52" spans="1:12">
      <c r="A52" s="2" t="s">
        <v>117</v>
      </c>
      <c r="B52" s="2">
        <v>1.22</v>
      </c>
      <c r="C52" s="2">
        <v>1.26</v>
      </c>
      <c r="D52" s="2">
        <v>1.38</v>
      </c>
      <c r="E52" s="2">
        <v>1.1599999999999999</v>
      </c>
      <c r="F52" s="2" t="s">
        <v>118</v>
      </c>
      <c r="G52" s="3">
        <v>-2.4E-2</v>
      </c>
      <c r="H52" s="2">
        <v>123</v>
      </c>
      <c r="I52" s="4">
        <v>-750</v>
      </c>
      <c r="J52" s="5">
        <v>614.7540983606558</v>
      </c>
      <c r="K52" s="6">
        <f t="shared" si="1"/>
        <v>39614.924186151286</v>
      </c>
      <c r="L52" s="4">
        <f t="shared" si="0"/>
        <v>48330.207507104569</v>
      </c>
    </row>
    <row r="53" spans="1:12">
      <c r="A53" s="2" t="s">
        <v>119</v>
      </c>
      <c r="B53" s="2">
        <v>1.22</v>
      </c>
      <c r="C53" s="2">
        <v>1.23</v>
      </c>
      <c r="D53" s="2">
        <v>1.26</v>
      </c>
      <c r="E53" s="2">
        <v>1.1499999999999999</v>
      </c>
      <c r="F53" s="2" t="s">
        <v>120</v>
      </c>
      <c r="G53" s="3">
        <v>0</v>
      </c>
      <c r="H53" s="2">
        <v>124</v>
      </c>
      <c r="I53" s="4">
        <v>-750</v>
      </c>
      <c r="J53" s="5">
        <v>614.7540983606558</v>
      </c>
      <c r="K53" s="6">
        <f t="shared" si="1"/>
        <v>40229.678284511938</v>
      </c>
      <c r="L53" s="4">
        <f t="shared" si="0"/>
        <v>49080.207507104562</v>
      </c>
    </row>
    <row r="54" spans="1:12">
      <c r="A54" s="2" t="s">
        <v>121</v>
      </c>
      <c r="B54" s="2">
        <v>1.34</v>
      </c>
      <c r="C54" s="2">
        <v>1.22</v>
      </c>
      <c r="D54" s="2">
        <v>1.39</v>
      </c>
      <c r="E54" s="2">
        <v>1.18</v>
      </c>
      <c r="F54" s="2" t="s">
        <v>122</v>
      </c>
      <c r="G54" s="3">
        <v>9.8400000000000001E-2</v>
      </c>
      <c r="H54" s="2">
        <v>125</v>
      </c>
      <c r="I54" s="4">
        <v>-750</v>
      </c>
      <c r="J54" s="5">
        <v>559.70149253731336</v>
      </c>
      <c r="K54" s="6">
        <f t="shared" si="1"/>
        <v>40789.379777049253</v>
      </c>
      <c r="L54" s="4">
        <f t="shared" si="0"/>
        <v>54657.768901246003</v>
      </c>
    </row>
    <row r="55" spans="1:12">
      <c r="A55" s="2" t="s">
        <v>123</v>
      </c>
      <c r="B55" s="2">
        <v>1.61</v>
      </c>
      <c r="C55" s="2">
        <v>1.35</v>
      </c>
      <c r="D55" s="2">
        <v>1.73</v>
      </c>
      <c r="E55" s="2">
        <v>1.34</v>
      </c>
      <c r="F55" s="2" t="s">
        <v>124</v>
      </c>
      <c r="G55" s="3">
        <v>0.20150000000000001</v>
      </c>
      <c r="H55" s="2">
        <v>126</v>
      </c>
      <c r="I55" s="4">
        <v>-750</v>
      </c>
      <c r="J55" s="5">
        <v>465.83850931677017</v>
      </c>
      <c r="K55" s="6">
        <f t="shared" si="1"/>
        <v>41255.21828636602</v>
      </c>
      <c r="L55" s="4">
        <f t="shared" si="0"/>
        <v>66420.901441049296</v>
      </c>
    </row>
    <row r="56" spans="1:12">
      <c r="A56" s="2" t="s">
        <v>125</v>
      </c>
      <c r="B56" s="2">
        <v>1.94</v>
      </c>
      <c r="C56" s="2">
        <v>1.62</v>
      </c>
      <c r="D56" s="2">
        <v>1.96</v>
      </c>
      <c r="E56" s="2">
        <v>1.6</v>
      </c>
      <c r="F56" s="2" t="s">
        <v>126</v>
      </c>
      <c r="G56" s="3">
        <v>0.20499999999999999</v>
      </c>
      <c r="H56" s="2">
        <v>127</v>
      </c>
      <c r="I56" s="4">
        <v>-750</v>
      </c>
      <c r="J56" s="5">
        <v>386.59793814432993</v>
      </c>
      <c r="K56" s="6">
        <f t="shared" si="1"/>
        <v>41641.816224510352</v>
      </c>
      <c r="L56" s="4">
        <f t="shared" si="0"/>
        <v>80785.123475550077</v>
      </c>
    </row>
    <row r="57" spans="1:12">
      <c r="A57" s="2" t="s">
        <v>127</v>
      </c>
      <c r="B57" s="2">
        <v>1.66</v>
      </c>
      <c r="C57" s="2">
        <v>1.94</v>
      </c>
      <c r="D57" s="2">
        <v>2.15</v>
      </c>
      <c r="E57" s="2">
        <v>1.6</v>
      </c>
      <c r="F57" s="2" t="s">
        <v>128</v>
      </c>
      <c r="G57" s="3">
        <v>-0.14430000000000001</v>
      </c>
      <c r="H57" s="2">
        <v>128</v>
      </c>
      <c r="I57" s="4">
        <v>-750</v>
      </c>
      <c r="J57" s="5">
        <v>451.80722891566268</v>
      </c>
      <c r="K57" s="6">
        <f t="shared" si="1"/>
        <v>42093.623453426015</v>
      </c>
      <c r="L57" s="4">
        <f t="shared" si="0"/>
        <v>69875.414932687185</v>
      </c>
    </row>
    <row r="58" spans="1:12">
      <c r="A58" s="2" t="s">
        <v>129</v>
      </c>
      <c r="B58" s="2">
        <v>1.8</v>
      </c>
      <c r="C58" s="2">
        <v>1.65</v>
      </c>
      <c r="D58" s="2">
        <v>1.85</v>
      </c>
      <c r="E58" s="2">
        <v>1.64</v>
      </c>
      <c r="F58" s="2" t="s">
        <v>130</v>
      </c>
      <c r="G58" s="3">
        <v>8.43E-2</v>
      </c>
      <c r="H58" s="2">
        <v>129</v>
      </c>
      <c r="I58" s="4">
        <v>-750</v>
      </c>
      <c r="J58" s="5">
        <v>416.66666666666663</v>
      </c>
      <c r="K58" s="6">
        <f t="shared" si="1"/>
        <v>42510.290120092679</v>
      </c>
      <c r="L58" s="4">
        <f t="shared" si="0"/>
        <v>76518.522216166821</v>
      </c>
    </row>
    <row r="59" spans="1:12">
      <c r="A59" s="2" t="s">
        <v>131</v>
      </c>
      <c r="B59" s="2">
        <v>1.96</v>
      </c>
      <c r="C59" s="2">
        <v>1.78</v>
      </c>
      <c r="D59" s="2">
        <v>2.0299999999999998</v>
      </c>
      <c r="E59" s="2">
        <v>1.73</v>
      </c>
      <c r="F59" s="2" t="s">
        <v>132</v>
      </c>
      <c r="G59" s="3">
        <v>8.8900000000000007E-2</v>
      </c>
      <c r="H59" s="2">
        <v>130</v>
      </c>
      <c r="I59" s="4">
        <v>-750</v>
      </c>
      <c r="J59" s="5">
        <v>382.65306122448982</v>
      </c>
      <c r="K59" s="6">
        <f t="shared" si="1"/>
        <v>42892.943181317169</v>
      </c>
      <c r="L59" s="4">
        <f t="shared" si="0"/>
        <v>84070.168635381648</v>
      </c>
    </row>
    <row r="60" spans="1:12">
      <c r="A60" s="2" t="s">
        <v>133</v>
      </c>
      <c r="B60" s="2">
        <v>2.0299999999999998</v>
      </c>
      <c r="C60" s="2">
        <v>1.94</v>
      </c>
      <c r="D60" s="2">
        <v>2.2599999999999998</v>
      </c>
      <c r="E60" s="2">
        <v>1.94</v>
      </c>
      <c r="F60" s="2" t="s">
        <v>134</v>
      </c>
      <c r="G60" s="3">
        <v>3.5700000000000003E-2</v>
      </c>
      <c r="H60" s="2">
        <v>131</v>
      </c>
      <c r="I60" s="4">
        <v>-750</v>
      </c>
      <c r="J60" s="5">
        <v>369.45812807881777</v>
      </c>
      <c r="K60" s="6">
        <f t="shared" si="1"/>
        <v>43262.401309395987</v>
      </c>
      <c r="L60" s="4">
        <f t="shared" si="0"/>
        <v>87822.67465807384</v>
      </c>
    </row>
    <row r="61" spans="1:12">
      <c r="A61" s="2" t="s">
        <v>135</v>
      </c>
      <c r="B61" s="2">
        <v>2.39</v>
      </c>
      <c r="C61" s="2">
        <v>2.0299999999999998</v>
      </c>
      <c r="D61" s="2">
        <v>2.5299999999999998</v>
      </c>
      <c r="E61" s="2">
        <v>2.0299999999999998</v>
      </c>
      <c r="F61" s="2" t="s">
        <v>136</v>
      </c>
      <c r="G61" s="3">
        <v>0.17730000000000001</v>
      </c>
      <c r="H61" s="2">
        <v>132</v>
      </c>
      <c r="I61" s="4">
        <v>-750</v>
      </c>
      <c r="J61" s="5">
        <v>313.80753138075312</v>
      </c>
      <c r="K61" s="6">
        <f t="shared" si="1"/>
        <v>43576.208840776744</v>
      </c>
      <c r="L61" s="4">
        <f t="shared" si="0"/>
        <v>104147.13912945642</v>
      </c>
    </row>
    <row r="62" spans="1:12">
      <c r="A62" s="2" t="s">
        <v>137</v>
      </c>
      <c r="B62" s="2">
        <v>3.11</v>
      </c>
      <c r="C62" s="2">
        <v>2.41</v>
      </c>
      <c r="D62" s="2">
        <v>3.16</v>
      </c>
      <c r="E62" s="2">
        <v>2.41</v>
      </c>
      <c r="F62" s="2" t="s">
        <v>138</v>
      </c>
      <c r="G62" s="3">
        <v>0.30130000000000001</v>
      </c>
      <c r="H62" s="2">
        <v>133</v>
      </c>
      <c r="I62" s="4">
        <v>-750</v>
      </c>
      <c r="J62" s="5">
        <v>241.15755627009648</v>
      </c>
      <c r="K62" s="6">
        <f t="shared" si="1"/>
        <v>43817.366397046841</v>
      </c>
      <c r="L62" s="4">
        <f t="shared" si="0"/>
        <v>136272.00949481566</v>
      </c>
    </row>
    <row r="63" spans="1:12">
      <c r="A63" s="2" t="s">
        <v>139</v>
      </c>
      <c r="B63" s="2">
        <v>3.05</v>
      </c>
      <c r="C63" s="2">
        <v>3.12</v>
      </c>
      <c r="D63" s="2">
        <v>3.23</v>
      </c>
      <c r="E63" s="2">
        <v>2.96</v>
      </c>
      <c r="F63" s="2" t="s">
        <v>140</v>
      </c>
      <c r="G63" s="3">
        <v>-1.9300000000000001E-2</v>
      </c>
      <c r="H63" s="2">
        <v>134</v>
      </c>
      <c r="I63" s="4">
        <v>-750</v>
      </c>
      <c r="J63" s="5">
        <v>245.90163934426232</v>
      </c>
      <c r="K63" s="6">
        <f t="shared" si="1"/>
        <v>44063.268036391106</v>
      </c>
      <c r="L63" s="4">
        <f t="shared" si="0"/>
        <v>134392.96751099286</v>
      </c>
    </row>
    <row r="64" spans="1:12">
      <c r="A64" s="2" t="s">
        <v>141</v>
      </c>
      <c r="B64" s="2">
        <v>2.59</v>
      </c>
      <c r="C64" s="2">
        <v>3.05</v>
      </c>
      <c r="D64" s="2">
        <v>3.45</v>
      </c>
      <c r="E64" s="2">
        <v>2.56</v>
      </c>
      <c r="F64" s="2" t="s">
        <v>142</v>
      </c>
      <c r="G64" s="3">
        <v>-0.15079999999999999</v>
      </c>
      <c r="H64" s="2">
        <v>135</v>
      </c>
      <c r="I64" s="4">
        <v>-750</v>
      </c>
      <c r="J64" s="5">
        <v>289.57528957528962</v>
      </c>
      <c r="K64" s="6">
        <f t="shared" si="1"/>
        <v>44352.843325966394</v>
      </c>
      <c r="L64" s="4">
        <f t="shared" si="0"/>
        <v>114873.86421425296</v>
      </c>
    </row>
    <row r="65" spans="1:12">
      <c r="A65" s="2" t="s">
        <v>143</v>
      </c>
      <c r="B65" s="2">
        <v>2.75</v>
      </c>
      <c r="C65" s="2">
        <v>2.61</v>
      </c>
      <c r="D65" s="2">
        <v>3.02</v>
      </c>
      <c r="E65" s="2">
        <v>2.52</v>
      </c>
      <c r="F65" s="2" t="s">
        <v>144</v>
      </c>
      <c r="G65" s="3">
        <v>6.1800000000000001E-2</v>
      </c>
      <c r="H65" s="2">
        <v>136</v>
      </c>
      <c r="I65" s="4">
        <v>-750</v>
      </c>
      <c r="J65" s="5">
        <v>272.72727272727275</v>
      </c>
      <c r="K65" s="6">
        <f t="shared" si="1"/>
        <v>44625.570598693666</v>
      </c>
      <c r="L65" s="4">
        <f t="shared" si="0"/>
        <v>122720.31914640758</v>
      </c>
    </row>
    <row r="66" spans="1:12">
      <c r="A66" s="2" t="s">
        <v>145</v>
      </c>
      <c r="B66" s="2">
        <v>2.96</v>
      </c>
      <c r="C66" s="2">
        <v>2.75</v>
      </c>
      <c r="D66" s="2">
        <v>3.11</v>
      </c>
      <c r="E66" s="2">
        <v>2.71</v>
      </c>
      <c r="F66" s="2" t="s">
        <v>146</v>
      </c>
      <c r="G66" s="3">
        <v>7.6399999999999996E-2</v>
      </c>
      <c r="H66" s="2">
        <v>137</v>
      </c>
      <c r="I66" s="4">
        <v>-750</v>
      </c>
      <c r="J66" s="5">
        <v>253.37837837837839</v>
      </c>
      <c r="K66" s="6">
        <f t="shared" si="1"/>
        <v>44878.948977072047</v>
      </c>
      <c r="L66" s="4">
        <f t="shared" si="0"/>
        <v>132841.68897213327</v>
      </c>
    </row>
    <row r="67" spans="1:12">
      <c r="A67" s="2" t="s">
        <v>147</v>
      </c>
      <c r="B67" s="2">
        <v>2.4300000000000002</v>
      </c>
      <c r="C67" s="2">
        <v>2.96</v>
      </c>
      <c r="D67" s="2">
        <v>3.1</v>
      </c>
      <c r="E67" s="2">
        <v>2.4</v>
      </c>
      <c r="F67" s="2" t="s">
        <v>148</v>
      </c>
      <c r="G67" s="3">
        <v>-0.17910000000000001</v>
      </c>
      <c r="H67" s="2">
        <v>138</v>
      </c>
      <c r="I67" s="4">
        <v>-750</v>
      </c>
      <c r="J67" s="5">
        <v>308.64197530864197</v>
      </c>
      <c r="K67" s="6">
        <f t="shared" si="1"/>
        <v>45187.590952380691</v>
      </c>
      <c r="L67" s="4">
        <f t="shared" si="0"/>
        <v>109805.84601428508</v>
      </c>
    </row>
    <row r="68" spans="1:12">
      <c r="A68" s="2" t="s">
        <v>149</v>
      </c>
      <c r="B68" s="2">
        <v>2.64</v>
      </c>
      <c r="C68" s="2">
        <v>2.4300000000000002</v>
      </c>
      <c r="D68" s="2">
        <v>2.71</v>
      </c>
      <c r="E68" s="2">
        <v>2.2400000000000002</v>
      </c>
      <c r="F68" s="2" t="s">
        <v>150</v>
      </c>
      <c r="G68" s="3">
        <v>8.6400000000000005E-2</v>
      </c>
      <c r="H68" s="2">
        <v>139</v>
      </c>
      <c r="I68" s="4">
        <v>-750</v>
      </c>
      <c r="J68" s="5">
        <v>284.09090909090907</v>
      </c>
      <c r="K68" s="6">
        <f t="shared" si="1"/>
        <v>45471.681861471603</v>
      </c>
      <c r="L68" s="4">
        <f t="shared" ref="L68:L73" si="2">K68*B68</f>
        <v>120045.24011428504</v>
      </c>
    </row>
    <row r="69" spans="1:12">
      <c r="A69" s="2" t="s">
        <v>151</v>
      </c>
      <c r="B69" s="2">
        <v>2.86</v>
      </c>
      <c r="C69" s="2">
        <v>2.63</v>
      </c>
      <c r="D69" s="2">
        <v>2.9</v>
      </c>
      <c r="E69" s="2">
        <v>2.5499999999999998</v>
      </c>
      <c r="F69" s="2" t="s">
        <v>152</v>
      </c>
      <c r="G69" s="3">
        <v>8.3299999999999999E-2</v>
      </c>
      <c r="H69" s="2">
        <v>140</v>
      </c>
      <c r="I69" s="4">
        <v>-750</v>
      </c>
      <c r="J69" s="5">
        <v>262.23776223776224</v>
      </c>
      <c r="K69" s="6">
        <f t="shared" ref="K69:K73" si="3">K68+J69</f>
        <v>45733.919623709364</v>
      </c>
      <c r="L69" s="4">
        <f t="shared" si="2"/>
        <v>130799.01012380878</v>
      </c>
    </row>
    <row r="70" spans="1:12">
      <c r="A70" s="2" t="s">
        <v>153</v>
      </c>
      <c r="B70" s="2">
        <v>2.92</v>
      </c>
      <c r="C70" s="2">
        <v>2.86</v>
      </c>
      <c r="D70" s="2">
        <v>3.01</v>
      </c>
      <c r="E70" s="2">
        <v>2.78</v>
      </c>
      <c r="F70" s="2" t="s">
        <v>154</v>
      </c>
      <c r="G70" s="3">
        <v>2.1000000000000001E-2</v>
      </c>
      <c r="H70" s="2">
        <v>141</v>
      </c>
      <c r="I70" s="4">
        <v>-750</v>
      </c>
      <c r="J70" s="5">
        <v>256.84931506849318</v>
      </c>
      <c r="K70" s="6">
        <f t="shared" si="3"/>
        <v>45990.768938777859</v>
      </c>
      <c r="L70" s="4">
        <f t="shared" si="2"/>
        <v>134293.04530123135</v>
      </c>
    </row>
    <row r="71" spans="1:12">
      <c r="A71" s="2" t="s">
        <v>155</v>
      </c>
      <c r="B71" s="2">
        <v>3.08</v>
      </c>
      <c r="C71" s="2">
        <v>2.92</v>
      </c>
      <c r="D71" s="2">
        <v>3.18</v>
      </c>
      <c r="E71" s="2">
        <v>2.79</v>
      </c>
      <c r="F71" s="2" t="s">
        <v>156</v>
      </c>
      <c r="G71" s="3">
        <v>5.4800000000000001E-2</v>
      </c>
      <c r="H71" s="2">
        <v>142</v>
      </c>
      <c r="I71" s="4">
        <v>-750</v>
      </c>
      <c r="J71" s="5">
        <v>243.50649350649351</v>
      </c>
      <c r="K71" s="6">
        <f t="shared" si="3"/>
        <v>46234.275432284354</v>
      </c>
      <c r="L71" s="4">
        <f t="shared" si="2"/>
        <v>142401.56833143582</v>
      </c>
    </row>
    <row r="72" spans="1:12">
      <c r="A72" s="2" t="s">
        <v>157</v>
      </c>
      <c r="B72" s="2">
        <v>3.2</v>
      </c>
      <c r="C72" s="2">
        <v>3.15</v>
      </c>
      <c r="D72" s="2">
        <v>3.28</v>
      </c>
      <c r="E72" s="2">
        <v>2.93</v>
      </c>
      <c r="F72" s="2" t="s">
        <v>158</v>
      </c>
      <c r="G72" s="3">
        <v>3.9E-2</v>
      </c>
      <c r="H72" s="2">
        <v>143</v>
      </c>
      <c r="I72" s="4">
        <v>-750</v>
      </c>
      <c r="J72" s="5">
        <v>234.375</v>
      </c>
      <c r="K72" s="6">
        <f t="shared" si="3"/>
        <v>46468.650432284354</v>
      </c>
      <c r="L72" s="4">
        <f t="shared" si="2"/>
        <v>148699.68138330994</v>
      </c>
    </row>
    <row r="73" spans="1:12">
      <c r="A73" s="2" t="s">
        <v>159</v>
      </c>
      <c r="B73" s="2">
        <v>3.6</v>
      </c>
      <c r="C73" s="2">
        <v>3.23</v>
      </c>
      <c r="D73" s="2">
        <v>3.75</v>
      </c>
      <c r="E73" s="2">
        <v>3.21</v>
      </c>
      <c r="F73" s="2" t="s">
        <v>160</v>
      </c>
      <c r="G73" s="3">
        <v>0.125</v>
      </c>
      <c r="H73" s="2">
        <v>144</v>
      </c>
      <c r="I73" s="4">
        <v>-750</v>
      </c>
      <c r="J73" s="5">
        <v>208.33333333333331</v>
      </c>
      <c r="K73" s="6">
        <f t="shared" si="3"/>
        <v>46676.98376561769</v>
      </c>
      <c r="L73" s="4">
        <f t="shared" si="2"/>
        <v>168037.14155622368</v>
      </c>
    </row>
    <row r="74" spans="1:12">
      <c r="I74" s="4">
        <f>L73</f>
        <v>168037.14155622368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cassio</dc:creator>
  <cp:keywords/>
  <dc:description/>
  <cp:lastModifiedBy/>
  <cp:revision/>
  <dcterms:created xsi:type="dcterms:W3CDTF">2023-02-05T01:28:14Z</dcterms:created>
  <dcterms:modified xsi:type="dcterms:W3CDTF">2023-02-09T19:33:21Z</dcterms:modified>
  <cp:category/>
  <cp:contentStatus/>
</cp:coreProperties>
</file>