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203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4" i="1" l="1"/>
  <c r="J33" i="1"/>
  <c r="J32" i="1"/>
  <c r="K27" i="1"/>
  <c r="K28" i="1"/>
  <c r="K29" i="1"/>
  <c r="K30" i="1"/>
  <c r="K26" i="1"/>
  <c r="I30" i="1"/>
  <c r="I29" i="1"/>
  <c r="I28" i="1"/>
  <c r="I27" i="1"/>
  <c r="I26" i="1"/>
  <c r="F21" i="1"/>
  <c r="F23" i="1" l="1"/>
  <c r="F22" i="1"/>
  <c r="M7" i="1"/>
  <c r="N7" i="1" s="1"/>
  <c r="M8" i="1"/>
  <c r="N8" i="1" s="1"/>
  <c r="P8" i="1" s="1"/>
  <c r="M9" i="1"/>
  <c r="N9" i="1" s="1"/>
  <c r="P9" i="1" s="1"/>
  <c r="M10" i="1"/>
  <c r="N10" i="1" s="1"/>
  <c r="M11" i="1"/>
  <c r="N11" i="1" s="1"/>
  <c r="M12" i="1"/>
  <c r="N12" i="1" s="1"/>
  <c r="P12" i="1" s="1"/>
  <c r="M13" i="1"/>
  <c r="N13" i="1" s="1"/>
  <c r="P13" i="1" s="1"/>
  <c r="M14" i="1"/>
  <c r="N14" i="1" s="1"/>
  <c r="M15" i="1"/>
  <c r="N15" i="1" s="1"/>
  <c r="M6" i="1"/>
  <c r="N6" i="1" s="1"/>
  <c r="O6" i="1" s="1"/>
  <c r="P14" i="1" l="1"/>
  <c r="O14" i="1"/>
  <c r="P10" i="1"/>
  <c r="O10" i="1"/>
  <c r="O15" i="1"/>
  <c r="P15" i="1"/>
  <c r="O11" i="1"/>
  <c r="P11" i="1"/>
  <c r="O7" i="1"/>
  <c r="P7" i="1"/>
  <c r="O13" i="1"/>
  <c r="O9" i="1"/>
  <c r="O12" i="1"/>
  <c r="O8" i="1"/>
  <c r="P6" i="1"/>
</calcChain>
</file>

<file path=xl/sharedStrings.xml><?xml version="1.0" encoding="utf-8"?>
<sst xmlns="http://schemas.openxmlformats.org/spreadsheetml/2006/main" count="75" uniqueCount="63">
  <si>
    <t>MARKS SHEET</t>
  </si>
  <si>
    <t xml:space="preserve">  S.NO.</t>
  </si>
  <si>
    <t xml:space="preserve">ROLL NO. </t>
  </si>
  <si>
    <t xml:space="preserve">MOTHER'S NAME </t>
  </si>
  <si>
    <t xml:space="preserve">FATHER'S NAME </t>
  </si>
  <si>
    <t>GEOGRAPHY</t>
  </si>
  <si>
    <t xml:space="preserve">  TOTAL</t>
  </si>
  <si>
    <t>PASS / FAIL</t>
  </si>
  <si>
    <r>
      <t xml:space="preserve">  </t>
    </r>
    <r>
      <rPr>
        <sz val="11"/>
        <color theme="1"/>
        <rFont val="Bahnschrift SemiBold SemiConden"/>
        <family val="2"/>
      </rPr>
      <t>NAME</t>
    </r>
  </si>
  <si>
    <r>
      <t xml:space="preserve"> </t>
    </r>
    <r>
      <rPr>
        <sz val="11"/>
        <color theme="1"/>
        <rFont val="Bahnschrift SemiBold SemiConden"/>
        <family val="2"/>
      </rPr>
      <t xml:space="preserve"> CLASS </t>
    </r>
  </si>
  <si>
    <r>
      <rPr>
        <sz val="11"/>
        <color theme="1"/>
        <rFont val="Bahnschrift SemiBold SemiConden"/>
        <family val="2"/>
      </rPr>
      <t>POLITICAL SCIENCE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</si>
  <si>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Bahnschrift SemiBold SemiConden"/>
        <family val="2"/>
      </rPr>
      <t xml:space="preserve"> HINDI</t>
    </r>
  </si>
  <si>
    <r>
      <t xml:space="preserve"> </t>
    </r>
    <r>
      <rPr>
        <sz val="11"/>
        <color theme="1"/>
        <rFont val="Bahnschrift SemiBold SemiConden"/>
        <family val="2"/>
      </rPr>
      <t>ENGLISH</t>
    </r>
  </si>
  <si>
    <r>
      <rPr>
        <sz val="11"/>
        <color theme="1"/>
        <rFont val="Bahnschrift SemiBold SemiConden"/>
        <family val="2"/>
      </rPr>
      <t>PHYSICAL EDUCATION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</si>
  <si>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</t>
    </r>
    <r>
      <rPr>
        <sz val="11"/>
        <color theme="1"/>
        <rFont val="Bahnschrift SemiBold SemiConden"/>
        <family val="2"/>
      </rPr>
      <t xml:space="preserve"> %</t>
    </r>
  </si>
  <si>
    <r>
      <t xml:space="preserve">  </t>
    </r>
    <r>
      <rPr>
        <sz val="11"/>
        <color theme="1"/>
        <rFont val="Bahnschrift SemiBold SemiConden"/>
        <family val="2"/>
      </rPr>
      <t xml:space="preserve">GRADE </t>
    </r>
  </si>
  <si>
    <t xml:space="preserve">NISHA </t>
  </si>
  <si>
    <t xml:space="preserve">PRACHI </t>
  </si>
  <si>
    <t>VINAY</t>
  </si>
  <si>
    <t>RISHU</t>
  </si>
  <si>
    <t>MADHU</t>
  </si>
  <si>
    <t xml:space="preserve">KASHISH </t>
  </si>
  <si>
    <t xml:space="preserve">HARSH </t>
  </si>
  <si>
    <t xml:space="preserve">USHA </t>
  </si>
  <si>
    <t>YUG</t>
  </si>
  <si>
    <t>DARPAN</t>
  </si>
  <si>
    <t>12TH</t>
  </si>
  <si>
    <t>SHUBODH SINGH</t>
  </si>
  <si>
    <t>SITA DEVI</t>
  </si>
  <si>
    <t>KAMLA DEVI</t>
  </si>
  <si>
    <t>RAJESH KUMAR</t>
  </si>
  <si>
    <t>CHAMAN DEVI</t>
  </si>
  <si>
    <t>SHER SINGH</t>
  </si>
  <si>
    <t>HARSHA DEVI</t>
  </si>
  <si>
    <t>HARSH RAJ</t>
  </si>
  <si>
    <t>POOJA DEVI</t>
  </si>
  <si>
    <t>RAM SINGH</t>
  </si>
  <si>
    <t>RADHA</t>
  </si>
  <si>
    <t>KRISHNA</t>
  </si>
  <si>
    <t xml:space="preserve">GARIMA </t>
  </si>
  <si>
    <t xml:space="preserve">HAREESH </t>
  </si>
  <si>
    <t>JAYANTI</t>
  </si>
  <si>
    <t>JAYANT</t>
  </si>
  <si>
    <t xml:space="preserve">ISHA DEVI </t>
  </si>
  <si>
    <t xml:space="preserve">AJIT SINGH </t>
  </si>
  <si>
    <t>VANSHITA</t>
  </si>
  <si>
    <t>VANSH</t>
  </si>
  <si>
    <t>REPORT CARD</t>
  </si>
  <si>
    <t>ROLL NO.</t>
  </si>
  <si>
    <t>NAME</t>
  </si>
  <si>
    <t>FATHER'S  NAME</t>
  </si>
  <si>
    <t>TOTAL MARKS</t>
  </si>
  <si>
    <t>PASSING MARKS</t>
  </si>
  <si>
    <t>OBTAIN MARKS/80</t>
  </si>
  <si>
    <t>SUBJECT</t>
  </si>
  <si>
    <t>OBTAIN MARKS /20</t>
  </si>
  <si>
    <t>TOTAL</t>
  </si>
  <si>
    <t>POLITICAL SCIENCE</t>
  </si>
  <si>
    <t>HINDI</t>
  </si>
  <si>
    <t>ENGLISH</t>
  </si>
  <si>
    <t>PHYSICAL EDUCATION</t>
  </si>
  <si>
    <t>GRADE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</si>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</sst>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ahnschrift SemiBold SemiConden"/>
      <family val="2"/>
    </font>
    <font>
      <sz val="28"/>
      <color theme="1"/>
      <name val="Arial Rounded MT Bold"/>
      <family val="2"/>
    </font>
    <font>
      <sz val="24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topLeftCell="A2" workbookViewId="0">
      <selection activeCell="H19" sqref="H19:I19"/>
    </sheetView>
  </sheetViews>
  <sheetFormatPr defaultRowHeight="15" x14ac:dyDescent="0.25"/>
  <cols>
    <col min="5" max="5" width="15.28515625" customWidth="1"/>
    <col min="6" max="6" width="19.85546875" customWidth="1"/>
    <col min="7" max="7" width="15.42578125" customWidth="1"/>
    <col min="8" max="8" width="17.5703125" customWidth="1"/>
    <col min="9" max="9" width="17.7109375" customWidth="1"/>
    <col min="10" max="10" width="17.85546875" customWidth="1"/>
    <col min="12" max="12" width="19.85546875" customWidth="1"/>
    <col min="16" max="16" width="11" customWidth="1"/>
  </cols>
  <sheetData>
    <row r="2" spans="2:16" ht="34.5" x14ac:dyDescent="0.45">
      <c r="H2" s="1" t="s">
        <v>0</v>
      </c>
    </row>
    <row r="5" spans="2:16" x14ac:dyDescent="0.25">
      <c r="B5" s="15" t="s">
        <v>1</v>
      </c>
      <c r="C5" s="16" t="s">
        <v>8</v>
      </c>
      <c r="D5" s="16" t="s">
        <v>9</v>
      </c>
      <c r="E5" s="17" t="s">
        <v>2</v>
      </c>
      <c r="F5" s="15" t="s">
        <v>3</v>
      </c>
      <c r="G5" s="15" t="s">
        <v>4</v>
      </c>
      <c r="H5" s="16" t="s">
        <v>10</v>
      </c>
      <c r="I5" s="17" t="s">
        <v>5</v>
      </c>
      <c r="J5" s="18" t="s">
        <v>11</v>
      </c>
      <c r="K5" s="16" t="s">
        <v>12</v>
      </c>
      <c r="L5" s="16" t="s">
        <v>13</v>
      </c>
      <c r="M5" s="15" t="s">
        <v>6</v>
      </c>
      <c r="N5" s="16" t="s">
        <v>14</v>
      </c>
      <c r="O5" s="16" t="s">
        <v>15</v>
      </c>
      <c r="P5" s="15" t="s">
        <v>7</v>
      </c>
    </row>
    <row r="6" spans="2:16" x14ac:dyDescent="0.25">
      <c r="B6" s="3">
        <v>1</v>
      </c>
      <c r="C6" s="3" t="s">
        <v>16</v>
      </c>
      <c r="D6" s="3" t="s">
        <v>26</v>
      </c>
      <c r="E6" s="3">
        <v>1</v>
      </c>
      <c r="F6" s="3" t="s">
        <v>28</v>
      </c>
      <c r="G6" s="3" t="s">
        <v>27</v>
      </c>
      <c r="H6" s="3">
        <v>34</v>
      </c>
      <c r="I6" s="3">
        <v>74</v>
      </c>
      <c r="J6" s="3">
        <v>79</v>
      </c>
      <c r="K6" s="3">
        <v>69</v>
      </c>
      <c r="L6" s="3">
        <v>70</v>
      </c>
      <c r="M6" s="3">
        <f>SUM(H6:L6)</f>
        <v>326</v>
      </c>
      <c r="N6" s="3">
        <f>M6/5</f>
        <v>65.2</v>
      </c>
      <c r="O6" s="3" t="str">
        <f>IF(N6&gt;90,"A",IF(N6&gt;80,"B",IF(N6&gt;70,"C",IF(N6&gt;60,"D"))))</f>
        <v>D</v>
      </c>
      <c r="P6" s="3" t="str">
        <f t="shared" ref="P6:P15" si="0">IF(N6&gt;33,"PASS","FAIL")</f>
        <v>PASS</v>
      </c>
    </row>
    <row r="7" spans="2:16" x14ac:dyDescent="0.25">
      <c r="B7" s="3">
        <v>2</v>
      </c>
      <c r="C7" s="3" t="s">
        <v>17</v>
      </c>
      <c r="D7" s="3" t="s">
        <v>26</v>
      </c>
      <c r="E7" s="3">
        <v>2</v>
      </c>
      <c r="F7" s="3" t="s">
        <v>29</v>
      </c>
      <c r="G7" s="3" t="s">
        <v>30</v>
      </c>
      <c r="H7" s="3">
        <v>45</v>
      </c>
      <c r="I7" s="3">
        <v>40</v>
      </c>
      <c r="J7" s="3">
        <v>79</v>
      </c>
      <c r="K7" s="3">
        <v>59</v>
      </c>
      <c r="L7" s="3">
        <v>77</v>
      </c>
      <c r="M7" s="3">
        <f t="shared" ref="M7:M15" si="1">SUM(H7:L7)</f>
        <v>300</v>
      </c>
      <c r="N7" s="3">
        <f t="shared" ref="N7:N15" si="2">M7/5</f>
        <v>60</v>
      </c>
      <c r="O7" s="3" t="b">
        <f t="shared" ref="O7:O15" si="3">IF(N7&gt;90,"A",IF(N7&gt;80,"B",IF(N7&gt;70,"C",IF(N7&gt;60,"D"))))</f>
        <v>0</v>
      </c>
      <c r="P7" s="3" t="str">
        <f t="shared" si="0"/>
        <v>PASS</v>
      </c>
    </row>
    <row r="8" spans="2:16" x14ac:dyDescent="0.25">
      <c r="B8" s="3">
        <v>3</v>
      </c>
      <c r="C8" s="3" t="s">
        <v>18</v>
      </c>
      <c r="D8" s="3" t="s">
        <v>26</v>
      </c>
      <c r="E8" s="3">
        <v>3</v>
      </c>
      <c r="F8" s="3" t="s">
        <v>31</v>
      </c>
      <c r="G8" s="3" t="s">
        <v>32</v>
      </c>
      <c r="H8" s="3">
        <v>73</v>
      </c>
      <c r="I8" s="3">
        <v>51</v>
      </c>
      <c r="J8" s="3">
        <v>79</v>
      </c>
      <c r="K8" s="3">
        <v>58</v>
      </c>
      <c r="L8" s="3">
        <v>66</v>
      </c>
      <c r="M8" s="3">
        <f t="shared" si="1"/>
        <v>327</v>
      </c>
      <c r="N8" s="3">
        <f t="shared" si="2"/>
        <v>65.400000000000006</v>
      </c>
      <c r="O8" s="3" t="str">
        <f t="shared" si="3"/>
        <v>D</v>
      </c>
      <c r="P8" s="3" t="str">
        <f t="shared" si="0"/>
        <v>PASS</v>
      </c>
    </row>
    <row r="9" spans="2:16" x14ac:dyDescent="0.25">
      <c r="B9" s="3">
        <v>4</v>
      </c>
      <c r="C9" s="3" t="s">
        <v>19</v>
      </c>
      <c r="D9" s="3" t="s">
        <v>26</v>
      </c>
      <c r="E9" s="3">
        <v>4</v>
      </c>
      <c r="F9" s="3" t="s">
        <v>33</v>
      </c>
      <c r="G9" s="3" t="s">
        <v>34</v>
      </c>
      <c r="H9" s="3">
        <v>39</v>
      </c>
      <c r="I9" s="3">
        <v>62</v>
      </c>
      <c r="J9" s="3">
        <v>79</v>
      </c>
      <c r="K9" s="3">
        <v>64</v>
      </c>
      <c r="L9" s="3">
        <v>66</v>
      </c>
      <c r="M9" s="3">
        <f t="shared" si="1"/>
        <v>310</v>
      </c>
      <c r="N9" s="3">
        <f t="shared" si="2"/>
        <v>62</v>
      </c>
      <c r="O9" s="3" t="str">
        <f t="shared" si="3"/>
        <v>D</v>
      </c>
      <c r="P9" s="3" t="str">
        <f t="shared" si="0"/>
        <v>PASS</v>
      </c>
    </row>
    <row r="10" spans="2:16" x14ac:dyDescent="0.25">
      <c r="B10" s="3">
        <v>5</v>
      </c>
      <c r="C10" s="3" t="s">
        <v>20</v>
      </c>
      <c r="D10" s="3" t="s">
        <v>26</v>
      </c>
      <c r="E10" s="3">
        <v>5</v>
      </c>
      <c r="F10" s="3" t="s">
        <v>35</v>
      </c>
      <c r="G10" s="3" t="s">
        <v>36</v>
      </c>
      <c r="H10" s="3">
        <v>41</v>
      </c>
      <c r="I10" s="3">
        <v>54</v>
      </c>
      <c r="J10" s="3">
        <v>55</v>
      </c>
      <c r="K10" s="3">
        <v>71</v>
      </c>
      <c r="L10" s="3">
        <v>70</v>
      </c>
      <c r="M10" s="3">
        <f t="shared" si="1"/>
        <v>291</v>
      </c>
      <c r="N10" s="3">
        <f t="shared" si="2"/>
        <v>58.2</v>
      </c>
      <c r="O10" s="3" t="b">
        <f t="shared" si="3"/>
        <v>0</v>
      </c>
      <c r="P10" s="3" t="str">
        <f t="shared" si="0"/>
        <v>PASS</v>
      </c>
    </row>
    <row r="11" spans="2:16" x14ac:dyDescent="0.25">
      <c r="B11" s="3">
        <v>6</v>
      </c>
      <c r="C11" s="3" t="s">
        <v>21</v>
      </c>
      <c r="D11" s="3" t="s">
        <v>26</v>
      </c>
      <c r="E11" s="3">
        <v>6</v>
      </c>
      <c r="F11" s="3" t="s">
        <v>37</v>
      </c>
      <c r="G11" s="3" t="s">
        <v>38</v>
      </c>
      <c r="H11" s="3">
        <v>61</v>
      </c>
      <c r="I11" s="3">
        <v>58</v>
      </c>
      <c r="J11" s="3">
        <v>77</v>
      </c>
      <c r="K11" s="3">
        <v>57</v>
      </c>
      <c r="L11" s="3">
        <v>71</v>
      </c>
      <c r="M11" s="3">
        <f t="shared" si="1"/>
        <v>324</v>
      </c>
      <c r="N11" s="3">
        <f t="shared" si="2"/>
        <v>64.8</v>
      </c>
      <c r="O11" s="3" t="str">
        <f t="shared" si="3"/>
        <v>D</v>
      </c>
      <c r="P11" s="3" t="str">
        <f t="shared" si="0"/>
        <v>PASS</v>
      </c>
    </row>
    <row r="12" spans="2:16" x14ac:dyDescent="0.25">
      <c r="B12" s="3">
        <v>7</v>
      </c>
      <c r="C12" s="3" t="s">
        <v>22</v>
      </c>
      <c r="D12" s="3" t="s">
        <v>26</v>
      </c>
      <c r="E12" s="3">
        <v>7</v>
      </c>
      <c r="F12" s="3" t="s">
        <v>39</v>
      </c>
      <c r="G12" s="3" t="s">
        <v>40</v>
      </c>
      <c r="H12" s="3">
        <v>60</v>
      </c>
      <c r="I12" s="3">
        <v>39</v>
      </c>
      <c r="J12" s="3">
        <v>66</v>
      </c>
      <c r="K12" s="3">
        <v>61</v>
      </c>
      <c r="L12" s="3">
        <v>72</v>
      </c>
      <c r="M12" s="3">
        <f t="shared" si="1"/>
        <v>298</v>
      </c>
      <c r="N12" s="3">
        <f t="shared" si="2"/>
        <v>59.6</v>
      </c>
      <c r="O12" s="3" t="b">
        <f t="shared" si="3"/>
        <v>0</v>
      </c>
      <c r="P12" s="3" t="str">
        <f t="shared" si="0"/>
        <v>PASS</v>
      </c>
    </row>
    <row r="13" spans="2:16" x14ac:dyDescent="0.25">
      <c r="B13" s="3">
        <v>8</v>
      </c>
      <c r="C13" s="3" t="s">
        <v>23</v>
      </c>
      <c r="D13" s="3" t="s">
        <v>26</v>
      </c>
      <c r="E13" s="3">
        <v>8</v>
      </c>
      <c r="F13" s="3" t="s">
        <v>41</v>
      </c>
      <c r="G13" s="3" t="s">
        <v>42</v>
      </c>
      <c r="H13" s="3">
        <v>52</v>
      </c>
      <c r="I13" s="3">
        <v>55</v>
      </c>
      <c r="J13" s="3">
        <v>79</v>
      </c>
      <c r="K13" s="3">
        <v>55</v>
      </c>
      <c r="L13" s="3">
        <v>73</v>
      </c>
      <c r="M13" s="3">
        <f t="shared" si="1"/>
        <v>314</v>
      </c>
      <c r="N13" s="3">
        <f t="shared" si="2"/>
        <v>62.8</v>
      </c>
      <c r="O13" s="3" t="str">
        <f t="shared" si="3"/>
        <v>D</v>
      </c>
      <c r="P13" s="3" t="str">
        <f t="shared" si="0"/>
        <v>PASS</v>
      </c>
    </row>
    <row r="14" spans="2:16" x14ac:dyDescent="0.25">
      <c r="B14" s="3">
        <v>9</v>
      </c>
      <c r="C14" s="3" t="s">
        <v>24</v>
      </c>
      <c r="D14" s="3" t="s">
        <v>26</v>
      </c>
      <c r="E14" s="3">
        <v>9</v>
      </c>
      <c r="F14" s="3" t="s">
        <v>43</v>
      </c>
      <c r="G14" s="3" t="s">
        <v>44</v>
      </c>
      <c r="H14" s="3">
        <v>43</v>
      </c>
      <c r="I14" s="3">
        <v>74</v>
      </c>
      <c r="J14" s="3">
        <v>79</v>
      </c>
      <c r="K14" s="3">
        <v>67</v>
      </c>
      <c r="L14" s="3">
        <v>74</v>
      </c>
      <c r="M14" s="3">
        <f t="shared" si="1"/>
        <v>337</v>
      </c>
      <c r="N14" s="3">
        <f t="shared" si="2"/>
        <v>67.400000000000006</v>
      </c>
      <c r="O14" s="3" t="str">
        <f t="shared" si="3"/>
        <v>D</v>
      </c>
      <c r="P14" s="3" t="str">
        <f t="shared" si="0"/>
        <v>PASS</v>
      </c>
    </row>
    <row r="15" spans="2:16" x14ac:dyDescent="0.25">
      <c r="B15" s="3">
        <v>10</v>
      </c>
      <c r="C15" s="3" t="s">
        <v>25</v>
      </c>
      <c r="D15" s="3" t="s">
        <v>26</v>
      </c>
      <c r="E15" s="3">
        <v>10</v>
      </c>
      <c r="F15" s="3" t="s">
        <v>45</v>
      </c>
      <c r="G15" s="3" t="s">
        <v>46</v>
      </c>
      <c r="H15" s="3">
        <v>51</v>
      </c>
      <c r="I15" s="3">
        <v>43</v>
      </c>
      <c r="J15" s="3">
        <v>79</v>
      </c>
      <c r="K15" s="3">
        <v>61</v>
      </c>
      <c r="L15" s="3">
        <v>75</v>
      </c>
      <c r="M15" s="3">
        <f t="shared" si="1"/>
        <v>309</v>
      </c>
      <c r="N15" s="3">
        <f t="shared" si="2"/>
        <v>61.8</v>
      </c>
      <c r="O15" s="3" t="str">
        <f t="shared" si="3"/>
        <v>D</v>
      </c>
      <c r="P15" s="3" t="str">
        <f t="shared" si="0"/>
        <v>PASS</v>
      </c>
    </row>
    <row r="18" spans="4:12" x14ac:dyDescent="0.25">
      <c r="D18" s="5"/>
      <c r="E18" s="6"/>
      <c r="F18" s="6"/>
      <c r="G18" s="6"/>
      <c r="H18" s="6"/>
      <c r="I18" s="6"/>
      <c r="J18" s="6"/>
      <c r="K18" s="6"/>
      <c r="L18" s="7"/>
    </row>
    <row r="19" spans="4:12" ht="30" x14ac:dyDescent="0.4">
      <c r="D19" s="8"/>
      <c r="E19" s="9"/>
      <c r="F19" s="9"/>
      <c r="G19" s="9"/>
      <c r="H19" s="10" t="s">
        <v>47</v>
      </c>
      <c r="I19" s="9"/>
      <c r="J19" s="9"/>
      <c r="K19" s="9"/>
      <c r="L19" s="11"/>
    </row>
    <row r="20" spans="4:12" x14ac:dyDescent="0.25">
      <c r="D20" s="8"/>
      <c r="E20" s="4" t="s">
        <v>48</v>
      </c>
      <c r="F20" s="3">
        <v>5</v>
      </c>
      <c r="G20" s="9"/>
      <c r="H20" s="9"/>
      <c r="I20" s="9"/>
      <c r="J20" s="9"/>
      <c r="K20" s="9"/>
      <c r="L20" s="11"/>
    </row>
    <row r="21" spans="4:12" x14ac:dyDescent="0.25">
      <c r="D21" s="8"/>
      <c r="E21" s="4" t="s">
        <v>49</v>
      </c>
      <c r="F21" s="3" t="str">
        <f>VLOOKUP(F20,B5:P15,2,0)</f>
        <v>MADHU</v>
      </c>
      <c r="G21" s="9"/>
      <c r="H21" s="9"/>
      <c r="I21" s="9"/>
      <c r="J21" s="9"/>
      <c r="K21" s="9"/>
      <c r="L21" s="11"/>
    </row>
    <row r="22" spans="4:12" x14ac:dyDescent="0.25">
      <c r="D22" s="8"/>
      <c r="E22" s="4" t="s">
        <v>50</v>
      </c>
      <c r="F22" s="3" t="str">
        <f>VLOOKUP(F20,B5:P15,6,0)</f>
        <v>RAM SINGH</v>
      </c>
      <c r="G22" s="9"/>
      <c r="H22" s="9"/>
      <c r="I22" s="9"/>
      <c r="J22" s="9"/>
      <c r="K22" s="9"/>
      <c r="L22" s="11"/>
    </row>
    <row r="23" spans="4:12" x14ac:dyDescent="0.25">
      <c r="D23" s="8"/>
      <c r="E23" s="4" t="s">
        <v>3</v>
      </c>
      <c r="F23" s="3" t="str">
        <f>VLOOKUP(F20,B5:P15,5,0)</f>
        <v>POOJA DEVI</v>
      </c>
      <c r="G23" s="9"/>
      <c r="H23" s="9"/>
      <c r="I23" s="9"/>
      <c r="J23" s="9"/>
      <c r="K23" s="9"/>
      <c r="L23" s="11"/>
    </row>
    <row r="24" spans="4:12" x14ac:dyDescent="0.25">
      <c r="D24" s="8"/>
      <c r="E24" s="9"/>
      <c r="F24" s="9"/>
      <c r="G24" s="9"/>
      <c r="H24" s="9"/>
      <c r="I24" s="9"/>
      <c r="J24" s="9"/>
      <c r="K24" s="9"/>
      <c r="L24" s="11"/>
    </row>
    <row r="25" spans="4:12" x14ac:dyDescent="0.25">
      <c r="D25" s="8"/>
      <c r="E25" s="9"/>
      <c r="F25" s="3" t="s">
        <v>54</v>
      </c>
      <c r="G25" s="2" t="s">
        <v>51</v>
      </c>
      <c r="H25" s="2" t="s">
        <v>52</v>
      </c>
      <c r="I25" s="3" t="s">
        <v>53</v>
      </c>
      <c r="J25" s="3" t="s">
        <v>55</v>
      </c>
      <c r="K25" s="3" t="s">
        <v>56</v>
      </c>
      <c r="L25" s="11"/>
    </row>
    <row r="26" spans="4:12" x14ac:dyDescent="0.25">
      <c r="D26" s="8"/>
      <c r="E26" s="9"/>
      <c r="F26" s="3" t="s">
        <v>57</v>
      </c>
      <c r="G26" s="3">
        <v>100</v>
      </c>
      <c r="H26" s="3">
        <v>33</v>
      </c>
      <c r="I26" s="3">
        <f>VLOOKUP(F20,B5:P15,7,0)</f>
        <v>41</v>
      </c>
      <c r="J26" s="3">
        <v>20</v>
      </c>
      <c r="K26" s="3">
        <f>SUM(I26:J26)</f>
        <v>61</v>
      </c>
      <c r="L26" s="11"/>
    </row>
    <row r="27" spans="4:12" x14ac:dyDescent="0.25">
      <c r="D27" s="8"/>
      <c r="E27" s="9"/>
      <c r="F27" s="3" t="s">
        <v>5</v>
      </c>
      <c r="G27" s="3">
        <v>100</v>
      </c>
      <c r="H27" s="3">
        <v>33</v>
      </c>
      <c r="I27" s="3">
        <f>VLOOKUP(F20,B5:P15,8,0)</f>
        <v>54</v>
      </c>
      <c r="J27" s="3">
        <v>20</v>
      </c>
      <c r="K27" s="3">
        <f t="shared" ref="K27:K30" si="4">SUM(I27:J27)</f>
        <v>74</v>
      </c>
      <c r="L27" s="11"/>
    </row>
    <row r="28" spans="4:12" x14ac:dyDescent="0.25">
      <c r="D28" s="8"/>
      <c r="E28" s="9"/>
      <c r="F28" s="3" t="s">
        <v>58</v>
      </c>
      <c r="G28" s="3">
        <v>100</v>
      </c>
      <c r="H28" s="3">
        <v>33</v>
      </c>
      <c r="I28" s="3">
        <f>VLOOKUP(F20,B5:P15,9,0)</f>
        <v>55</v>
      </c>
      <c r="J28" s="3">
        <v>20</v>
      </c>
      <c r="K28" s="3">
        <f t="shared" si="4"/>
        <v>75</v>
      </c>
      <c r="L28" s="11"/>
    </row>
    <row r="29" spans="4:12" x14ac:dyDescent="0.25">
      <c r="D29" s="8"/>
      <c r="E29" s="9"/>
      <c r="F29" s="3" t="s">
        <v>59</v>
      </c>
      <c r="G29" s="3">
        <v>100</v>
      </c>
      <c r="H29" s="3">
        <v>33</v>
      </c>
      <c r="I29" s="3">
        <f>VLOOKUP(F20,B5:P15,10,0)</f>
        <v>71</v>
      </c>
      <c r="J29" s="3">
        <v>20</v>
      </c>
      <c r="K29" s="3">
        <f t="shared" si="4"/>
        <v>91</v>
      </c>
      <c r="L29" s="11"/>
    </row>
    <row r="30" spans="4:12" x14ac:dyDescent="0.25">
      <c r="D30" s="8"/>
      <c r="E30" s="9"/>
      <c r="F30" s="3" t="s">
        <v>60</v>
      </c>
      <c r="G30" s="3">
        <v>100</v>
      </c>
      <c r="H30" s="3">
        <v>33</v>
      </c>
      <c r="I30" s="3">
        <f>VLOOKUP(F20,B5:P15,11,0)</f>
        <v>70</v>
      </c>
      <c r="J30" s="3">
        <v>20</v>
      </c>
      <c r="K30" s="3">
        <f t="shared" si="4"/>
        <v>90</v>
      </c>
      <c r="L30" s="11"/>
    </row>
    <row r="31" spans="4:12" x14ac:dyDescent="0.25">
      <c r="D31" s="8"/>
      <c r="E31" s="9"/>
      <c r="F31" s="9"/>
      <c r="G31" s="9"/>
      <c r="H31" s="9"/>
      <c r="I31" s="9"/>
      <c r="J31" s="9"/>
      <c r="K31" s="9"/>
      <c r="L31" s="11"/>
    </row>
    <row r="32" spans="4:12" x14ac:dyDescent="0.25">
      <c r="D32" s="8"/>
      <c r="E32" s="9"/>
      <c r="F32" s="9"/>
      <c r="G32" s="9"/>
      <c r="H32" s="9"/>
      <c r="I32" s="2" t="s">
        <v>56</v>
      </c>
      <c r="J32" s="3">
        <f>VLOOKUP(F20,B5:P15,12,0)</f>
        <v>291</v>
      </c>
      <c r="K32" s="9"/>
      <c r="L32" s="11"/>
    </row>
    <row r="33" spans="4:12" x14ac:dyDescent="0.25">
      <c r="D33" s="8"/>
      <c r="E33" s="9"/>
      <c r="F33" s="9"/>
      <c r="G33" s="9"/>
      <c r="H33" s="9"/>
      <c r="I33" s="2" t="s">
        <v>61</v>
      </c>
      <c r="J33" s="3" t="b">
        <f>VLOOKUP(F20,B5:P15,14,0)</f>
        <v>0</v>
      </c>
      <c r="K33" s="9"/>
      <c r="L33" s="11"/>
    </row>
    <row r="34" spans="4:12" x14ac:dyDescent="0.25">
      <c r="D34" s="12"/>
      <c r="E34" s="13"/>
      <c r="F34" s="13"/>
      <c r="G34" s="13"/>
      <c r="H34" s="13"/>
      <c r="I34" s="2" t="s">
        <v>62</v>
      </c>
      <c r="J34" s="3" t="str">
        <f>VLOOKUP(F20,B5:P15,15,0)</f>
        <v>PASS</v>
      </c>
      <c r="K34" s="13"/>
      <c r="L34" s="14"/>
    </row>
  </sheetData>
  <dataValidations count="1">
    <dataValidation type="list" allowBlank="1" showInputMessage="1" showErrorMessage="1" sqref="F20">
      <formula1>$E$6:$E$15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2024-05-29T04:45:09Z</dcterms:created>
  <dcterms:modified xsi:type="dcterms:W3CDTF">2024-06-03T05:31:56Z</dcterms:modified>
</cp:coreProperties>
</file>