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peng Zhou\Desktop\IMMC国际赛\"/>
    </mc:Choice>
  </mc:AlternateContent>
  <xr:revisionPtr revIDLastSave="0" documentId="13_ncr:1_{A4723665-A4E4-4E82-A9EC-EF1C74D6F8CB}" xr6:coauthVersionLast="45" xr6:coauthVersionMax="45" xr10:uidLastSave="{00000000-0000-0000-0000-000000000000}"/>
  <bookViews>
    <workbookView xWindow="-2115" yWindow="1260" windowWidth="24300" windowHeight="15338" xr2:uid="{707B0166-4EAB-483C-9251-A34FFA0D2A65}"/>
  </bookViews>
  <sheets>
    <sheet name="2013" sheetId="1" r:id="rId1"/>
    <sheet name="Cal" sheetId="2" r:id="rId2"/>
  </sheets>
  <definedNames>
    <definedName name="_xlnm._FilterDatabase" localSheetId="0" hidden="1">'2013'!$A$2:$AU$83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18" i="1"/>
  <c r="G10" i="1"/>
  <c r="G17" i="1"/>
  <c r="G6" i="1"/>
  <c r="G16" i="1"/>
  <c r="G8" i="1"/>
  <c r="G15" i="1"/>
  <c r="G9" i="1"/>
  <c r="G14" i="1"/>
  <c r="G7" i="1"/>
  <c r="G13" i="1"/>
  <c r="G5" i="1"/>
  <c r="G12" i="1"/>
  <c r="G11" i="1"/>
  <c r="G4" i="1"/>
  <c r="R4" i="1" l="1"/>
  <c r="H39" i="2"/>
  <c r="H40" i="2" s="1"/>
  <c r="I40" i="2" s="1"/>
  <c r="E39" i="2"/>
  <c r="E40" i="2"/>
  <c r="E35" i="2"/>
  <c r="E34" i="2"/>
  <c r="E33" i="2"/>
  <c r="E32" i="2"/>
  <c r="E28" i="2"/>
  <c r="E27" i="2"/>
  <c r="E26" i="2"/>
  <c r="E25" i="2"/>
  <c r="E24" i="2"/>
  <c r="E23" i="2"/>
  <c r="E22" i="2"/>
  <c r="E21" i="2"/>
  <c r="E3" i="2"/>
  <c r="H21" i="2"/>
  <c r="I21" i="2" s="1"/>
  <c r="I6" i="2"/>
  <c r="I11" i="2"/>
  <c r="I12" i="2"/>
  <c r="I2" i="2"/>
  <c r="H6" i="2"/>
  <c r="H7" i="2" s="1"/>
  <c r="I7" i="2" s="1"/>
  <c r="H5" i="2"/>
  <c r="I5" i="2" s="1"/>
  <c r="H4" i="2"/>
  <c r="I4" i="2" s="1"/>
  <c r="H3" i="2"/>
  <c r="I3" i="2" s="1"/>
  <c r="H2" i="2"/>
  <c r="E17" i="2"/>
  <c r="E16" i="2"/>
  <c r="E15" i="2"/>
  <c r="E14" i="2"/>
  <c r="E13" i="2"/>
  <c r="E12" i="2"/>
  <c r="J12" i="2" s="1"/>
  <c r="E11" i="2"/>
  <c r="J11" i="2" s="1"/>
  <c r="E10" i="2"/>
  <c r="E9" i="2"/>
  <c r="E8" i="2"/>
  <c r="E7" i="2"/>
  <c r="E6" i="2"/>
  <c r="E5" i="2"/>
  <c r="J5" i="2" s="1"/>
  <c r="E4" i="2"/>
  <c r="E2" i="2"/>
  <c r="J2" i="2" s="1"/>
  <c r="K2" i="2" s="1"/>
  <c r="H34" i="2"/>
  <c r="I34" i="2" s="1"/>
  <c r="H32" i="2"/>
  <c r="H33" i="2" s="1"/>
  <c r="I33" i="2" s="1"/>
  <c r="H27" i="2"/>
  <c r="I27" i="2" s="1"/>
  <c r="H25" i="2"/>
  <c r="I25" i="2" s="1"/>
  <c r="H23" i="2"/>
  <c r="I23" i="2" s="1"/>
  <c r="H16" i="2"/>
  <c r="I16" i="2" s="1"/>
  <c r="H14" i="2"/>
  <c r="H15" i="2" s="1"/>
  <c r="I15" i="2" s="1"/>
  <c r="H12" i="2"/>
  <c r="H10" i="2"/>
  <c r="H11" i="2" s="1"/>
  <c r="H8" i="2"/>
  <c r="I8" i="2" s="1"/>
  <c r="J21" i="2" l="1"/>
  <c r="K21" i="2" s="1"/>
  <c r="H22" i="2"/>
  <c r="I22" i="2" s="1"/>
  <c r="J22" i="2" s="1"/>
  <c r="J40" i="2"/>
  <c r="K40" i="2" s="1"/>
  <c r="I39" i="2"/>
  <c r="J39" i="2" s="1"/>
  <c r="K39" i="2" s="1"/>
  <c r="J4" i="2"/>
  <c r="J3" i="2"/>
  <c r="I14" i="2"/>
  <c r="J14" i="2" s="1"/>
  <c r="J23" i="2"/>
  <c r="K23" i="2" s="1"/>
  <c r="J7" i="2"/>
  <c r="J15" i="2"/>
  <c r="K15" i="2" s="1"/>
  <c r="I10" i="2"/>
  <c r="J10" i="2" s="1"/>
  <c r="J16" i="2"/>
  <c r="K16" i="2" s="1"/>
  <c r="J6" i="2"/>
  <c r="J9" i="2"/>
  <c r="J8" i="2"/>
  <c r="K8" i="2" s="1"/>
  <c r="J25" i="2"/>
  <c r="K25" i="2" s="1"/>
  <c r="J27" i="2"/>
  <c r="K27" i="2" s="1"/>
  <c r="J33" i="2"/>
  <c r="K33" i="2" s="1"/>
  <c r="J34" i="2"/>
  <c r="I32" i="2"/>
  <c r="J32" i="2" s="1"/>
  <c r="K32" i="2" s="1"/>
  <c r="H17" i="2"/>
  <c r="I17" i="2" s="1"/>
  <c r="J17" i="2" s="1"/>
  <c r="K17" i="2" s="1"/>
  <c r="K12" i="2"/>
  <c r="H9" i="2"/>
  <c r="I9" i="2" s="1"/>
  <c r="K4" i="2"/>
  <c r="H35" i="2"/>
  <c r="K6" i="2"/>
  <c r="H13" i="2"/>
  <c r="I13" i="2" s="1"/>
  <c r="J13" i="2" s="1"/>
  <c r="K11" i="2"/>
  <c r="K5" i="2"/>
  <c r="H24" i="2"/>
  <c r="I24" i="2" s="1"/>
  <c r="J24" i="2" s="1"/>
  <c r="K34" i="2"/>
  <c r="H26" i="2"/>
  <c r="I26" i="2" s="1"/>
  <c r="J26" i="2" s="1"/>
  <c r="H28" i="2"/>
  <c r="I28" i="2" s="1"/>
  <c r="J28" i="2" s="1"/>
  <c r="I35" i="2" l="1"/>
  <c r="J35" i="2" s="1"/>
  <c r="K35" i="2" s="1"/>
  <c r="K22" i="2"/>
  <c r="K26" i="2"/>
  <c r="K7" i="2"/>
  <c r="K9" i="2"/>
  <c r="K10" i="2"/>
  <c r="K13" i="2"/>
  <c r="K28" i="2"/>
  <c r="K14" i="2"/>
  <c r="K24" i="2"/>
  <c r="K3" i="2"/>
  <c r="N45" i="1" l="1"/>
  <c r="Y45" i="1" s="1"/>
  <c r="W9" i="1"/>
  <c r="W7" i="1"/>
  <c r="W5" i="1"/>
  <c r="W3" i="1"/>
  <c r="V8" i="1"/>
  <c r="W8" i="1" s="1"/>
  <c r="V4" i="1"/>
  <c r="W4" i="1" s="1"/>
  <c r="X4" i="1" s="1"/>
  <c r="R10" i="1"/>
  <c r="R9" i="1"/>
  <c r="R3" i="1"/>
  <c r="R8" i="1"/>
  <c r="R7" i="1"/>
  <c r="R6" i="1"/>
  <c r="R5" i="1"/>
  <c r="V6" i="1" l="1"/>
  <c r="W6" i="1" s="1"/>
  <c r="X6" i="1" s="1"/>
  <c r="V10" i="1"/>
  <c r="W10" i="1" s="1"/>
  <c r="X10" i="1" s="1"/>
  <c r="X5" i="1"/>
  <c r="X9" i="1"/>
  <c r="X7" i="1"/>
  <c r="X3" i="1"/>
  <c r="X8" i="1"/>
  <c r="C61" i="1" l="1"/>
  <c r="N61" i="1" s="1"/>
  <c r="Y61" i="1" s="1"/>
  <c r="C29" i="1"/>
  <c r="N29" i="1" s="1"/>
  <c r="Y29" i="1" s="1"/>
  <c r="C32" i="1"/>
  <c r="N32" i="1" s="1"/>
  <c r="Y32" i="1" s="1"/>
  <c r="C47" i="1"/>
  <c r="N47" i="1" s="1"/>
  <c r="Y47" i="1" s="1"/>
  <c r="C77" i="1"/>
  <c r="N77" i="1" s="1"/>
  <c r="Y77" i="1" s="1"/>
  <c r="C42" i="1"/>
  <c r="N42" i="1" s="1"/>
  <c r="Y42" i="1" s="1"/>
  <c r="C5" i="1"/>
  <c r="C49" i="1"/>
  <c r="N49" i="1" s="1"/>
  <c r="Y49" i="1" s="1"/>
  <c r="C7" i="1"/>
  <c r="C9" i="1"/>
  <c r="C10" i="1"/>
  <c r="C13" i="1"/>
  <c r="C12" i="1"/>
  <c r="C15" i="1"/>
  <c r="C34" i="1"/>
  <c r="N34" i="1" s="1"/>
  <c r="Y34" i="1" s="1"/>
  <c r="C48" i="1"/>
  <c r="N48" i="1" s="1"/>
  <c r="Y48" i="1" s="1"/>
  <c r="C17" i="1"/>
  <c r="C16" i="1"/>
  <c r="C63" i="1"/>
  <c r="N63" i="1" s="1"/>
  <c r="Y63" i="1" s="1"/>
  <c r="C4" i="1"/>
  <c r="C11" i="1"/>
  <c r="C57" i="1"/>
  <c r="N57" i="1" s="1"/>
  <c r="Y57" i="1" s="1"/>
  <c r="C18" i="1"/>
  <c r="C74" i="1"/>
  <c r="N74" i="1" s="1"/>
  <c r="Y74" i="1" s="1"/>
  <c r="C46" i="1"/>
  <c r="N46" i="1" s="1"/>
  <c r="Y46" i="1" s="1"/>
  <c r="C79" i="1"/>
  <c r="N79" i="1" s="1"/>
  <c r="Y79" i="1" s="1"/>
  <c r="C22" i="1"/>
  <c r="N22" i="1" s="1"/>
  <c r="Y22" i="1" s="1"/>
  <c r="C35" i="1"/>
  <c r="N35" i="1" s="1"/>
  <c r="Y35" i="1" s="1"/>
  <c r="C81" i="1"/>
  <c r="N81" i="1" s="1"/>
  <c r="Y81" i="1" s="1"/>
  <c r="C60" i="1"/>
  <c r="N60" i="1" s="1"/>
  <c r="Y60" i="1" s="1"/>
  <c r="C64" i="1"/>
  <c r="N64" i="1" s="1"/>
  <c r="Y64" i="1" s="1"/>
  <c r="C50" i="1"/>
  <c r="N50" i="1" s="1"/>
  <c r="Y50" i="1" s="1"/>
  <c r="C6" i="1"/>
  <c r="C59" i="1"/>
  <c r="N59" i="1" s="1"/>
  <c r="Y59" i="1" s="1"/>
  <c r="C70" i="1"/>
  <c r="N70" i="1" s="1"/>
  <c r="Y70" i="1" s="1"/>
  <c r="C75" i="1"/>
  <c r="N75" i="1" s="1"/>
  <c r="Y75" i="1" s="1"/>
  <c r="C54" i="1"/>
  <c r="N54" i="1" s="1"/>
  <c r="Y54" i="1" s="1"/>
  <c r="C27" i="1"/>
  <c r="N27" i="1" s="1"/>
  <c r="Y27" i="1" s="1"/>
  <c r="C66" i="1"/>
  <c r="N66" i="1" s="1"/>
  <c r="Y66" i="1" s="1"/>
  <c r="C8" i="1"/>
  <c r="K8" i="1" s="1"/>
  <c r="C36" i="1"/>
  <c r="N36" i="1" s="1"/>
  <c r="Y36" i="1" s="1"/>
  <c r="C82" i="1"/>
  <c r="N82" i="1" s="1"/>
  <c r="Y82" i="1" s="1"/>
  <c r="C40" i="1"/>
  <c r="N40" i="1" s="1"/>
  <c r="Y40" i="1" s="1"/>
  <c r="C39" i="1"/>
  <c r="N39" i="1" s="1"/>
  <c r="Y39" i="1" s="1"/>
  <c r="C41" i="1"/>
  <c r="N41" i="1" s="1"/>
  <c r="Y41" i="1" s="1"/>
  <c r="C31" i="1"/>
  <c r="N31" i="1" s="1"/>
  <c r="Y31" i="1" s="1"/>
  <c r="C58" i="1"/>
  <c r="N58" i="1" s="1"/>
  <c r="Y58" i="1" s="1"/>
  <c r="C24" i="1"/>
  <c r="N24" i="1" s="1"/>
  <c r="Y24" i="1" s="1"/>
  <c r="C62" i="1"/>
  <c r="N62" i="1" s="1"/>
  <c r="Y62" i="1" s="1"/>
  <c r="C14" i="1"/>
  <c r="C68" i="1"/>
  <c r="N68" i="1" s="1"/>
  <c r="Y68" i="1" s="1"/>
  <c r="C83" i="1"/>
  <c r="N83" i="1" s="1"/>
  <c r="Y83" i="1" s="1"/>
  <c r="C25" i="1"/>
  <c r="N25" i="1" s="1"/>
  <c r="Y25" i="1" s="1"/>
  <c r="C20" i="1"/>
  <c r="N20" i="1" s="1"/>
  <c r="Y20" i="1" s="1"/>
  <c r="C30" i="1"/>
  <c r="N30" i="1" s="1"/>
  <c r="Y30" i="1" s="1"/>
  <c r="C80" i="1"/>
  <c r="N80" i="1" s="1"/>
  <c r="Y80" i="1" s="1"/>
  <c r="C43" i="1"/>
  <c r="N43" i="1" s="1"/>
  <c r="Y43" i="1" s="1"/>
  <c r="C21" i="1"/>
  <c r="N21" i="1" s="1"/>
  <c r="Y21" i="1" s="1"/>
  <c r="C56" i="1"/>
  <c r="N56" i="1" s="1"/>
  <c r="Y56" i="1" s="1"/>
  <c r="C44" i="1"/>
  <c r="N44" i="1" s="1"/>
  <c r="Y44" i="1" s="1"/>
  <c r="C37" i="1"/>
  <c r="N37" i="1" s="1"/>
  <c r="Y37" i="1" s="1"/>
  <c r="C71" i="1"/>
  <c r="N71" i="1" s="1"/>
  <c r="Y71" i="1" s="1"/>
  <c r="C78" i="1"/>
  <c r="N78" i="1" s="1"/>
  <c r="Y78" i="1" s="1"/>
  <c r="C73" i="1"/>
  <c r="N73" i="1" s="1"/>
  <c r="Y73" i="1" s="1"/>
  <c r="C19" i="1"/>
  <c r="N19" i="1" s="1"/>
  <c r="Y19" i="1" s="1"/>
  <c r="C38" i="1"/>
  <c r="N38" i="1" s="1"/>
  <c r="Y38" i="1" s="1"/>
  <c r="C26" i="1"/>
  <c r="N26" i="1" s="1"/>
  <c r="Y26" i="1" s="1"/>
  <c r="C67" i="1"/>
  <c r="N67" i="1" s="1"/>
  <c r="Y67" i="1" s="1"/>
  <c r="C51" i="1"/>
  <c r="N51" i="1" s="1"/>
  <c r="Y51" i="1" s="1"/>
  <c r="C23" i="1"/>
  <c r="N23" i="1" s="1"/>
  <c r="Y23" i="1" s="1"/>
  <c r="C33" i="1"/>
  <c r="N33" i="1" s="1"/>
  <c r="Y33" i="1" s="1"/>
  <c r="C55" i="1"/>
  <c r="N55" i="1" s="1"/>
  <c r="Y55" i="1" s="1"/>
  <c r="C69" i="1"/>
  <c r="N69" i="1" s="1"/>
  <c r="Y69" i="1" s="1"/>
  <c r="C53" i="1"/>
  <c r="N53" i="1" s="1"/>
  <c r="Y53" i="1" s="1"/>
  <c r="C72" i="1"/>
  <c r="N72" i="1" s="1"/>
  <c r="Y72" i="1" s="1"/>
  <c r="C65" i="1"/>
  <c r="N65" i="1" s="1"/>
  <c r="Y65" i="1" s="1"/>
  <c r="C76" i="1"/>
  <c r="N76" i="1" s="1"/>
  <c r="Y76" i="1" s="1"/>
  <c r="C28" i="1"/>
  <c r="N28" i="1" s="1"/>
  <c r="Y28" i="1" s="1"/>
  <c r="C52" i="1"/>
  <c r="N52" i="1" s="1"/>
  <c r="Y52" i="1" s="1"/>
  <c r="C3" i="1"/>
  <c r="K3" i="1" s="1"/>
  <c r="K6" i="1" l="1"/>
  <c r="K5" i="1"/>
  <c r="K4" i="1"/>
  <c r="K10" i="1"/>
  <c r="K9" i="1"/>
  <c r="K7" i="1"/>
  <c r="L3" i="1"/>
  <c r="M3" i="1" s="1"/>
  <c r="N3" i="1" s="1"/>
  <c r="Y3" i="1" s="1"/>
  <c r="L8" i="1"/>
  <c r="M8" i="1" s="1"/>
  <c r="N8" i="1" s="1"/>
  <c r="Y8" i="1" s="1"/>
  <c r="L6" i="1"/>
  <c r="M6" i="1" s="1"/>
  <c r="N6" i="1" s="1"/>
  <c r="Y6" i="1" s="1"/>
  <c r="L10" i="1" l="1"/>
  <c r="M10" i="1" s="1"/>
  <c r="N10" i="1" s="1"/>
  <c r="Y10" i="1" s="1"/>
  <c r="K17" i="1"/>
  <c r="L17" i="1" s="1"/>
  <c r="M17" i="1" s="1"/>
  <c r="N17" i="1" s="1"/>
  <c r="Y17" i="1" s="1"/>
  <c r="K12" i="1"/>
  <c r="L12" i="1" s="1"/>
  <c r="M12" i="1" s="1"/>
  <c r="N12" i="1" s="1"/>
  <c r="Y12" i="1" s="1"/>
  <c r="L5" i="1"/>
  <c r="M5" i="1" s="1"/>
  <c r="N5" i="1" s="1"/>
  <c r="Y5" i="1" s="1"/>
  <c r="L9" i="1"/>
  <c r="M9" i="1" s="1"/>
  <c r="N9" i="1" s="1"/>
  <c r="Y9" i="1" s="1"/>
  <c r="L7" i="1"/>
  <c r="M7" i="1" s="1"/>
  <c r="N7" i="1" s="1"/>
  <c r="Y7" i="1" s="1"/>
  <c r="L4" i="1"/>
  <c r="M4" i="1" s="1"/>
  <c r="N4" i="1" s="1"/>
  <c r="Y4" i="1" s="1"/>
  <c r="K11" i="1"/>
  <c r="L11" i="1" s="1"/>
  <c r="M11" i="1" s="1"/>
  <c r="N11" i="1" s="1"/>
  <c r="Y11" i="1" s="1"/>
  <c r="K18" i="1" l="1"/>
  <c r="L18" i="1" s="1"/>
  <c r="M18" i="1" s="1"/>
  <c r="N18" i="1" s="1"/>
  <c r="Y18" i="1" s="1"/>
  <c r="K13" i="1"/>
  <c r="L13" i="1" l="1"/>
  <c r="M13" i="1" s="1"/>
  <c r="N13" i="1" s="1"/>
  <c r="Y13" i="1" s="1"/>
  <c r="K16" i="1"/>
  <c r="L16" i="1" s="1"/>
  <c r="M16" i="1" s="1"/>
  <c r="N16" i="1" s="1"/>
  <c r="Y16" i="1" s="1"/>
  <c r="K14" i="1"/>
  <c r="L14" i="1" l="1"/>
  <c r="M14" i="1" s="1"/>
  <c r="N14" i="1" s="1"/>
  <c r="Y14" i="1" s="1"/>
  <c r="K15" i="1"/>
  <c r="L15" i="1" s="1"/>
  <c r="M15" i="1" s="1"/>
  <c r="N15" i="1" s="1"/>
  <c r="Y15" i="1" s="1"/>
</calcChain>
</file>

<file path=xl/sharedStrings.xml><?xml version="1.0" encoding="utf-8"?>
<sst xmlns="http://schemas.openxmlformats.org/spreadsheetml/2006/main" count="206" uniqueCount="129">
  <si>
    <t>Name</t>
    <phoneticPr fontId="1" type="noConversion"/>
  </si>
  <si>
    <t>Rank</t>
    <phoneticPr fontId="1" type="noConversion"/>
  </si>
  <si>
    <t>Rank_Score</t>
    <phoneticPr fontId="1" type="noConversion"/>
  </si>
  <si>
    <t>round</t>
    <phoneticPr fontId="1" type="noConversion"/>
  </si>
  <si>
    <t>W</t>
    <phoneticPr fontId="1" type="noConversion"/>
  </si>
  <si>
    <t>H</t>
    <phoneticPr fontId="1" type="noConversion"/>
  </si>
  <si>
    <t>C16</t>
    <phoneticPr fontId="1" type="noConversion"/>
  </si>
  <si>
    <t>E</t>
    <phoneticPr fontId="1" type="noConversion"/>
  </si>
  <si>
    <t>W-E</t>
    <phoneticPr fontId="1" type="noConversion"/>
  </si>
  <si>
    <t>ADD</t>
    <phoneticPr fontId="1" type="noConversion"/>
  </si>
  <si>
    <t>new_Rank</t>
    <phoneticPr fontId="1" type="noConversion"/>
  </si>
  <si>
    <t>Mark Williams</t>
  </si>
  <si>
    <t>Ali Carter</t>
  </si>
  <si>
    <t>Mark Selby</t>
  </si>
  <si>
    <t>Ricky Walden</t>
  </si>
  <si>
    <t>Neil Robertson</t>
  </si>
  <si>
    <t>Mark Allen</t>
  </si>
  <si>
    <t>Shaun Murphy</t>
  </si>
  <si>
    <t>Stephen Maguire</t>
  </si>
  <si>
    <t>Barry Hawkins</t>
  </si>
  <si>
    <t>Jack Lisowski</t>
  </si>
  <si>
    <t>Mark Davis</t>
  </si>
  <si>
    <t>Marcus Campbell</t>
  </si>
  <si>
    <t>Graeme Dott</t>
  </si>
  <si>
    <t>Stuart Bingham</t>
  </si>
  <si>
    <t>Robert Milkins</t>
  </si>
  <si>
    <t>S</t>
    <phoneticPr fontId="1" type="noConversion"/>
  </si>
  <si>
    <t>2013 Chna Open round 1</t>
    <phoneticPr fontId="1" type="noConversion"/>
  </si>
  <si>
    <t>Judd Trump</t>
  </si>
  <si>
    <t>John Higgins</t>
  </si>
  <si>
    <t>Stephen Lee</t>
  </si>
  <si>
    <t>Ronnie O'Sullivan</t>
  </si>
  <si>
    <t>Matthew Stevens</t>
  </si>
  <si>
    <t>Ding Junhui</t>
  </si>
  <si>
    <t>Martin Gloud</t>
  </si>
  <si>
    <t>Andrew Higginson</t>
  </si>
  <si>
    <t>Peter Ebdon</t>
  </si>
  <si>
    <t>Stephen Hendry</t>
  </si>
  <si>
    <t>Dominic Dale</t>
  </si>
  <si>
    <t>Joe Perry</t>
  </si>
  <si>
    <t>Tom Ford</t>
  </si>
  <si>
    <t>Jamie Cope</t>
  </si>
  <si>
    <t>Marcuo Fu</t>
  </si>
  <si>
    <t>Jamie Jones</t>
  </si>
  <si>
    <t>Ryan Day</t>
  </si>
  <si>
    <t>Mark King</t>
  </si>
  <si>
    <t>Anthony Hamilton</t>
  </si>
  <si>
    <t>Michael Holt</t>
  </si>
  <si>
    <t>Fergal O'Brien</t>
  </si>
  <si>
    <t>Ken Doherty</t>
  </si>
  <si>
    <t>Liang Wenbo</t>
  </si>
  <si>
    <t>Rory Mcleod</t>
  </si>
  <si>
    <t>Jamie Burnett</t>
  </si>
  <si>
    <t>Xiao Guodong</t>
  </si>
  <si>
    <t>Geraed Greene</t>
  </si>
  <si>
    <t>Ben Woollaston</t>
  </si>
  <si>
    <t>Matthew Selt</t>
  </si>
  <si>
    <t>Nigei Bond</t>
  </si>
  <si>
    <t>Jimmy White</t>
  </si>
  <si>
    <t>Joe Jogia</t>
  </si>
  <si>
    <t>Dave Harold</t>
  </si>
  <si>
    <t>Mike Dunn</t>
  </si>
  <si>
    <t>Anthony McGill</t>
  </si>
  <si>
    <t>Steve Davis</t>
  </si>
  <si>
    <t>Alan McManus</t>
  </si>
  <si>
    <t>Peter Lines</t>
  </si>
  <si>
    <t>Michael White</t>
  </si>
  <si>
    <t>Jimmy Robertson</t>
  </si>
  <si>
    <t>Lyu Chuang</t>
  </si>
  <si>
    <t>David Gilbert</t>
  </si>
  <si>
    <t>Yu Delu</t>
  </si>
  <si>
    <t>Mark Joyce</t>
  </si>
  <si>
    <t>Alfie Burden</t>
  </si>
  <si>
    <t>Andy Hicks</t>
  </si>
  <si>
    <t>Adam Duffy</t>
  </si>
  <si>
    <t>James Wattana</t>
  </si>
  <si>
    <t>Barry Pinches</t>
  </si>
  <si>
    <t>Li Yan</t>
  </si>
  <si>
    <t>Dechawat Poomjaeng</t>
  </si>
  <si>
    <t>Craig Steadman</t>
  </si>
  <si>
    <t>Kurt Maflin</t>
  </si>
  <si>
    <t>David Grace</t>
  </si>
  <si>
    <t>Liam Highfield</t>
  </si>
  <si>
    <t>Sam Baird</t>
  </si>
  <si>
    <t>Martin O'Donnell</t>
  </si>
  <si>
    <t>Sean O'Sullivan</t>
  </si>
  <si>
    <t>Paul Davison</t>
  </si>
  <si>
    <t>Jamie O'Neill</t>
  </si>
  <si>
    <t>Daniel Wells</t>
  </si>
  <si>
    <t>Joel Walker</t>
  </si>
  <si>
    <t>Rod Lawler</t>
  </si>
  <si>
    <t>Michael Wasley</t>
  </si>
  <si>
    <t>Robbie Williams</t>
  </si>
  <si>
    <t>Luca Brecel</t>
  </si>
  <si>
    <t>2013 Chna Open round 2</t>
    <phoneticPr fontId="1" type="noConversion"/>
  </si>
  <si>
    <t>2013 Chna Open round 3</t>
    <phoneticPr fontId="1" type="noConversion"/>
  </si>
  <si>
    <t>2013 Chna Open round 4</t>
    <phoneticPr fontId="1" type="noConversion"/>
  </si>
  <si>
    <t>P</t>
  </si>
  <si>
    <t>P</t>
    <phoneticPr fontId="1" type="noConversion"/>
  </si>
  <si>
    <t>C8</t>
    <phoneticPr fontId="1" type="noConversion"/>
  </si>
  <si>
    <t>People</t>
    <phoneticPr fontId="1" type="noConversion"/>
  </si>
  <si>
    <t>1-round</t>
    <phoneticPr fontId="1" type="noConversion"/>
  </si>
  <si>
    <t>People</t>
  </si>
  <si>
    <t>Rank</t>
  </si>
  <si>
    <t>1-round</t>
  </si>
  <si>
    <t>H</t>
  </si>
  <si>
    <t>C4</t>
    <phoneticPr fontId="1" type="noConversion"/>
  </si>
  <si>
    <t>E</t>
  </si>
  <si>
    <t>W-E</t>
  </si>
  <si>
    <t>ADD</t>
  </si>
  <si>
    <t>new_Rank</t>
  </si>
  <si>
    <t>C4</t>
  </si>
  <si>
    <t>ID1</t>
    <phoneticPr fontId="1" type="noConversion"/>
  </si>
  <si>
    <t>ID2</t>
    <phoneticPr fontId="1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</si>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</sst>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158-9C59-4041-8E88-53FCA8573648}">
  <dimension ref="A1:AU97"/>
  <sheetViews>
    <sheetView tabSelected="1" zoomScale="114" workbookViewId="0">
      <selection activeCell="H27" sqref="H27"/>
    </sheetView>
  </sheetViews>
  <sheetFormatPr defaultRowHeight="13.9" x14ac:dyDescent="0.4"/>
  <cols>
    <col min="1" max="1" width="15.59765625" style="2" customWidth="1"/>
    <col min="2" max="2" width="9.06640625" style="1"/>
    <col min="3" max="3" width="15.06640625" style="1" customWidth="1"/>
    <col min="4" max="4" width="15.06640625" style="12" customWidth="1"/>
    <col min="5" max="5" width="9.06640625" style="13"/>
    <col min="6" max="14" width="9.06640625" style="12"/>
    <col min="15" max="25" width="9.06640625" style="17"/>
    <col min="26" max="36" width="9.06640625" style="19"/>
    <col min="37" max="47" width="9.06640625" style="7"/>
    <col min="48" max="16384" width="9.06640625" style="1"/>
  </cols>
  <sheetData>
    <row r="1" spans="1:47" x14ac:dyDescent="0.4">
      <c r="D1" s="21" t="s">
        <v>27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2" t="s">
        <v>94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3" t="s">
        <v>95</v>
      </c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4" t="s">
        <v>96</v>
      </c>
      <c r="AL1" s="24"/>
      <c r="AM1" s="24"/>
      <c r="AN1" s="24"/>
      <c r="AO1" s="24"/>
      <c r="AP1" s="24"/>
      <c r="AQ1" s="24"/>
      <c r="AR1" s="24"/>
      <c r="AS1" s="24"/>
      <c r="AT1" s="24"/>
      <c r="AU1" s="24"/>
    </row>
    <row r="2" spans="1:47" x14ac:dyDescent="0.4">
      <c r="A2" s="1" t="s">
        <v>0</v>
      </c>
      <c r="B2" s="1" t="s">
        <v>1</v>
      </c>
      <c r="C2" s="1" t="s">
        <v>2</v>
      </c>
      <c r="D2" s="12" t="s">
        <v>128</v>
      </c>
      <c r="E2" s="13" t="s">
        <v>3</v>
      </c>
      <c r="F2" s="12" t="s">
        <v>4</v>
      </c>
      <c r="G2" s="12" t="s">
        <v>98</v>
      </c>
      <c r="H2" s="12" t="s">
        <v>5</v>
      </c>
      <c r="I2" s="12" t="s">
        <v>6</v>
      </c>
      <c r="J2" s="12" t="s">
        <v>26</v>
      </c>
      <c r="K2" s="12" t="s">
        <v>7</v>
      </c>
      <c r="L2" s="12" t="s">
        <v>8</v>
      </c>
      <c r="M2" s="12" t="s">
        <v>9</v>
      </c>
      <c r="N2" s="12" t="s">
        <v>10</v>
      </c>
      <c r="O2" s="17" t="s">
        <v>128</v>
      </c>
      <c r="P2" s="17" t="s">
        <v>3</v>
      </c>
      <c r="Q2" s="17" t="s">
        <v>4</v>
      </c>
      <c r="R2" s="17" t="s">
        <v>98</v>
      </c>
      <c r="S2" s="17" t="s">
        <v>5</v>
      </c>
      <c r="T2" s="17" t="s">
        <v>99</v>
      </c>
      <c r="U2" s="17" t="s">
        <v>26</v>
      </c>
      <c r="V2" s="17" t="s">
        <v>7</v>
      </c>
      <c r="W2" s="17" t="s">
        <v>8</v>
      </c>
      <c r="X2" s="17" t="s">
        <v>9</v>
      </c>
      <c r="Y2" s="17" t="s">
        <v>10</v>
      </c>
      <c r="Z2" s="19" t="s">
        <v>128</v>
      </c>
      <c r="AA2" s="19" t="s">
        <v>3</v>
      </c>
      <c r="AB2" s="19" t="s">
        <v>4</v>
      </c>
      <c r="AC2" s="19" t="s">
        <v>98</v>
      </c>
      <c r="AD2" s="19" t="s">
        <v>5</v>
      </c>
      <c r="AE2" s="19" t="s">
        <v>106</v>
      </c>
      <c r="AF2" s="19" t="s">
        <v>26</v>
      </c>
      <c r="AG2" s="19" t="s">
        <v>7</v>
      </c>
      <c r="AH2" s="19" t="s">
        <v>8</v>
      </c>
      <c r="AI2" s="19" t="s">
        <v>9</v>
      </c>
      <c r="AJ2" s="19" t="s">
        <v>10</v>
      </c>
      <c r="AK2" s="7" t="s">
        <v>128</v>
      </c>
      <c r="AL2" s="7" t="s">
        <v>3</v>
      </c>
      <c r="AM2" s="7" t="s">
        <v>4</v>
      </c>
      <c r="AN2" s="7" t="s">
        <v>98</v>
      </c>
      <c r="AO2" s="7" t="s">
        <v>5</v>
      </c>
      <c r="AP2" s="7" t="s">
        <v>6</v>
      </c>
      <c r="AQ2" s="7" t="s">
        <v>26</v>
      </c>
      <c r="AR2" s="7" t="s">
        <v>7</v>
      </c>
      <c r="AS2" s="7" t="s">
        <v>8</v>
      </c>
      <c r="AT2" s="7" t="s">
        <v>9</v>
      </c>
      <c r="AU2" s="7" t="s">
        <v>10</v>
      </c>
    </row>
    <row r="3" spans="1:47" x14ac:dyDescent="0.4">
      <c r="A3" s="3" t="s">
        <v>13</v>
      </c>
      <c r="B3" s="5">
        <v>1</v>
      </c>
      <c r="C3" s="1">
        <f>1000+ROUND(10^3*LN(4*(94-B3/2)-100)-4400,0)</f>
        <v>2213</v>
      </c>
      <c r="D3" s="12">
        <v>3</v>
      </c>
      <c r="E3" s="16">
        <v>5</v>
      </c>
      <c r="F3" s="12">
        <v>1</v>
      </c>
      <c r="G3" s="12">
        <f>1/2+1/(1+EXP((-1)^F3*ABS(E3-E6)/(SQRT(MAX(E3:E6))-1)))</f>
        <v>1</v>
      </c>
      <c r="H3" s="12">
        <v>8</v>
      </c>
      <c r="I3" s="12">
        <v>4</v>
      </c>
      <c r="J3" s="12">
        <v>1</v>
      </c>
      <c r="K3" s="12">
        <f>1/(1+EXP((C3-C6)/400))</f>
        <v>0.36644462236322489</v>
      </c>
      <c r="L3" s="12">
        <f>F3-K3</f>
        <v>0.63355537763677505</v>
      </c>
      <c r="M3" s="12">
        <f>G3*H3*I3*L3</f>
        <v>20.273772084376802</v>
      </c>
      <c r="N3" s="12">
        <f>C3+ROUND(M3,0)</f>
        <v>2233</v>
      </c>
      <c r="O3" s="17">
        <v>1</v>
      </c>
      <c r="P3" s="17">
        <v>5</v>
      </c>
      <c r="Q3" s="17">
        <v>1</v>
      </c>
      <c r="R3" s="17">
        <f>1/2+1/(1+EXP((-1)^Q3*ABS(P3-P53)/(SQRT(MAX(P3:P53))-1)))</f>
        <v>1.4827930461926428</v>
      </c>
      <c r="S3" s="17">
        <v>8</v>
      </c>
      <c r="T3" s="17">
        <v>2</v>
      </c>
      <c r="U3" s="17">
        <v>1</v>
      </c>
      <c r="V3" s="17">
        <v>0.56853399999999998</v>
      </c>
      <c r="W3" s="17">
        <f>Q3-V3</f>
        <v>0.43146600000000002</v>
      </c>
      <c r="X3" s="17">
        <f>R3*S3*T3*W3</f>
        <v>10.236396551496878</v>
      </c>
      <c r="Y3" s="17">
        <f>N3+ROUND(X3,0)</f>
        <v>2243</v>
      </c>
      <c r="AA3" s="19">
        <v>6</v>
      </c>
      <c r="AB3" s="19">
        <v>1</v>
      </c>
      <c r="AC3" s="20">
        <v>1.4404527780586984</v>
      </c>
      <c r="AD3" s="19">
        <v>8</v>
      </c>
      <c r="AE3" s="19">
        <v>1</v>
      </c>
      <c r="AF3" s="19">
        <v>1</v>
      </c>
      <c r="AG3" s="19">
        <v>0.52123721496627407</v>
      </c>
      <c r="AH3" s="19">
        <v>0.47876278503372593</v>
      </c>
      <c r="AI3" s="19">
        <v>5.5170814698635997</v>
      </c>
      <c r="AJ3" s="19">
        <v>2250</v>
      </c>
      <c r="AL3" s="7">
        <v>6</v>
      </c>
      <c r="AM3" s="7">
        <v>0</v>
      </c>
      <c r="AN3" s="7">
        <v>0.63588449975664885</v>
      </c>
      <c r="AO3" s="7">
        <v>8</v>
      </c>
      <c r="AP3" s="7">
        <v>0.5</v>
      </c>
      <c r="AQ3" s="7">
        <v>1</v>
      </c>
      <c r="AR3" s="7">
        <v>0.50562476270732548</v>
      </c>
      <c r="AS3" s="7">
        <v>-0.50562476270732548</v>
      </c>
      <c r="AT3" s="7">
        <v>-1.2860757971948877</v>
      </c>
      <c r="AU3" s="7">
        <v>2249</v>
      </c>
    </row>
    <row r="4" spans="1:47" x14ac:dyDescent="0.4">
      <c r="A4" s="3" t="s">
        <v>11</v>
      </c>
      <c r="B4" s="5">
        <v>15</v>
      </c>
      <c r="C4" s="1">
        <f>1000+ROUND(10^3*LN(4*(94-B4/2)-100)-4400,0)</f>
        <v>2105</v>
      </c>
      <c r="D4" s="12">
        <v>1</v>
      </c>
      <c r="E4" s="16">
        <v>5</v>
      </c>
      <c r="F4" s="12">
        <v>1</v>
      </c>
      <c r="G4" s="12">
        <f>1/2+1/(1+EXP((-1)^F4*ABS(E4-E5)/(SQRT(MAX(E4:E5))-1)))</f>
        <v>1</v>
      </c>
      <c r="H4" s="12">
        <v>8</v>
      </c>
      <c r="I4" s="12">
        <v>4</v>
      </c>
      <c r="J4" s="12">
        <v>1</v>
      </c>
      <c r="K4" s="12">
        <f>1/(1+EXP((C4-C5)/400))</f>
        <v>0.56279174013864519</v>
      </c>
      <c r="L4" s="12">
        <f>F4-K4</f>
        <v>0.43720825986135481</v>
      </c>
      <c r="M4" s="12">
        <f>G4*H4*I4*L4</f>
        <v>13.990664315563354</v>
      </c>
      <c r="N4" s="12">
        <f>C4+ROUND(M4,0)</f>
        <v>2119</v>
      </c>
      <c r="O4" s="17">
        <v>2</v>
      </c>
      <c r="P4" s="17">
        <v>1</v>
      </c>
      <c r="Q4" s="17">
        <v>0</v>
      </c>
      <c r="R4" s="17">
        <f>1/2+1/(1+EXP((-1)^Q4*ABS(P4-P60)/(SQRT(MAX(P60:P60))-1)))</f>
        <v>1.2310585786300048</v>
      </c>
      <c r="S4" s="17">
        <v>8</v>
      </c>
      <c r="T4" s="17">
        <v>2</v>
      </c>
      <c r="U4" s="17">
        <v>1</v>
      </c>
      <c r="V4" s="17">
        <f>1-V60</f>
        <v>1</v>
      </c>
      <c r="W4" s="17">
        <f>Q4-V4</f>
        <v>-1</v>
      </c>
      <c r="X4" s="17">
        <f>R4*S4*T4*W4</f>
        <v>-19.696937258080077</v>
      </c>
      <c r="Y4" s="17">
        <f>N4+ROUND(X4,0)</f>
        <v>2099</v>
      </c>
    </row>
    <row r="5" spans="1:47" x14ac:dyDescent="0.4">
      <c r="A5" s="3" t="s">
        <v>15</v>
      </c>
      <c r="B5" s="5">
        <v>2</v>
      </c>
      <c r="C5" s="1">
        <f>1000+ROUND(10^3*LN(4*(94-B5/2)-100)-4400,0)</f>
        <v>2206</v>
      </c>
      <c r="D5" s="12">
        <v>5</v>
      </c>
      <c r="E5" s="16">
        <v>5</v>
      </c>
      <c r="F5" s="12">
        <v>1</v>
      </c>
      <c r="G5" s="12">
        <f>1/2+1/(1+EXP((-1)^F5*ABS(E5-E6)/(SQRT(MAX(E5:E6))-1)))</f>
        <v>1</v>
      </c>
      <c r="H5" s="12">
        <v>8</v>
      </c>
      <c r="I5" s="12">
        <v>4</v>
      </c>
      <c r="J5" s="12">
        <v>1</v>
      </c>
      <c r="K5" s="12">
        <f>1/(1+EXP((C5-C6)/400))</f>
        <v>0.37051688803260519</v>
      </c>
      <c r="L5" s="12">
        <f>F5-K5</f>
        <v>0.62948311196739481</v>
      </c>
      <c r="M5" s="12">
        <f>G5*H5*I5*L5</f>
        <v>20.143459582956634</v>
      </c>
      <c r="N5" s="12">
        <f>C5+ROUND(M5,0)</f>
        <v>2226</v>
      </c>
      <c r="O5" s="17">
        <v>3</v>
      </c>
      <c r="P5" s="17">
        <v>5</v>
      </c>
      <c r="Q5" s="17">
        <v>1</v>
      </c>
      <c r="R5" s="17">
        <f>1/2+1/(1+EXP((-1)^Q5*ABS(P5-P4)/(SQRT(MAX(P5:P60))-1)))</f>
        <v>1.4621692452950512</v>
      </c>
      <c r="S5" s="17">
        <v>8</v>
      </c>
      <c r="T5" s="17">
        <v>2</v>
      </c>
      <c r="U5" s="17">
        <v>1</v>
      </c>
      <c r="V5" s="17">
        <v>0.629498</v>
      </c>
      <c r="W5" s="17">
        <f>Q5-V5</f>
        <v>0.370502</v>
      </c>
      <c r="X5" s="17">
        <f>R5*S5*T5*W5</f>
        <v>8.6677860755249121</v>
      </c>
      <c r="Y5" s="17">
        <f>N5+ROUND(X5,0)</f>
        <v>2235</v>
      </c>
      <c r="AA5" s="19">
        <v>6</v>
      </c>
      <c r="AB5" s="19">
        <v>1</v>
      </c>
      <c r="AC5" s="20">
        <v>1.1659442245156151</v>
      </c>
      <c r="AD5" s="19">
        <v>8</v>
      </c>
      <c r="AE5" s="19">
        <v>1</v>
      </c>
      <c r="AF5" s="19">
        <v>1</v>
      </c>
      <c r="AG5" s="19">
        <v>0.51124810194685477</v>
      </c>
      <c r="AH5" s="19">
        <v>0.48875189805314523</v>
      </c>
      <c r="AI5" s="19">
        <v>4.5588596220488746</v>
      </c>
      <c r="AJ5" s="19">
        <v>2241</v>
      </c>
      <c r="AL5" s="7">
        <v>10</v>
      </c>
      <c r="AM5" s="7">
        <v>1</v>
      </c>
      <c r="AN5" s="7">
        <v>1.3641155002433512</v>
      </c>
      <c r="AO5" s="7">
        <v>8</v>
      </c>
      <c r="AP5" s="7">
        <v>0.5</v>
      </c>
      <c r="AQ5" s="7">
        <v>1</v>
      </c>
      <c r="AR5" s="7">
        <v>0.49437523729267452</v>
      </c>
      <c r="AS5" s="7">
        <v>0.50562476270732548</v>
      </c>
      <c r="AT5" s="7">
        <v>2.7589223044637161</v>
      </c>
      <c r="AU5" s="7">
        <v>2244</v>
      </c>
    </row>
    <row r="6" spans="1:47" x14ac:dyDescent="0.4">
      <c r="A6" s="3" t="s">
        <v>22</v>
      </c>
      <c r="B6" s="5">
        <v>28</v>
      </c>
      <c r="C6" s="1">
        <f>1000+ROUND(10^3*LN(4*(94-B6/2)-100)-4400,0)</f>
        <v>1994</v>
      </c>
      <c r="D6" s="12">
        <v>13</v>
      </c>
      <c r="E6" s="13">
        <v>5</v>
      </c>
      <c r="F6" s="12">
        <v>1</v>
      </c>
      <c r="G6" s="12">
        <f>1/2+1/(1+EXP((-1)^F6*ABS(E6-E13)/(SQRT(MAX(E6:E13))-1)))</f>
        <v>1.4621692452950512</v>
      </c>
      <c r="H6" s="12">
        <v>8</v>
      </c>
      <c r="I6" s="12">
        <v>4</v>
      </c>
      <c r="J6" s="12">
        <v>1</v>
      </c>
      <c r="K6" s="12">
        <f>1/(1+EXP((C6-C13)/400))</f>
        <v>0.60706698807170356</v>
      </c>
      <c r="L6" s="12">
        <f>F6-K6</f>
        <v>0.39293301192829644</v>
      </c>
      <c r="M6" s="12">
        <f>G6*H6*I6*L6</f>
        <v>18.385106096086673</v>
      </c>
      <c r="N6" s="12">
        <f>C6+ROUND(M6,0)</f>
        <v>2012</v>
      </c>
      <c r="O6" s="17">
        <v>4</v>
      </c>
      <c r="P6" s="17">
        <v>2</v>
      </c>
      <c r="Q6" s="17">
        <v>0</v>
      </c>
      <c r="R6" s="17" t="e">
        <f>1/2+1/(1+EXP((-1)^Q6*ABS(P6-#REF!)/(SQRT(MAX(P8:P36))-1)))</f>
        <v>#REF!</v>
      </c>
      <c r="S6" s="17">
        <v>8</v>
      </c>
      <c r="T6" s="17">
        <v>2</v>
      </c>
      <c r="U6" s="17">
        <v>1</v>
      </c>
      <c r="V6" s="17" t="e">
        <f>1-#REF!</f>
        <v>#REF!</v>
      </c>
      <c r="W6" s="17" t="e">
        <f>Q6-V6</f>
        <v>#REF!</v>
      </c>
      <c r="X6" s="17" t="e">
        <f>R6*S6*T6*W6</f>
        <v>#REF!</v>
      </c>
      <c r="Y6" s="17" t="e">
        <f>N6+ROUND(X6,0)</f>
        <v>#REF!</v>
      </c>
    </row>
    <row r="7" spans="1:47" x14ac:dyDescent="0.4">
      <c r="A7" s="3" t="s">
        <v>17</v>
      </c>
      <c r="B7" s="5">
        <v>4</v>
      </c>
      <c r="C7" s="1">
        <f>1000+ROUND(10^3*LN(4*(94-B7/2)-100)-4400,0)</f>
        <v>2191</v>
      </c>
      <c r="D7" s="12">
        <v>7</v>
      </c>
      <c r="E7" s="16">
        <v>5</v>
      </c>
      <c r="F7" s="12">
        <v>1</v>
      </c>
      <c r="G7" s="12">
        <f>1/2+1/(1+EXP((-1)^F7*ABS(E7-E8)/(SQRT(MAX(E7:E8))-1)))</f>
        <v>1</v>
      </c>
      <c r="H7" s="12">
        <v>8</v>
      </c>
      <c r="I7" s="12">
        <v>4</v>
      </c>
      <c r="J7" s="12">
        <v>1</v>
      </c>
      <c r="K7" s="12">
        <f>1/(1+EXP((C7-C8)/400))</f>
        <v>0.34130142526435558</v>
      </c>
      <c r="L7" s="12">
        <f>F7-K7</f>
        <v>0.65869857473564442</v>
      </c>
      <c r="M7" s="12">
        <f>G7*H7*I7*L7</f>
        <v>21.078354391540621</v>
      </c>
      <c r="N7" s="12">
        <f>C7+ROUND(M7,0)</f>
        <v>2212</v>
      </c>
      <c r="O7" s="17">
        <v>5</v>
      </c>
      <c r="P7" s="17">
        <v>5</v>
      </c>
      <c r="Q7" s="17">
        <v>1</v>
      </c>
      <c r="R7" s="17">
        <f>1/2+1/(1+EXP((-1)^Q7*ABS(P7-P70)/(SQRT(MAX(P7:P70))-1)))</f>
        <v>1.4827930461926428</v>
      </c>
      <c r="S7" s="17">
        <v>8</v>
      </c>
      <c r="T7" s="17">
        <v>2</v>
      </c>
      <c r="U7" s="17">
        <v>1</v>
      </c>
      <c r="V7" s="17">
        <v>0.65229099999999995</v>
      </c>
      <c r="W7" s="17">
        <f>Q7-V7</f>
        <v>0.34770900000000005</v>
      </c>
      <c r="X7" s="17">
        <f>R7*S7*T7*W7</f>
        <v>8.2492877967775637</v>
      </c>
      <c r="Y7" s="17">
        <f>N7+ROUND(X7,0)</f>
        <v>2220</v>
      </c>
      <c r="AA7" s="19">
        <v>2</v>
      </c>
      <c r="AB7" s="19">
        <v>0</v>
      </c>
      <c r="AC7" s="20">
        <v>0.55954722194130158</v>
      </c>
      <c r="AD7" s="19">
        <v>8</v>
      </c>
      <c r="AE7" s="19">
        <v>1</v>
      </c>
      <c r="AF7" s="19">
        <v>1</v>
      </c>
      <c r="AG7" s="19">
        <v>0.47876278503372593</v>
      </c>
      <c r="AH7" s="19">
        <v>-0.47876278503372593</v>
      </c>
      <c r="AI7" s="19">
        <v>-2.1431230906760153</v>
      </c>
      <c r="AJ7" s="19">
        <v>2208</v>
      </c>
    </row>
    <row r="8" spans="1:47" x14ac:dyDescent="0.4">
      <c r="A8" s="3" t="s">
        <v>20</v>
      </c>
      <c r="B8" s="5">
        <v>35</v>
      </c>
      <c r="C8" s="1">
        <f>1000+ROUND(10^3*LN(4*(94-B8/2)-100)-4400,0)</f>
        <v>1928</v>
      </c>
      <c r="D8" s="12">
        <v>11</v>
      </c>
      <c r="E8" s="13">
        <v>5</v>
      </c>
      <c r="F8" s="12">
        <v>1</v>
      </c>
      <c r="G8" s="12">
        <f>1/2+1/(1+EXP((-1)^F8*ABS(E8-E11)/(SQRT(MAX(E8:E11))-1)))</f>
        <v>1.1918999922133373</v>
      </c>
      <c r="H8" s="12">
        <v>8</v>
      </c>
      <c r="I8" s="12">
        <v>4</v>
      </c>
      <c r="J8" s="12">
        <v>1</v>
      </c>
      <c r="K8" s="12">
        <f>1/(1+EXP((C8-C11)/400))</f>
        <v>0.6040813228693781</v>
      </c>
      <c r="L8" s="12">
        <f>F8-K8</f>
        <v>0.3959186771306219</v>
      </c>
      <c r="M8" s="12">
        <f>G8*H8*I8*L8</f>
        <v>15.100654982051298</v>
      </c>
      <c r="N8" s="12">
        <f>C8+ROUND(M8,0)</f>
        <v>1943</v>
      </c>
      <c r="O8" s="17">
        <v>6</v>
      </c>
      <c r="P8" s="17">
        <v>4</v>
      </c>
      <c r="Q8" s="17">
        <v>0</v>
      </c>
      <c r="R8" s="17">
        <f>1/2+1/(1+EXP((-1)^Q8*ABS(P8-P15)/(SQRT(MAX(P15:P18))-1)))</f>
        <v>1.4820137900379085</v>
      </c>
      <c r="S8" s="17">
        <v>8</v>
      </c>
      <c r="T8" s="17">
        <v>2</v>
      </c>
      <c r="U8" s="17">
        <v>1</v>
      </c>
      <c r="V8" s="17">
        <f>1-V15</f>
        <v>1</v>
      </c>
      <c r="W8" s="17">
        <f>Q8-V8</f>
        <v>-1</v>
      </c>
      <c r="X8" s="17">
        <f>R8*S8*T8*W8</f>
        <v>-23.712220640606535</v>
      </c>
      <c r="Y8" s="17">
        <f>N8+ROUND(X8,0)</f>
        <v>1919</v>
      </c>
    </row>
    <row r="9" spans="1:47" x14ac:dyDescent="0.4">
      <c r="A9" s="3" t="s">
        <v>18</v>
      </c>
      <c r="B9" s="5">
        <v>5</v>
      </c>
      <c r="C9" s="1">
        <f>1000+ROUND(10^3*LN(4*(94-B9/2)-100)-4400,0)</f>
        <v>2183</v>
      </c>
      <c r="D9" s="12">
        <v>9</v>
      </c>
      <c r="E9" s="16">
        <v>5</v>
      </c>
      <c r="F9" s="12">
        <v>1</v>
      </c>
      <c r="G9" s="12">
        <f>1/2+1/(1+EXP((-1)^F9*ABS(E9-E10)/(SQRT(MAX(E9:E10))-1)))</f>
        <v>1</v>
      </c>
      <c r="H9" s="12">
        <v>8</v>
      </c>
      <c r="I9" s="12">
        <v>4</v>
      </c>
      <c r="J9" s="12">
        <v>1</v>
      </c>
      <c r="K9" s="12">
        <f>1/(1+EXP((C9-C10)/400))</f>
        <v>0.4956251116502266</v>
      </c>
      <c r="L9" s="12">
        <f>F9-K9</f>
        <v>0.5043748883497734</v>
      </c>
      <c r="M9" s="12">
        <f>G9*H9*I9*L9</f>
        <v>16.139996427192749</v>
      </c>
      <c r="N9" s="12">
        <f>C9+ROUND(M9,0)</f>
        <v>2199</v>
      </c>
      <c r="O9" s="17">
        <v>7</v>
      </c>
      <c r="P9" s="17">
        <v>5</v>
      </c>
      <c r="Q9" s="17">
        <v>1</v>
      </c>
      <c r="R9" s="17">
        <f>1/2+1/(1+EXP((-1)^Q9*ABS(P9-P68)/(SQRT(MAX(P9:P72))-1)))</f>
        <v>1.4827930461926428</v>
      </c>
      <c r="S9" s="17">
        <v>8</v>
      </c>
      <c r="T9" s="17">
        <v>2</v>
      </c>
      <c r="U9" s="17">
        <v>1</v>
      </c>
      <c r="V9" s="17">
        <v>0.50668000000000002</v>
      </c>
      <c r="W9" s="17">
        <f>Q9-V9</f>
        <v>0.49331999999999998</v>
      </c>
      <c r="X9" s="17">
        <f>R9*S9*T9*W9</f>
        <v>11.703863448764073</v>
      </c>
      <c r="Y9" s="17">
        <f>N9+ROUND(X9,0)</f>
        <v>2211</v>
      </c>
      <c r="AA9" s="19">
        <v>5</v>
      </c>
      <c r="AB9" s="19">
        <v>0</v>
      </c>
      <c r="AC9" s="20">
        <v>0.83405577548438503</v>
      </c>
      <c r="AD9" s="19">
        <v>8</v>
      </c>
      <c r="AE9" s="19">
        <v>1</v>
      </c>
      <c r="AF9" s="19">
        <v>1</v>
      </c>
      <c r="AG9" s="19">
        <v>0.48875189805314523</v>
      </c>
      <c r="AH9" s="19">
        <v>-0.48875189805314523</v>
      </c>
      <c r="AI9" s="19">
        <v>-3.261170746801449</v>
      </c>
      <c r="AJ9" s="19">
        <v>2215</v>
      </c>
    </row>
    <row r="10" spans="1:47" x14ac:dyDescent="0.4">
      <c r="A10" s="3" t="s">
        <v>24</v>
      </c>
      <c r="B10" s="5">
        <v>6</v>
      </c>
      <c r="C10" s="1">
        <f>1000+ROUND(10^3*LN(4*(94-B10/2)-100)-4400,0)</f>
        <v>2176</v>
      </c>
      <c r="D10" s="12">
        <v>15</v>
      </c>
      <c r="E10" s="16">
        <v>5</v>
      </c>
      <c r="F10" s="12">
        <v>1</v>
      </c>
      <c r="G10" s="12">
        <f>1/2+1/(1+EXP((-1)^F10*ABS(E10-E11)/(SQRT(MAX(E10:E11))-1)))</f>
        <v>1.1918999922133373</v>
      </c>
      <c r="H10" s="12">
        <v>8</v>
      </c>
      <c r="I10" s="12">
        <v>4</v>
      </c>
      <c r="J10" s="12">
        <v>1</v>
      </c>
      <c r="K10" s="12">
        <f>1/(1+EXP((C10-C11)/400))</f>
        <v>0.45078487089866653</v>
      </c>
      <c r="L10" s="12">
        <f>F10-K10</f>
        <v>0.54921512910133341</v>
      </c>
      <c r="M10" s="12">
        <f>G10*H10*I10*L10</f>
        <v>20.947504259178444</v>
      </c>
      <c r="N10" s="12">
        <f>C10+ROUND(M10,0)</f>
        <v>2197</v>
      </c>
      <c r="O10" s="17">
        <v>8</v>
      </c>
      <c r="P10" s="17">
        <v>1</v>
      </c>
      <c r="Q10" s="17">
        <v>0</v>
      </c>
      <c r="R10" s="17" t="e">
        <f>1/2+1/(1+EXP((-1)^Q10*ABS(P10-#REF!)/(SQRT(MAX(P8:P19))-1)))</f>
        <v>#REF!</v>
      </c>
      <c r="S10" s="17">
        <v>8</v>
      </c>
      <c r="T10" s="17">
        <v>2</v>
      </c>
      <c r="U10" s="17">
        <v>1</v>
      </c>
      <c r="V10" s="17" t="e">
        <f>1-#REF!</f>
        <v>#REF!</v>
      </c>
      <c r="W10" s="17" t="e">
        <f>Q10-V10</f>
        <v>#REF!</v>
      </c>
      <c r="X10" s="17" t="e">
        <f>R10*S10*T10*W10</f>
        <v>#REF!</v>
      </c>
      <c r="Y10" s="17" t="e">
        <f>N10+ROUND(X10,0)</f>
        <v>#REF!</v>
      </c>
    </row>
    <row r="11" spans="1:47" x14ac:dyDescent="0.4">
      <c r="A11" s="3" t="s">
        <v>12</v>
      </c>
      <c r="B11" s="5">
        <v>16</v>
      </c>
      <c r="C11" s="1">
        <f>1000+ROUND(10^3*LN(4*(94-B11/2)-100)-4400,0)</f>
        <v>2097</v>
      </c>
      <c r="D11" s="12">
        <v>2</v>
      </c>
      <c r="E11" s="13">
        <v>4</v>
      </c>
      <c r="F11" s="12">
        <v>0</v>
      </c>
      <c r="G11" s="12">
        <f>1/2+1/(1+EXP((-1)^F11*ABS(E11-E10)/(SQRT(MAX(E10:E11))-1)))</f>
        <v>0.80810000778666269</v>
      </c>
      <c r="H11" s="12">
        <v>8</v>
      </c>
      <c r="I11" s="12">
        <v>4</v>
      </c>
      <c r="J11" s="12">
        <v>1</v>
      </c>
      <c r="K11" s="12">
        <f>1-K10</f>
        <v>0.54921512910133341</v>
      </c>
      <c r="L11" s="12">
        <f>F11-K11</f>
        <v>-0.54921512910133341</v>
      </c>
      <c r="M11" s="12">
        <f>G11*H11*I11*L11</f>
        <v>-14.202264003306896</v>
      </c>
      <c r="N11" s="12">
        <f>C11+ROUND(M11,0)</f>
        <v>2083</v>
      </c>
      <c r="Y11" s="17">
        <f>N11+ROUND(X11,0)</f>
        <v>2083</v>
      </c>
    </row>
    <row r="12" spans="1:47" x14ac:dyDescent="0.4">
      <c r="A12" s="3" t="s">
        <v>14</v>
      </c>
      <c r="B12" s="5">
        <v>8</v>
      </c>
      <c r="C12" s="1">
        <f>1000+ROUND(10^3*LN(4*(94-B12/2)-100)-4400,0)</f>
        <v>2161</v>
      </c>
      <c r="D12" s="12">
        <v>4</v>
      </c>
      <c r="E12" s="16">
        <v>2</v>
      </c>
      <c r="F12" s="12">
        <v>0</v>
      </c>
      <c r="G12" s="12">
        <f>1/2+1/(1+EXP((-1)^F12*ABS(E12-E9)/(SQRT(MAX(E9:E12))-1)))</f>
        <v>0.58113304643148533</v>
      </c>
      <c r="H12" s="12">
        <v>8</v>
      </c>
      <c r="I12" s="12">
        <v>4</v>
      </c>
      <c r="J12" s="12">
        <v>1</v>
      </c>
      <c r="K12" s="12">
        <f>1-K9</f>
        <v>0.5043748883497734</v>
      </c>
      <c r="L12" s="12">
        <f>F12-K12</f>
        <v>-0.5043748883497734</v>
      </c>
      <c r="M12" s="12">
        <f>G12*H12*I12*L12</f>
        <v>-9.3794852931278108</v>
      </c>
      <c r="N12" s="12">
        <f>C12+ROUND(M12,0)</f>
        <v>2152</v>
      </c>
      <c r="Y12" s="17">
        <f>N12+ROUND(X12,0)</f>
        <v>2152</v>
      </c>
    </row>
    <row r="13" spans="1:47" x14ac:dyDescent="0.4">
      <c r="A13" s="3" t="s">
        <v>16</v>
      </c>
      <c r="B13" s="5">
        <v>7</v>
      </c>
      <c r="C13" s="1">
        <f>1000+ROUND(10^3*LN(4*(94-B13/2)-100)-4400,0)</f>
        <v>2168</v>
      </c>
      <c r="D13" s="12">
        <v>6</v>
      </c>
      <c r="E13" s="16">
        <v>1</v>
      </c>
      <c r="F13" s="12">
        <v>0</v>
      </c>
      <c r="G13" s="12">
        <f>1/2+1/(1+EXP((-1)^F13*ABS(E13-E12)/(SQRT(MAX(E12:E13))-1)))</f>
        <v>0.58209524293031722</v>
      </c>
      <c r="H13" s="12">
        <v>8</v>
      </c>
      <c r="I13" s="12">
        <v>4</v>
      </c>
      <c r="J13" s="12">
        <v>1</v>
      </c>
      <c r="K13" s="12">
        <f>1-K12</f>
        <v>0.4956251116502266</v>
      </c>
      <c r="L13" s="12">
        <f>F13-K13</f>
        <v>-0.4956251116502266</v>
      </c>
      <c r="M13" s="12">
        <f>G13*H13*I13*L13</f>
        <v>-9.2320326325889361</v>
      </c>
      <c r="N13" s="12">
        <f>C13+ROUND(M13,0)</f>
        <v>2159</v>
      </c>
      <c r="Y13" s="17">
        <f>N13+ROUND(X13,0)</f>
        <v>2159</v>
      </c>
    </row>
    <row r="14" spans="1:47" x14ac:dyDescent="0.4">
      <c r="A14" s="3" t="s">
        <v>51</v>
      </c>
      <c r="B14" s="5">
        <v>45</v>
      </c>
      <c r="C14" s="1">
        <f>1000+ROUND(10^3*LN(4*(94-B14/2)-100)-4400,0)</f>
        <v>1826</v>
      </c>
      <c r="D14" s="12">
        <v>8</v>
      </c>
      <c r="E14" s="13">
        <v>3</v>
      </c>
      <c r="F14" s="12">
        <v>0</v>
      </c>
      <c r="G14" s="12">
        <f>1/2+1/(1+EXP((-1)^F14*ABS(E14-E13)/(SQRT(MAX(E13:E14))-1)))</f>
        <v>0.56110839350215136</v>
      </c>
      <c r="H14" s="12">
        <v>8</v>
      </c>
      <c r="I14" s="12">
        <v>4</v>
      </c>
      <c r="J14" s="12">
        <v>1</v>
      </c>
      <c r="K14" s="12">
        <f>1-K13</f>
        <v>0.5043748883497734</v>
      </c>
      <c r="L14" s="12">
        <f>F14-K14</f>
        <v>-0.5043748883497734</v>
      </c>
      <c r="M14" s="12">
        <f>G14*H14*I14*L14</f>
        <v>-9.0562874663925861</v>
      </c>
      <c r="N14" s="12">
        <f>C14+ROUND(M14,0)</f>
        <v>1817</v>
      </c>
      <c r="Y14" s="17">
        <f>N14+ROUND(X14,0)</f>
        <v>1817</v>
      </c>
    </row>
    <row r="15" spans="1:47" x14ac:dyDescent="0.4">
      <c r="A15" s="3" t="s">
        <v>19</v>
      </c>
      <c r="B15" s="5">
        <v>9</v>
      </c>
      <c r="C15" s="1">
        <f>1000+ROUND(10^3*LN(4*(94-B15/2)-100)-4400,0)</f>
        <v>2153</v>
      </c>
      <c r="D15" s="12">
        <v>10</v>
      </c>
      <c r="E15" s="13">
        <v>1</v>
      </c>
      <c r="F15" s="12">
        <v>0</v>
      </c>
      <c r="G15" s="12">
        <f>1/2+1/(1+EXP((-1)^F15*ABS(E15-E14)/(SQRT(MAX(E14:E15))-1)))</f>
        <v>0.56110839350215136</v>
      </c>
      <c r="H15" s="12">
        <v>8</v>
      </c>
      <c r="I15" s="12">
        <v>4</v>
      </c>
      <c r="J15" s="12">
        <v>1</v>
      </c>
      <c r="K15" s="12">
        <f>1-K14</f>
        <v>0.4956251116502266</v>
      </c>
      <c r="L15" s="12">
        <f>F15-K15</f>
        <v>-0.4956251116502266</v>
      </c>
      <c r="M15" s="12">
        <f>G15*H15*I15*L15</f>
        <v>-8.8991811256762574</v>
      </c>
      <c r="N15" s="12">
        <f>C15+ROUND(M15,0)</f>
        <v>2144</v>
      </c>
      <c r="Y15" s="17">
        <f>N15+ROUND(X15,0)</f>
        <v>2144</v>
      </c>
    </row>
    <row r="16" spans="1:47" x14ac:dyDescent="0.4">
      <c r="A16" s="3" t="s">
        <v>21</v>
      </c>
      <c r="B16" s="5">
        <v>13</v>
      </c>
      <c r="C16" s="1">
        <f>1000+ROUND(10^3*LN(4*(94-B16/2)-100)-4400,0)</f>
        <v>2121</v>
      </c>
      <c r="D16" s="12">
        <v>12</v>
      </c>
      <c r="E16" s="13">
        <v>4</v>
      </c>
      <c r="F16" s="12">
        <v>0</v>
      </c>
      <c r="G16" s="12">
        <f>1/2+1/(1+EXP((-1)^F16*ABS(E16-E13)/(SQRT(MAX(E13:E16))-1)))</f>
        <v>0.54742587317756675</v>
      </c>
      <c r="H16" s="12">
        <v>8</v>
      </c>
      <c r="I16" s="12">
        <v>4</v>
      </c>
      <c r="J16" s="12">
        <v>1</v>
      </c>
      <c r="K16" s="12">
        <f>1-K13</f>
        <v>0.5043748883497734</v>
      </c>
      <c r="L16" s="12">
        <f>F16-K16</f>
        <v>-0.5043748883497734</v>
      </c>
      <c r="M16" s="12">
        <f>G16*H16*I16*L16</f>
        <v>-8.8354516372387977</v>
      </c>
      <c r="N16" s="12">
        <f>C16+ROUND(M16,0)</f>
        <v>2112</v>
      </c>
      <c r="Y16" s="17">
        <f>N16+ROUND(X16,0)</f>
        <v>2112</v>
      </c>
    </row>
    <row r="17" spans="1:25" x14ac:dyDescent="0.4">
      <c r="A17" s="3" t="s">
        <v>23</v>
      </c>
      <c r="B17" s="5">
        <v>12</v>
      </c>
      <c r="C17" s="1">
        <f>1000+ROUND(10^3*LN(4*(94-B17/2)-100)-4400,0)</f>
        <v>2129</v>
      </c>
      <c r="D17" s="12">
        <v>14</v>
      </c>
      <c r="E17" s="16">
        <v>4</v>
      </c>
      <c r="F17" s="12">
        <v>0</v>
      </c>
      <c r="G17" s="12">
        <f>1/2+1/(1+EXP((-1)^F17*ABS(E17-E10)/(SQRT(MAX(E10:E17))-1)))</f>
        <v>0.80810000778666269</v>
      </c>
      <c r="H17" s="12">
        <v>8</v>
      </c>
      <c r="I17" s="12">
        <v>4</v>
      </c>
      <c r="J17" s="12">
        <v>1</v>
      </c>
      <c r="K17" s="12">
        <f>1-K10</f>
        <v>0.54921512910133341</v>
      </c>
      <c r="L17" s="12">
        <f>F17-K17</f>
        <v>-0.54921512910133341</v>
      </c>
      <c r="M17" s="12">
        <f>G17*H17*I17*L17</f>
        <v>-14.202264003306896</v>
      </c>
      <c r="N17" s="12">
        <f>C17+ROUND(M17,0)</f>
        <v>2115</v>
      </c>
      <c r="Y17" s="17">
        <f>N17+ROUND(X17,0)</f>
        <v>2115</v>
      </c>
    </row>
    <row r="18" spans="1:25" x14ac:dyDescent="0.4">
      <c r="A18" s="3" t="s">
        <v>25</v>
      </c>
      <c r="B18" s="5">
        <v>18</v>
      </c>
      <c r="C18" s="1">
        <f>1000+ROUND(10^3*LN(4*(94-B18/2)-100)-4400,0)</f>
        <v>2081</v>
      </c>
      <c r="D18" s="12">
        <v>16</v>
      </c>
      <c r="E18" s="13">
        <v>3</v>
      </c>
      <c r="F18" s="12">
        <v>0</v>
      </c>
      <c r="G18" s="12">
        <f>1/2+1/(1+EXP((-1)^F18*ABS(E18-E17)/(SQRT(MAX(E17:E18))-1)))</f>
        <v>0.7689414213699951</v>
      </c>
      <c r="H18" s="12">
        <v>8</v>
      </c>
      <c r="I18" s="12">
        <v>4</v>
      </c>
      <c r="J18" s="12">
        <v>1</v>
      </c>
      <c r="K18" s="12">
        <f>1-K17</f>
        <v>0.45078487089866659</v>
      </c>
      <c r="L18" s="12">
        <f>F18-K18</f>
        <v>-0.45078487089866659</v>
      </c>
      <c r="M18" s="12">
        <f>G18*H18*I18*L18</f>
        <v>-11.092069099549134</v>
      </c>
      <c r="N18" s="12">
        <f>C18+ROUND(M18,0)</f>
        <v>2070</v>
      </c>
      <c r="Y18" s="17">
        <f>N18+ROUND(X18,0)</f>
        <v>2070</v>
      </c>
    </row>
    <row r="19" spans="1:25" x14ac:dyDescent="0.4">
      <c r="A19" s="3" t="s">
        <v>74</v>
      </c>
      <c r="B19" s="5">
        <v>60</v>
      </c>
      <c r="C19" s="1">
        <f>1000+ROUND(10^3*LN(4*(94-B19/2)-100)-4400,0)</f>
        <v>1650</v>
      </c>
      <c r="E19" s="12"/>
      <c r="N19" s="12">
        <f>C19+ROUND(M19,0)</f>
        <v>1650</v>
      </c>
      <c r="Y19" s="17">
        <f>N19+ROUND(X19,0)</f>
        <v>1650</v>
      </c>
    </row>
    <row r="20" spans="1:25" x14ac:dyDescent="0.4">
      <c r="A20" s="3" t="s">
        <v>64</v>
      </c>
      <c r="B20" s="5">
        <v>49</v>
      </c>
      <c r="C20" s="1">
        <f>1000+ROUND(10^3*LN(4*(94-B20/2)-100)-4400,0)</f>
        <v>1782</v>
      </c>
      <c r="E20" s="12"/>
      <c r="N20" s="12">
        <f>C20+ROUND(M20,0)</f>
        <v>1782</v>
      </c>
      <c r="Y20" s="17">
        <f>N20+ROUND(X20,0)</f>
        <v>1782</v>
      </c>
    </row>
    <row r="21" spans="1:25" x14ac:dyDescent="0.4">
      <c r="A21" s="3" t="s">
        <v>72</v>
      </c>
      <c r="B21" s="5">
        <v>53</v>
      </c>
      <c r="C21" s="1">
        <f>1000+ROUND(10^3*LN(4*(94-B21/2)-100)-4400,0)</f>
        <v>1736</v>
      </c>
      <c r="E21" s="12"/>
      <c r="N21" s="12">
        <f>C21+ROUND(M21,0)</f>
        <v>1736</v>
      </c>
      <c r="Y21" s="17">
        <f>N21+ROUND(X21,0)</f>
        <v>1736</v>
      </c>
    </row>
    <row r="22" spans="1:25" x14ac:dyDescent="0.4">
      <c r="A22" s="3" t="s">
        <v>35</v>
      </c>
      <c r="B22" s="5">
        <v>22</v>
      </c>
      <c r="C22" s="1">
        <f>1000+ROUND(10^3*LN(4*(94-B22/2)-100)-4400,0)</f>
        <v>2047</v>
      </c>
      <c r="E22" s="12"/>
      <c r="N22" s="12">
        <f>C22+ROUND(M22,0)</f>
        <v>2047</v>
      </c>
      <c r="Y22" s="17">
        <f>N22+ROUND(X22,0)</f>
        <v>2047</v>
      </c>
    </row>
    <row r="23" spans="1:25" x14ac:dyDescent="0.4">
      <c r="A23" s="3" t="s">
        <v>73</v>
      </c>
      <c r="B23" s="5">
        <v>65</v>
      </c>
      <c r="C23" s="1">
        <f>1000+ROUND(10^3*LN(4*(94-B23/2)-100)-4400,0)</f>
        <v>1584</v>
      </c>
      <c r="E23" s="12"/>
      <c r="N23" s="12">
        <f>C23+ROUND(M23,0)</f>
        <v>1584</v>
      </c>
      <c r="Y23" s="17">
        <f>N23+ROUND(X23,0)</f>
        <v>1584</v>
      </c>
    </row>
    <row r="24" spans="1:25" x14ac:dyDescent="0.4">
      <c r="A24" s="3" t="s">
        <v>46</v>
      </c>
      <c r="B24" s="5">
        <v>43</v>
      </c>
      <c r="C24" s="1">
        <f>1000+ROUND(10^3*LN(4*(94-B24/2)-100)-4400,0)</f>
        <v>1847</v>
      </c>
      <c r="E24" s="12"/>
      <c r="N24" s="12">
        <f>C24+ROUND(M24,0)</f>
        <v>1847</v>
      </c>
      <c r="Y24" s="17">
        <f>N24+ROUND(X24,0)</f>
        <v>1847</v>
      </c>
    </row>
    <row r="25" spans="1:25" x14ac:dyDescent="0.4">
      <c r="A25" s="3" t="s">
        <v>62</v>
      </c>
      <c r="B25" s="5">
        <v>48</v>
      </c>
      <c r="C25" s="1">
        <f>1000+ROUND(10^3*LN(4*(94-B25/2)-100)-4400,0)</f>
        <v>1793</v>
      </c>
      <c r="E25" s="12"/>
      <c r="N25" s="12">
        <f>C25+ROUND(M25,0)</f>
        <v>1793</v>
      </c>
      <c r="Y25" s="17">
        <f>N25+ROUND(X25,0)</f>
        <v>1793</v>
      </c>
    </row>
    <row r="26" spans="1:25" x14ac:dyDescent="0.4">
      <c r="A26" s="3" t="s">
        <v>76</v>
      </c>
      <c r="B26" s="5">
        <v>62</v>
      </c>
      <c r="C26" s="1">
        <f>1000+ROUND(10^3*LN(4*(94-B26/2)-100)-4400,0)</f>
        <v>1624</v>
      </c>
      <c r="E26" s="12"/>
      <c r="N26" s="12">
        <f>C26+ROUND(M26,0)</f>
        <v>1624</v>
      </c>
      <c r="Y26" s="17">
        <f>N26+ROUND(X26,0)</f>
        <v>1624</v>
      </c>
    </row>
    <row r="27" spans="1:25" x14ac:dyDescent="0.4">
      <c r="A27" s="3" t="s">
        <v>55</v>
      </c>
      <c r="B27" s="5">
        <v>33</v>
      </c>
      <c r="C27" s="1">
        <f>1000+ROUND(10^3*LN(4*(94-B27/2)-100)-4400,0)</f>
        <v>1947</v>
      </c>
      <c r="E27" s="12"/>
      <c r="N27" s="12">
        <f>C27+ROUND(M27,0)</f>
        <v>1947</v>
      </c>
      <c r="Y27" s="17">
        <f>N27+ROUND(X27,0)</f>
        <v>1947</v>
      </c>
    </row>
    <row r="28" spans="1:25" x14ac:dyDescent="0.4">
      <c r="A28" s="3" t="s">
        <v>79</v>
      </c>
      <c r="B28" s="5">
        <v>83</v>
      </c>
      <c r="C28" s="1">
        <f>1000+ROUND(10^3*LN(4*(94-B28/2)-100)-4400,0)</f>
        <v>1300</v>
      </c>
      <c r="E28" s="12"/>
      <c r="N28" s="12">
        <f>C28+ROUND(M28,0)</f>
        <v>1300</v>
      </c>
      <c r="Y28" s="17">
        <f>N28+ROUND(X28,0)</f>
        <v>1300</v>
      </c>
    </row>
    <row r="29" spans="1:25" x14ac:dyDescent="0.4">
      <c r="A29" s="3" t="s">
        <v>88</v>
      </c>
      <c r="B29" s="5">
        <v>87</v>
      </c>
      <c r="C29" s="1">
        <f>1000+ROUND(10^3*LN(4*(94-B29/2)-100)-4400,0)</f>
        <v>1225</v>
      </c>
      <c r="E29" s="12"/>
      <c r="N29" s="12">
        <f>C29+ROUND(M29,0)</f>
        <v>1225</v>
      </c>
      <c r="Y29" s="17">
        <f>N29+ROUND(X29,0)</f>
        <v>1225</v>
      </c>
    </row>
    <row r="30" spans="1:25" x14ac:dyDescent="0.4">
      <c r="A30" s="3" t="s">
        <v>60</v>
      </c>
      <c r="B30" s="5">
        <v>50</v>
      </c>
      <c r="C30" s="1">
        <f>1000+ROUND(10^3*LN(4*(94-B30/2)-100)-4400,0)</f>
        <v>1770</v>
      </c>
      <c r="E30" s="12"/>
      <c r="N30" s="12">
        <f>C30+ROUND(M30,0)</f>
        <v>1770</v>
      </c>
      <c r="Y30" s="17">
        <f>N30+ROUND(X30,0)</f>
        <v>1770</v>
      </c>
    </row>
    <row r="31" spans="1:25" x14ac:dyDescent="0.4">
      <c r="A31" s="3" t="s">
        <v>69</v>
      </c>
      <c r="B31" s="5">
        <v>41</v>
      </c>
      <c r="C31" s="1">
        <f>1000+ROUND(10^3*LN(4*(94-B31/2)-100)-4400,0)</f>
        <v>1868</v>
      </c>
      <c r="E31" s="12"/>
      <c r="N31" s="12">
        <f>C31+ROUND(M31,0)</f>
        <v>1868</v>
      </c>
      <c r="Y31" s="17">
        <f>N31+ROUND(X31,0)</f>
        <v>1868</v>
      </c>
    </row>
    <row r="32" spans="1:25" x14ac:dyDescent="0.4">
      <c r="A32" s="3" t="s">
        <v>81</v>
      </c>
      <c r="B32" s="5">
        <v>88</v>
      </c>
      <c r="C32" s="1">
        <f>1000+ROUND(10^3*LN(4*(94-B32/2)-100)-4400,0)</f>
        <v>1205</v>
      </c>
      <c r="E32" s="12"/>
      <c r="N32" s="12">
        <f>C32+ROUND(M32,0)</f>
        <v>1205</v>
      </c>
      <c r="Y32" s="17">
        <f>N32+ROUND(X32,0)</f>
        <v>1205</v>
      </c>
    </row>
    <row r="33" spans="1:25" x14ac:dyDescent="0.4">
      <c r="A33" s="3" t="s">
        <v>78</v>
      </c>
      <c r="B33" s="5">
        <v>67</v>
      </c>
      <c r="C33" s="1">
        <f>1000+ROUND(10^3*LN(4*(94-B33/2)-100)-4400,0)</f>
        <v>1556</v>
      </c>
      <c r="E33" s="12"/>
      <c r="N33" s="12">
        <f>C33+ROUND(M33,0)</f>
        <v>1556</v>
      </c>
      <c r="Y33" s="17">
        <f>N33+ROUND(X33,0)</f>
        <v>1556</v>
      </c>
    </row>
    <row r="34" spans="1:25" x14ac:dyDescent="0.4">
      <c r="A34" s="3" t="s">
        <v>33</v>
      </c>
      <c r="B34" s="5">
        <v>10</v>
      </c>
      <c r="C34" s="1">
        <f>1000+ROUND(10^3*LN(4*(94-B34/2)-100)-4400,0)</f>
        <v>2145</v>
      </c>
      <c r="E34" s="15"/>
      <c r="N34" s="12">
        <f>C34+ROUND(M34,0)</f>
        <v>2145</v>
      </c>
      <c r="Y34" s="17">
        <f>N34+ROUND(X34,0)</f>
        <v>2145</v>
      </c>
    </row>
    <row r="35" spans="1:25" x14ac:dyDescent="0.4">
      <c r="A35" s="3" t="s">
        <v>38</v>
      </c>
      <c r="B35" s="5">
        <v>23</v>
      </c>
      <c r="C35" s="1">
        <f>1000+ROUND(10^3*LN(4*(94-B35/2)-100)-4400,0)</f>
        <v>2038</v>
      </c>
      <c r="E35" s="12"/>
      <c r="N35" s="12">
        <f>C35+ROUND(M35,0)</f>
        <v>2038</v>
      </c>
      <c r="Y35" s="17">
        <f>N35+ROUND(X35,0)</f>
        <v>2038</v>
      </c>
    </row>
    <row r="36" spans="1:25" x14ac:dyDescent="0.4">
      <c r="A36" s="3" t="s">
        <v>48</v>
      </c>
      <c r="B36" s="5">
        <v>36</v>
      </c>
      <c r="C36" s="1">
        <f>1000+ROUND(10^3*LN(4*(94-B36/2)-100)-4400,0)</f>
        <v>1918</v>
      </c>
      <c r="E36" s="12"/>
      <c r="N36" s="12">
        <f>C36+ROUND(M36,0)</f>
        <v>1918</v>
      </c>
      <c r="Y36" s="17">
        <f>N36+ROUND(X36,0)</f>
        <v>1918</v>
      </c>
    </row>
    <row r="37" spans="1:25" x14ac:dyDescent="0.4">
      <c r="A37" s="3" t="s">
        <v>54</v>
      </c>
      <c r="B37" s="5">
        <v>56</v>
      </c>
      <c r="C37" s="1">
        <f>1000+ROUND(10^3*LN(4*(94-B37/2)-100)-4400,0)</f>
        <v>1700</v>
      </c>
      <c r="E37" s="12"/>
      <c r="N37" s="12">
        <f>C37+ROUND(M37,0)</f>
        <v>1700</v>
      </c>
      <c r="Y37" s="17">
        <f>N37+ROUND(X37,0)</f>
        <v>1700</v>
      </c>
    </row>
    <row r="38" spans="1:25" x14ac:dyDescent="0.4">
      <c r="A38" s="3" t="s">
        <v>75</v>
      </c>
      <c r="B38" s="5">
        <v>61</v>
      </c>
      <c r="C38" s="1">
        <f>1000+ROUND(10^3*LN(4*(94-B38/2)-100)-4400,0)</f>
        <v>1637</v>
      </c>
      <c r="E38" s="12"/>
      <c r="N38" s="12">
        <f>C38+ROUND(M38,0)</f>
        <v>1637</v>
      </c>
      <c r="Y38" s="17">
        <f>N38+ROUND(X38,0)</f>
        <v>1637</v>
      </c>
    </row>
    <row r="39" spans="1:25" x14ac:dyDescent="0.4">
      <c r="A39" s="3" t="s">
        <v>52</v>
      </c>
      <c r="B39" s="5">
        <v>39</v>
      </c>
      <c r="C39" s="1">
        <f>1000+ROUND(10^3*LN(4*(94-B39/2)-100)-4400,0)</f>
        <v>1888</v>
      </c>
      <c r="E39" s="12"/>
      <c r="N39" s="12">
        <f>C39+ROUND(M39,0)</f>
        <v>1888</v>
      </c>
      <c r="Y39" s="17">
        <f>N39+ROUND(X39,0)</f>
        <v>1888</v>
      </c>
    </row>
    <row r="40" spans="1:25" x14ac:dyDescent="0.4">
      <c r="A40" s="3" t="s">
        <v>41</v>
      </c>
      <c r="B40" s="5">
        <v>38</v>
      </c>
      <c r="C40" s="1">
        <f>1000+ROUND(10^3*LN(4*(94-B40/2)-100)-4400,0)</f>
        <v>1898</v>
      </c>
      <c r="E40" s="12"/>
      <c r="N40" s="12">
        <f>C40+ROUND(M40,0)</f>
        <v>1898</v>
      </c>
      <c r="Y40" s="17">
        <f>N40+ROUND(X40,0)</f>
        <v>1898</v>
      </c>
    </row>
    <row r="41" spans="1:25" x14ac:dyDescent="0.4">
      <c r="A41" s="3" t="s">
        <v>43</v>
      </c>
      <c r="B41" s="5">
        <v>40</v>
      </c>
      <c r="C41" s="1">
        <f>1000+ROUND(10^3*LN(4*(94-B41/2)-100)-4400,0)</f>
        <v>1878</v>
      </c>
      <c r="E41" s="12"/>
      <c r="N41" s="12">
        <f>C41+ROUND(M41,0)</f>
        <v>1878</v>
      </c>
      <c r="Y41" s="17">
        <f>N41+ROUND(X41,0)</f>
        <v>1878</v>
      </c>
    </row>
    <row r="42" spans="1:25" x14ac:dyDescent="0.4">
      <c r="A42" s="3" t="s">
        <v>87</v>
      </c>
      <c r="B42" s="5">
        <v>93</v>
      </c>
      <c r="C42" s="1">
        <f>1000+ROUND(10^3*LN(4*(94-B42/2)-100)-4400,0)</f>
        <v>1100</v>
      </c>
      <c r="E42" s="12"/>
      <c r="N42" s="12">
        <f>C42+ROUND(M42,0)</f>
        <v>1100</v>
      </c>
      <c r="Y42" s="17">
        <f>N42+ROUND(X42,0)</f>
        <v>1100</v>
      </c>
    </row>
    <row r="43" spans="1:25" x14ac:dyDescent="0.4">
      <c r="A43" s="3" t="s">
        <v>67</v>
      </c>
      <c r="B43" s="5">
        <v>52</v>
      </c>
      <c r="C43" s="1">
        <f>1000+ROUND(10^3*LN(4*(94-B43/2)-100)-4400,0)</f>
        <v>1747</v>
      </c>
      <c r="E43" s="12"/>
      <c r="N43" s="12">
        <f>C43+ROUND(M43,0)</f>
        <v>1747</v>
      </c>
      <c r="Y43" s="17">
        <f>N43+ROUND(X43,0)</f>
        <v>1747</v>
      </c>
    </row>
    <row r="44" spans="1:25" x14ac:dyDescent="0.4">
      <c r="A44" s="3" t="s">
        <v>58</v>
      </c>
      <c r="B44" s="5">
        <v>55</v>
      </c>
      <c r="C44" s="1">
        <f>1000+ROUND(10^3*LN(4*(94-B44/2)-100)-4400,0)</f>
        <v>1712</v>
      </c>
      <c r="E44" s="12"/>
      <c r="N44" s="12">
        <f>C44+ROUND(M44,0)</f>
        <v>1712</v>
      </c>
      <c r="Y44" s="17">
        <f>N44+ROUND(X44,0)</f>
        <v>1712</v>
      </c>
    </row>
    <row r="45" spans="1:25" x14ac:dyDescent="0.4">
      <c r="A45" s="3" t="s">
        <v>59</v>
      </c>
      <c r="B45" s="5">
        <v>0</v>
      </c>
      <c r="C45" s="1">
        <v>1000</v>
      </c>
      <c r="E45" s="12"/>
      <c r="N45" s="12">
        <f>C45+ROUND(M45,0)</f>
        <v>1000</v>
      </c>
      <c r="Y45" s="17">
        <f>N45+ROUND(X45,0)</f>
        <v>1000</v>
      </c>
    </row>
    <row r="46" spans="1:25" x14ac:dyDescent="0.4">
      <c r="A46" s="3" t="s">
        <v>39</v>
      </c>
      <c r="B46" s="5">
        <v>20</v>
      </c>
      <c r="C46" s="1">
        <f>1000+ROUND(10^3*LN(4*(94-B46/2)-100)-4400,0)</f>
        <v>2064</v>
      </c>
      <c r="E46" s="12"/>
      <c r="N46" s="12">
        <f>C46+ROUND(M46,0)</f>
        <v>2064</v>
      </c>
      <c r="Y46" s="17">
        <f>N46+ROUND(X46,0)</f>
        <v>2064</v>
      </c>
    </row>
    <row r="47" spans="1:25" x14ac:dyDescent="0.4">
      <c r="A47" s="3" t="s">
        <v>89</v>
      </c>
      <c r="B47" s="5">
        <v>90</v>
      </c>
      <c r="C47" s="1">
        <f>1000+ROUND(10^3*LN(4*(94-B47/2)-100)-4400,0)</f>
        <v>1164</v>
      </c>
      <c r="E47" s="12"/>
      <c r="N47" s="12">
        <f>C47+ROUND(M47,0)</f>
        <v>1164</v>
      </c>
      <c r="Y47" s="17">
        <f>N47+ROUND(X47,0)</f>
        <v>1164</v>
      </c>
    </row>
    <row r="48" spans="1:25" x14ac:dyDescent="0.4">
      <c r="A48" s="3" t="s">
        <v>29</v>
      </c>
      <c r="B48" s="5">
        <v>11</v>
      </c>
      <c r="C48" s="1">
        <f>1000+ROUND(10^3*LN(4*(94-B48/2)-100)-4400,0)</f>
        <v>2137</v>
      </c>
      <c r="E48" s="15"/>
      <c r="N48" s="12">
        <f>C48+ROUND(M48,0)</f>
        <v>2137</v>
      </c>
      <c r="Y48" s="17">
        <f>N48+ROUND(X48,0)</f>
        <v>2137</v>
      </c>
    </row>
    <row r="49" spans="1:25" x14ac:dyDescent="0.4">
      <c r="A49" s="3" t="s">
        <v>28</v>
      </c>
      <c r="B49" s="5">
        <v>3</v>
      </c>
      <c r="C49" s="1">
        <f>1000+ROUND(10^3*LN(4*(94-B49/2)-100)-4400,0)</f>
        <v>2198</v>
      </c>
      <c r="E49" s="14"/>
      <c r="N49" s="12">
        <f>C49+ROUND(M49,0)</f>
        <v>2198</v>
      </c>
      <c r="Y49" s="17">
        <f>N49+ROUND(X49,0)</f>
        <v>2198</v>
      </c>
    </row>
    <row r="50" spans="1:25" x14ac:dyDescent="0.4">
      <c r="A50" s="3" t="s">
        <v>49</v>
      </c>
      <c r="B50" s="5">
        <v>27</v>
      </c>
      <c r="C50" s="1">
        <f>1000+ROUND(10^3*LN(4*(94-B50/2)-100)-4400,0)</f>
        <v>2003</v>
      </c>
      <c r="E50" s="12"/>
      <c r="N50" s="12">
        <f>C50+ROUND(M50,0)</f>
        <v>2003</v>
      </c>
      <c r="Y50" s="17">
        <f>N50+ROUND(X50,0)</f>
        <v>2003</v>
      </c>
    </row>
    <row r="51" spans="1:25" x14ac:dyDescent="0.4">
      <c r="A51" s="3" t="s">
        <v>80</v>
      </c>
      <c r="B51" s="5">
        <v>64</v>
      </c>
      <c r="C51" s="1">
        <f>1000+ROUND(10^3*LN(4*(94-B51/2)-100)-4400,0)</f>
        <v>1597</v>
      </c>
      <c r="E51" s="12"/>
      <c r="N51" s="12">
        <f>C51+ROUND(M51,0)</f>
        <v>1597</v>
      </c>
      <c r="Y51" s="17">
        <f>N51+ROUND(X51,0)</f>
        <v>1597</v>
      </c>
    </row>
    <row r="52" spans="1:25" x14ac:dyDescent="0.4">
      <c r="A52" s="3" t="s">
        <v>77</v>
      </c>
      <c r="B52" s="5">
        <v>84</v>
      </c>
      <c r="C52" s="1">
        <f>1000+ROUND(10^3*LN(4*(94-B52/2)-100)-4400,0)</f>
        <v>1282</v>
      </c>
      <c r="E52" s="12"/>
      <c r="N52" s="12">
        <f>C52+ROUND(M52,0)</f>
        <v>1282</v>
      </c>
      <c r="Y52" s="17">
        <f>N52+ROUND(X52,0)</f>
        <v>1282</v>
      </c>
    </row>
    <row r="53" spans="1:25" x14ac:dyDescent="0.4">
      <c r="A53" s="3" t="s">
        <v>82</v>
      </c>
      <c r="B53" s="5">
        <v>76</v>
      </c>
      <c r="C53" s="1">
        <f>1000+ROUND(10^3*LN(4*(94-B53/2)-100)-4400,0)</f>
        <v>1420</v>
      </c>
      <c r="E53" s="12"/>
      <c r="N53" s="12">
        <f>C53+ROUND(M53,0)</f>
        <v>1420</v>
      </c>
      <c r="Y53" s="17">
        <f>N53+ROUND(X53,0)</f>
        <v>1420</v>
      </c>
    </row>
    <row r="54" spans="1:25" x14ac:dyDescent="0.4">
      <c r="A54" s="3" t="s">
        <v>50</v>
      </c>
      <c r="B54" s="5">
        <v>32</v>
      </c>
      <c r="C54" s="1">
        <f>1000+ROUND(10^3*LN(4*(94-B54/2)-100)-4400,0)</f>
        <v>1957</v>
      </c>
      <c r="E54" s="12"/>
      <c r="N54" s="12">
        <f>C54+ROUND(M54,0)</f>
        <v>1957</v>
      </c>
      <c r="Y54" s="17">
        <f>N54+ROUND(X54,0)</f>
        <v>1957</v>
      </c>
    </row>
    <row r="55" spans="1:25" x14ac:dyDescent="0.4">
      <c r="A55" s="3" t="s">
        <v>93</v>
      </c>
      <c r="B55" s="5">
        <v>72</v>
      </c>
      <c r="C55" s="1">
        <f>1000+ROUND(10^3*LN(4*(94-B55/2)-100)-4400,0)</f>
        <v>1483</v>
      </c>
      <c r="E55" s="12"/>
      <c r="N55" s="12">
        <f>C55+ROUND(M55,0)</f>
        <v>1483</v>
      </c>
      <c r="Y55" s="17">
        <f>N55+ROUND(X55,0)</f>
        <v>1483</v>
      </c>
    </row>
    <row r="56" spans="1:25" x14ac:dyDescent="0.4">
      <c r="A56" s="3" t="s">
        <v>68</v>
      </c>
      <c r="B56" s="5">
        <v>54</v>
      </c>
      <c r="C56" s="1">
        <f>1000+ROUND(10^3*LN(4*(94-B56/2)-100)-4400,0)</f>
        <v>1724</v>
      </c>
      <c r="E56" s="12"/>
      <c r="N56" s="12">
        <f>C56+ROUND(M56,0)</f>
        <v>1724</v>
      </c>
      <c r="Y56" s="17">
        <f>N56+ROUND(X56,0)</f>
        <v>1724</v>
      </c>
    </row>
    <row r="57" spans="1:25" x14ac:dyDescent="0.4">
      <c r="A57" s="3" t="s">
        <v>42</v>
      </c>
      <c r="B57" s="5">
        <v>17</v>
      </c>
      <c r="C57" s="1">
        <f>1000+ROUND(10^3*LN(4*(94-B57/2)-100)-4400,0)</f>
        <v>2089</v>
      </c>
      <c r="E57" s="12"/>
      <c r="N57" s="12">
        <f>C57+ROUND(M57,0)</f>
        <v>2089</v>
      </c>
      <c r="Y57" s="17">
        <f>N57+ROUND(X57,0)</f>
        <v>2089</v>
      </c>
    </row>
    <row r="58" spans="1:25" x14ac:dyDescent="0.4">
      <c r="A58" s="3" t="s">
        <v>71</v>
      </c>
      <c r="B58" s="5">
        <v>42</v>
      </c>
      <c r="C58" s="1">
        <f>1000+ROUND(10^3*LN(4*(94-B58/2)-100)-4400,0)</f>
        <v>1857</v>
      </c>
      <c r="E58" s="12"/>
      <c r="N58" s="12">
        <f>C58+ROUND(M58,0)</f>
        <v>1857</v>
      </c>
      <c r="Y58" s="17">
        <f>N58+ROUND(X58,0)</f>
        <v>1857</v>
      </c>
    </row>
    <row r="59" spans="1:25" x14ac:dyDescent="0.4">
      <c r="A59" s="3" t="s">
        <v>45</v>
      </c>
      <c r="B59" s="5">
        <v>29</v>
      </c>
      <c r="C59" s="1">
        <f>1000+ROUND(10^3*LN(4*(94-B59/2)-100)-4400,0)</f>
        <v>1984</v>
      </c>
      <c r="E59" s="12"/>
      <c r="N59" s="12">
        <f>C59+ROUND(M59,0)</f>
        <v>1984</v>
      </c>
      <c r="Y59" s="17">
        <f>N59+ROUND(X59,0)</f>
        <v>1984</v>
      </c>
    </row>
    <row r="60" spans="1:25" x14ac:dyDescent="0.4">
      <c r="A60" s="3" t="s">
        <v>34</v>
      </c>
      <c r="B60" s="5">
        <v>25</v>
      </c>
      <c r="C60" s="1">
        <f>1000+ROUND(10^3*LN(4*(94-B60/2)-100)-4400,0)</f>
        <v>2021</v>
      </c>
      <c r="E60" s="14"/>
      <c r="N60" s="12">
        <f>C60+ROUND(M60,0)</f>
        <v>2021</v>
      </c>
      <c r="Y60" s="17">
        <f>N60+ROUND(X60,0)</f>
        <v>2021</v>
      </c>
    </row>
    <row r="61" spans="1:25" x14ac:dyDescent="0.4">
      <c r="A61" s="3" t="s">
        <v>84</v>
      </c>
      <c r="B61" s="5">
        <v>86</v>
      </c>
      <c r="C61" s="1">
        <f>1000+ROUND(10^3*LN(4*(94-B61/2)-100)-4400,0)</f>
        <v>1244</v>
      </c>
      <c r="E61" s="12"/>
      <c r="N61" s="12">
        <f>C61+ROUND(M61,0)</f>
        <v>1244</v>
      </c>
      <c r="Y61" s="17">
        <f>N61+ROUND(X61,0)</f>
        <v>1244</v>
      </c>
    </row>
    <row r="62" spans="1:25" x14ac:dyDescent="0.4">
      <c r="A62" s="3" t="s">
        <v>56</v>
      </c>
      <c r="B62" s="5">
        <v>44</v>
      </c>
      <c r="C62" s="1">
        <f>1000+ROUND(10^3*LN(4*(94-B62/2)-100)-4400,0)</f>
        <v>1836</v>
      </c>
      <c r="E62" s="12"/>
      <c r="N62" s="12">
        <f>C62+ROUND(M62,0)</f>
        <v>1836</v>
      </c>
      <c r="Y62" s="17">
        <f>N62+ROUND(X62,0)</f>
        <v>1836</v>
      </c>
    </row>
    <row r="63" spans="1:25" x14ac:dyDescent="0.4">
      <c r="A63" s="3" t="s">
        <v>32</v>
      </c>
      <c r="B63" s="5">
        <v>14</v>
      </c>
      <c r="C63" s="1">
        <f>1000+ROUND(10^3*LN(4*(94-B63/2)-100)-4400,0)</f>
        <v>2113</v>
      </c>
      <c r="E63" s="14"/>
      <c r="N63" s="12">
        <f>C63+ROUND(M63,0)</f>
        <v>2113</v>
      </c>
      <c r="Y63" s="17">
        <f>N63+ROUND(X63,0)</f>
        <v>2113</v>
      </c>
    </row>
    <row r="64" spans="1:25" x14ac:dyDescent="0.4">
      <c r="A64" s="3" t="s">
        <v>47</v>
      </c>
      <c r="B64" s="5">
        <v>26</v>
      </c>
      <c r="C64" s="1">
        <f>1000+ROUND(10^3*LN(4*(94-B64/2)-100)-4400,0)</f>
        <v>2012</v>
      </c>
      <c r="E64" s="12"/>
      <c r="N64" s="12">
        <f>C64+ROUND(M64,0)</f>
        <v>2012</v>
      </c>
      <c r="Y64" s="17">
        <f>N64+ROUND(X64,0)</f>
        <v>2012</v>
      </c>
    </row>
    <row r="65" spans="1:25" x14ac:dyDescent="0.4">
      <c r="A65" s="3" t="s">
        <v>91</v>
      </c>
      <c r="B65" s="5">
        <v>80</v>
      </c>
      <c r="C65" s="1">
        <f>1000+ROUND(10^3*LN(4*(94-B65/2)-100)-4400,0)</f>
        <v>1354</v>
      </c>
      <c r="E65" s="12"/>
      <c r="N65" s="12">
        <f>C65+ROUND(M65,0)</f>
        <v>1354</v>
      </c>
      <c r="Y65" s="17">
        <f>N65+ROUND(X65,0)</f>
        <v>1354</v>
      </c>
    </row>
    <row r="66" spans="1:25" x14ac:dyDescent="0.4">
      <c r="A66" s="3" t="s">
        <v>66</v>
      </c>
      <c r="B66" s="5">
        <v>34</v>
      </c>
      <c r="C66" s="1">
        <f>1000+ROUND(10^3*LN(4*(94-B66/2)-100)-4400,0)</f>
        <v>1938</v>
      </c>
      <c r="E66" s="12"/>
      <c r="N66" s="12">
        <f>C66+ROUND(M66,0)</f>
        <v>1938</v>
      </c>
      <c r="Y66" s="17">
        <f>N66+ROUND(X66,0)</f>
        <v>1938</v>
      </c>
    </row>
    <row r="67" spans="1:25" x14ac:dyDescent="0.4">
      <c r="A67" s="3" t="s">
        <v>61</v>
      </c>
      <c r="B67" s="5">
        <v>63</v>
      </c>
      <c r="C67" s="1">
        <f>1000+ROUND(10^3*LN(4*(94-B67/2)-100)-4400,0)</f>
        <v>1611</v>
      </c>
      <c r="E67" s="12"/>
      <c r="N67" s="12">
        <f>C67+ROUND(M67,0)</f>
        <v>1611</v>
      </c>
      <c r="Y67" s="17">
        <f>N67+ROUND(X67,0)</f>
        <v>1611</v>
      </c>
    </row>
    <row r="68" spans="1:25" x14ac:dyDescent="0.4">
      <c r="A68" s="3" t="s">
        <v>57</v>
      </c>
      <c r="B68" s="5">
        <v>46</v>
      </c>
      <c r="C68" s="1">
        <f>1000+ROUND(10^3*LN(4*(94-B68/2)-100)-4400,0)</f>
        <v>1815</v>
      </c>
      <c r="E68" s="12"/>
      <c r="N68" s="12">
        <f>C68+ROUND(M68,0)</f>
        <v>1815</v>
      </c>
      <c r="Y68" s="17">
        <f>N68+ROUND(X68,0)</f>
        <v>1815</v>
      </c>
    </row>
    <row r="69" spans="1:25" x14ac:dyDescent="0.4">
      <c r="A69" s="3" t="s">
        <v>86</v>
      </c>
      <c r="B69" s="5">
        <v>75</v>
      </c>
      <c r="C69" s="1">
        <f>1000+ROUND(10^3*LN(4*(94-B69/2)-100)-4400,0)</f>
        <v>1436</v>
      </c>
      <c r="E69" s="12"/>
      <c r="N69" s="12">
        <f>C69+ROUND(M69,0)</f>
        <v>1436</v>
      </c>
      <c r="Y69" s="17">
        <f>N69+ROUND(X69,0)</f>
        <v>1436</v>
      </c>
    </row>
    <row r="70" spans="1:25" x14ac:dyDescent="0.4">
      <c r="A70" s="3" t="s">
        <v>36</v>
      </c>
      <c r="B70" s="5">
        <v>30</v>
      </c>
      <c r="C70" s="1">
        <f>1000+ROUND(10^3*LN(4*(94-B70/2)-100)-4400,0)</f>
        <v>1975</v>
      </c>
      <c r="E70" s="12"/>
      <c r="N70" s="12">
        <f>C70+ROUND(M70,0)</f>
        <v>1975</v>
      </c>
      <c r="Y70" s="17">
        <f>N70+ROUND(X70,0)</f>
        <v>1975</v>
      </c>
    </row>
    <row r="71" spans="1:25" x14ac:dyDescent="0.4">
      <c r="A71" s="3" t="s">
        <v>65</v>
      </c>
      <c r="B71" s="5">
        <v>57</v>
      </c>
      <c r="C71" s="1">
        <f>1000+ROUND(10^3*LN(4*(94-B71/2)-100)-4400,0)</f>
        <v>1688</v>
      </c>
      <c r="E71" s="12"/>
      <c r="N71" s="12">
        <f>C71+ROUND(M71,0)</f>
        <v>1688</v>
      </c>
      <c r="Y71" s="17">
        <f>N71+ROUND(X71,0)</f>
        <v>1688</v>
      </c>
    </row>
    <row r="72" spans="1:25" x14ac:dyDescent="0.4">
      <c r="A72" s="3" t="s">
        <v>92</v>
      </c>
      <c r="B72" s="5">
        <v>79</v>
      </c>
      <c r="C72" s="1">
        <f>1000+ROUND(10^3*LN(4*(94-B72/2)-100)-4400,0)</f>
        <v>1371</v>
      </c>
      <c r="E72" s="12"/>
      <c r="N72" s="12">
        <f>C72+ROUND(M72,0)</f>
        <v>1371</v>
      </c>
      <c r="Y72" s="17">
        <f>N72+ROUND(X72,0)</f>
        <v>1371</v>
      </c>
    </row>
    <row r="73" spans="1:25" x14ac:dyDescent="0.4">
      <c r="A73" s="3" t="s">
        <v>90</v>
      </c>
      <c r="B73" s="5">
        <v>59</v>
      </c>
      <c r="C73" s="1">
        <f>1000+ROUND(10^3*LN(4*(94-B73/2)-100)-4400,0)</f>
        <v>1663</v>
      </c>
      <c r="E73" s="12"/>
      <c r="N73" s="12">
        <f>C73+ROUND(M73,0)</f>
        <v>1663</v>
      </c>
      <c r="Y73" s="17">
        <f>N73+ROUND(X73,0)</f>
        <v>1663</v>
      </c>
    </row>
    <row r="74" spans="1:25" x14ac:dyDescent="0.4">
      <c r="A74" s="3" t="s">
        <v>31</v>
      </c>
      <c r="B74" s="5">
        <v>19</v>
      </c>
      <c r="C74" s="1">
        <f>1000+ROUND(10^3*LN(4*(94-B74/2)-100)-4400,0)</f>
        <v>2072</v>
      </c>
      <c r="E74" s="15"/>
      <c r="N74" s="12">
        <f>C74+ROUND(M74,0)</f>
        <v>2072</v>
      </c>
      <c r="Y74" s="17">
        <f>N74+ROUND(X74,0)</f>
        <v>2072</v>
      </c>
    </row>
    <row r="75" spans="1:25" x14ac:dyDescent="0.4">
      <c r="A75" s="3" t="s">
        <v>44</v>
      </c>
      <c r="B75" s="5">
        <v>31</v>
      </c>
      <c r="C75" s="1">
        <f>1000+ROUND(10^3*LN(4*(94-B75/2)-100)-4400,0)</f>
        <v>1966</v>
      </c>
      <c r="E75" s="12"/>
      <c r="N75" s="12">
        <f>C75+ROUND(M75,0)</f>
        <v>1966</v>
      </c>
      <c r="Y75" s="17">
        <f>N75+ROUND(X75,0)</f>
        <v>1966</v>
      </c>
    </row>
    <row r="76" spans="1:25" x14ac:dyDescent="0.4">
      <c r="A76" s="3" t="s">
        <v>83</v>
      </c>
      <c r="B76" s="5">
        <v>81</v>
      </c>
      <c r="C76" s="1">
        <f>1000+ROUND(10^3*LN(4*(94-B76/2)-100)-4400,0)</f>
        <v>1336</v>
      </c>
      <c r="E76" s="12"/>
      <c r="N76" s="12">
        <f>C76+ROUND(M76,0)</f>
        <v>1336</v>
      </c>
      <c r="Y76" s="17">
        <f>N76+ROUND(X76,0)</f>
        <v>1336</v>
      </c>
    </row>
    <row r="77" spans="1:25" x14ac:dyDescent="0.4">
      <c r="A77" s="3" t="s">
        <v>85</v>
      </c>
      <c r="B77" s="5">
        <v>91</v>
      </c>
      <c r="C77" s="1">
        <f>1000+ROUND(10^3*LN(4*(94-B77/2)-100)-4400,0)</f>
        <v>1143</v>
      </c>
      <c r="E77" s="12"/>
      <c r="N77" s="12">
        <f>C77+ROUND(M77,0)</f>
        <v>1143</v>
      </c>
      <c r="Y77" s="17">
        <f>N77+ROUND(X77,0)</f>
        <v>1143</v>
      </c>
    </row>
    <row r="78" spans="1:25" x14ac:dyDescent="0.4">
      <c r="A78" s="3" t="s">
        <v>37</v>
      </c>
      <c r="B78" s="5">
        <v>58</v>
      </c>
      <c r="C78" s="1">
        <f>1000+ROUND(10^3*LN(4*(94-B78/2)-100)-4400,0)</f>
        <v>1675</v>
      </c>
      <c r="E78" s="12"/>
      <c r="N78" s="12">
        <f>C78+ROUND(M78,0)</f>
        <v>1675</v>
      </c>
      <c r="Y78" s="17">
        <f>N78+ROUND(X78,0)</f>
        <v>1675</v>
      </c>
    </row>
    <row r="79" spans="1:25" x14ac:dyDescent="0.4">
      <c r="A79" s="3" t="s">
        <v>30</v>
      </c>
      <c r="B79" s="5">
        <v>21</v>
      </c>
      <c r="C79" s="1">
        <f>1000+ROUND(10^3*LN(4*(94-B79/2)-100)-4400,0)</f>
        <v>2055</v>
      </c>
      <c r="E79" s="14"/>
      <c r="N79" s="12">
        <f>C79+ROUND(M79,0)</f>
        <v>2055</v>
      </c>
      <c r="Y79" s="17">
        <f>N79+ROUND(X79,0)</f>
        <v>2055</v>
      </c>
    </row>
    <row r="80" spans="1:25" x14ac:dyDescent="0.4">
      <c r="A80" s="3" t="s">
        <v>63</v>
      </c>
      <c r="B80" s="5">
        <v>51</v>
      </c>
      <c r="C80" s="1">
        <f>1000+ROUND(10^3*LN(4*(94-B80/2)-100)-4400,0)</f>
        <v>1759</v>
      </c>
      <c r="E80" s="12"/>
      <c r="N80" s="12">
        <f>C80+ROUND(M80,0)</f>
        <v>1759</v>
      </c>
      <c r="Y80" s="17">
        <f>N80+ROUND(X80,0)</f>
        <v>1759</v>
      </c>
    </row>
    <row r="81" spans="1:25" x14ac:dyDescent="0.4">
      <c r="A81" s="3" t="s">
        <v>40</v>
      </c>
      <c r="B81" s="5">
        <v>24</v>
      </c>
      <c r="C81" s="1">
        <f>1000+ROUND(10^3*LN(4*(94-B81/2)-100)-4400,0)</f>
        <v>2029</v>
      </c>
      <c r="E81" s="12"/>
      <c r="N81" s="12">
        <f>C81+ROUND(M81,0)</f>
        <v>2029</v>
      </c>
      <c r="Y81" s="17">
        <f>N81+ROUND(X81,0)</f>
        <v>2029</v>
      </c>
    </row>
    <row r="82" spans="1:25" x14ac:dyDescent="0.4">
      <c r="A82" s="3" t="s">
        <v>53</v>
      </c>
      <c r="B82" s="5">
        <v>37</v>
      </c>
      <c r="C82" s="1">
        <f>1000+ROUND(10^3*LN(4*(94-B82/2)-100)-4400,0)</f>
        <v>1908</v>
      </c>
      <c r="E82" s="12"/>
      <c r="N82" s="12">
        <f>C82+ROUND(M82,0)</f>
        <v>1908</v>
      </c>
      <c r="Y82" s="17">
        <f>N82+ROUND(X82,0)</f>
        <v>1908</v>
      </c>
    </row>
    <row r="83" spans="1:25" x14ac:dyDescent="0.4">
      <c r="A83" s="3" t="s">
        <v>70</v>
      </c>
      <c r="B83" s="5">
        <v>47</v>
      </c>
      <c r="C83" s="1">
        <f>1000+ROUND(10^3*LN(4*(94-B83/2)-100)-4400,0)</f>
        <v>1804</v>
      </c>
      <c r="E83" s="12"/>
      <c r="N83" s="12">
        <f>C83+ROUND(M83,0)</f>
        <v>1804</v>
      </c>
      <c r="Y83" s="17">
        <f>N83+ROUND(X83,0)</f>
        <v>1804</v>
      </c>
    </row>
    <row r="94" spans="1:25" x14ac:dyDescent="0.4">
      <c r="W94" s="18"/>
    </row>
    <row r="95" spans="1:25" x14ac:dyDescent="0.4">
      <c r="W95" s="18"/>
    </row>
    <row r="96" spans="1:25" x14ac:dyDescent="0.4">
      <c r="W96" s="18"/>
    </row>
    <row r="97" spans="23:23" x14ac:dyDescent="0.4">
      <c r="W97" s="18"/>
    </row>
  </sheetData>
  <autoFilter ref="A2:AU83" xr:uid="{AE296FDB-4909-40A3-A7D9-FBA716D25DA3}">
    <sortState xmlns:xlrd2="http://schemas.microsoft.com/office/spreadsheetml/2017/richdata2" ref="A3:AU83">
      <sortCondition ref="O2:O83"/>
    </sortState>
  </autoFilter>
  <mergeCells count="4">
    <mergeCell ref="D1:N1"/>
    <mergeCell ref="O1:Y1"/>
    <mergeCell ref="Z1:AJ1"/>
    <mergeCell ref="AK1:A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366E-B3B9-43B9-8C62-60AEDA478C51}">
  <dimension ref="A1:K40"/>
  <sheetViews>
    <sheetView workbookViewId="0">
      <selection activeCell="E21" sqref="E21:G28"/>
    </sheetView>
  </sheetViews>
  <sheetFormatPr defaultRowHeight="13.9" x14ac:dyDescent="0.4"/>
  <cols>
    <col min="3" max="4" width="9.06640625" style="10"/>
  </cols>
  <sheetData>
    <row r="1" spans="1:11" x14ac:dyDescent="0.4">
      <c r="A1" s="4" t="s">
        <v>100</v>
      </c>
      <c r="B1" s="4" t="s">
        <v>1</v>
      </c>
      <c r="C1" s="8" t="s">
        <v>101</v>
      </c>
      <c r="D1" s="8" t="s">
        <v>4</v>
      </c>
      <c r="E1" s="4" t="s">
        <v>98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11" customFormat="1" x14ac:dyDescent="0.4">
      <c r="A2" s="7" t="s">
        <v>112</v>
      </c>
      <c r="B2" s="7">
        <v>1000</v>
      </c>
      <c r="C2" s="7">
        <v>4</v>
      </c>
      <c r="D2" s="7">
        <v>1</v>
      </c>
      <c r="E2" s="7">
        <f>1/2+1/(1+EXP((-1)^D2*ABS(C2-C3)/(SQRT(MAX(C2:C3))-1)))</f>
        <v>1.2989582184311361</v>
      </c>
      <c r="F2" s="7">
        <v>8</v>
      </c>
      <c r="G2" s="7">
        <v>4</v>
      </c>
      <c r="H2" s="7">
        <f>1/(1+EXP((B3-B2)/400))</f>
        <v>0.5</v>
      </c>
      <c r="I2" s="7">
        <f>D2-H2</f>
        <v>0.5</v>
      </c>
      <c r="J2" s="7">
        <f>E2*F2*G2*I2</f>
        <v>20.783331494898178</v>
      </c>
      <c r="K2" s="7">
        <f t="shared" ref="K2:K17" si="0">B2+ROUND(J2,0)</f>
        <v>1021</v>
      </c>
    </row>
    <row r="3" spans="1:11" x14ac:dyDescent="0.4">
      <c r="A3" s="4" t="s">
        <v>113</v>
      </c>
      <c r="B3" s="4">
        <v>1000</v>
      </c>
      <c r="C3" s="8">
        <v>6</v>
      </c>
      <c r="D3" s="8">
        <v>0</v>
      </c>
      <c r="E3" s="4">
        <f>1/2+1/(1+EXP((-1)^D3*ABS(C3-C2)/(SQRT(MAX(C2:C3))-1)))</f>
        <v>0.7010417815688641</v>
      </c>
      <c r="F3" s="4">
        <v>8</v>
      </c>
      <c r="G3" s="4">
        <v>4</v>
      </c>
      <c r="H3" s="4">
        <f>1-H2</f>
        <v>0.5</v>
      </c>
      <c r="I3" s="4">
        <f t="shared" ref="I3:I16" si="1">D3-H3</f>
        <v>-0.5</v>
      </c>
      <c r="J3" s="4">
        <f t="shared" ref="J3:J17" si="2">E3*F3*G3*I3</f>
        <v>-11.216668505101826</v>
      </c>
      <c r="K3" s="4">
        <f t="shared" si="0"/>
        <v>989</v>
      </c>
    </row>
    <row r="4" spans="1:11" s="11" customFormat="1" x14ac:dyDescent="0.4">
      <c r="A4" s="7" t="s">
        <v>114</v>
      </c>
      <c r="B4" s="7">
        <v>1418</v>
      </c>
      <c r="C4" s="6">
        <v>7</v>
      </c>
      <c r="D4" s="7">
        <v>1</v>
      </c>
      <c r="E4" s="7">
        <f>1/2+1/(1+EXP((-1)^D4*ABS(C4-C5)/(SQRT(MAX(C4:C5))-1)))</f>
        <v>1.3609108252499236</v>
      </c>
      <c r="F4" s="7">
        <v>8</v>
      </c>
      <c r="G4" s="7">
        <v>4</v>
      </c>
      <c r="H4" s="7">
        <f>1/(1+EXP((B5-B4)/400))</f>
        <v>0.73981360666968787</v>
      </c>
      <c r="I4" s="7">
        <f t="shared" si="1"/>
        <v>0.26018639333031213</v>
      </c>
      <c r="J4" s="7">
        <f t="shared" si="2"/>
        <v>11.330895336510601</v>
      </c>
      <c r="K4" s="7">
        <f t="shared" si="0"/>
        <v>1429</v>
      </c>
    </row>
    <row r="5" spans="1:11" x14ac:dyDescent="0.4">
      <c r="A5" s="4" t="s">
        <v>115</v>
      </c>
      <c r="B5" s="4">
        <v>1000</v>
      </c>
      <c r="C5" s="9">
        <v>4</v>
      </c>
      <c r="D5" s="8">
        <v>0</v>
      </c>
      <c r="E5" s="4">
        <f>1/2+1/(1+EXP((-1)^D5*ABS(C5-C4)/(SQRT(MAX(C4:C5))-1)))</f>
        <v>0.63908917475007665</v>
      </c>
      <c r="F5" s="4">
        <v>8</v>
      </c>
      <c r="G5" s="4">
        <v>4</v>
      </c>
      <c r="H5" s="4">
        <f>1-H4</f>
        <v>0.26018639333031213</v>
      </c>
      <c r="I5" s="4">
        <f t="shared" si="1"/>
        <v>-0.26018639333031213</v>
      </c>
      <c r="J5" s="4">
        <f t="shared" si="2"/>
        <v>-5.3210338366293763</v>
      </c>
      <c r="K5" s="4">
        <f t="shared" si="0"/>
        <v>995</v>
      </c>
    </row>
    <row r="6" spans="1:11" s="11" customFormat="1" x14ac:dyDescent="0.4">
      <c r="A6" s="7" t="s">
        <v>116</v>
      </c>
      <c r="B6" s="7">
        <v>1000</v>
      </c>
      <c r="C6" s="6">
        <v>8</v>
      </c>
      <c r="D6" s="7">
        <v>1</v>
      </c>
      <c r="E6" s="7">
        <f>1/2+1/(1+EXP((-1)^D6*ABS(C6-C7)/(SQRT(MAX(C6:C7))-1)))</f>
        <v>1.2491034373447112</v>
      </c>
      <c r="F6" s="7">
        <v>8</v>
      </c>
      <c r="G6" s="7">
        <v>4</v>
      </c>
      <c r="H6" s="7">
        <f>1/(1+EXP((B7-B6)/400))</f>
        <v>0.2674693897123947</v>
      </c>
      <c r="I6" s="7">
        <f t="shared" si="1"/>
        <v>0.73253061028760524</v>
      </c>
      <c r="J6" s="7">
        <f t="shared" si="2"/>
        <v>29.280208104654935</v>
      </c>
      <c r="K6" s="7">
        <f t="shared" si="0"/>
        <v>1029</v>
      </c>
    </row>
    <row r="7" spans="1:11" x14ac:dyDescent="0.4">
      <c r="A7" s="4" t="s">
        <v>117</v>
      </c>
      <c r="B7" s="4">
        <v>1403</v>
      </c>
      <c r="C7" s="9">
        <v>6</v>
      </c>
      <c r="D7" s="8">
        <v>0</v>
      </c>
      <c r="E7" s="4">
        <f>1/2+1/(1+EXP((-1)^D7*ABS(C7-C6)/(SQRT(MAX(C6:C7))-1)))</f>
        <v>0.75089656265528881</v>
      </c>
      <c r="F7" s="4">
        <v>8</v>
      </c>
      <c r="G7" s="4">
        <v>4</v>
      </c>
      <c r="H7" s="4">
        <f>1-H6</f>
        <v>0.73253061028760524</v>
      </c>
      <c r="I7" s="4">
        <f t="shared" si="1"/>
        <v>-0.73253061028760524</v>
      </c>
      <c r="J7" s="4">
        <f t="shared" si="2"/>
        <v>-17.6017509537518</v>
      </c>
      <c r="K7" s="4">
        <f t="shared" si="0"/>
        <v>1385</v>
      </c>
    </row>
    <row r="8" spans="1:11" s="11" customFormat="1" x14ac:dyDescent="0.4">
      <c r="A8" s="7" t="s">
        <v>118</v>
      </c>
      <c r="B8" s="7">
        <v>1426</v>
      </c>
      <c r="C8" s="7">
        <v>6</v>
      </c>
      <c r="D8" s="7">
        <v>1</v>
      </c>
      <c r="E8" s="7">
        <f>1/2+1/(1+EXP((-1)^D8*ABS(C8-C9)/(SQRT(MAX(C8:C9))-1)))</f>
        <v>1.3879224977653735</v>
      </c>
      <c r="F8" s="7">
        <v>8</v>
      </c>
      <c r="G8" s="7">
        <v>4</v>
      </c>
      <c r="H8" s="7">
        <f>1/(1+EXP((B9-B8)/400))</f>
        <v>0.74364489175626214</v>
      </c>
      <c r="I8" s="7">
        <f t="shared" si="1"/>
        <v>0.25635510824373786</v>
      </c>
      <c r="J8" s="7">
        <f t="shared" si="2"/>
        <v>11.385632708753963</v>
      </c>
      <c r="K8" s="7">
        <f t="shared" si="0"/>
        <v>1437</v>
      </c>
    </row>
    <row r="9" spans="1:11" x14ac:dyDescent="0.4">
      <c r="A9" s="4" t="s">
        <v>119</v>
      </c>
      <c r="B9" s="4">
        <v>1000</v>
      </c>
      <c r="C9" s="8">
        <v>3</v>
      </c>
      <c r="D9" s="8">
        <v>0</v>
      </c>
      <c r="E9" s="4">
        <f>1/2+1/(1+EXP((-1)^D9*ABS(C9-C8)/(SQRT(MAX(C8:C9))-1)))</f>
        <v>0.61207750223462654</v>
      </c>
      <c r="F9" s="4">
        <v>8</v>
      </c>
      <c r="G9" s="4">
        <v>4</v>
      </c>
      <c r="H9" s="4">
        <f>1-H8</f>
        <v>0.25635510824373786</v>
      </c>
      <c r="I9" s="4">
        <f t="shared" si="1"/>
        <v>-0.25635510824373786</v>
      </c>
      <c r="J9" s="4">
        <f t="shared" si="2"/>
        <v>-5.0210942188452607</v>
      </c>
      <c r="K9" s="4">
        <f t="shared" si="0"/>
        <v>995</v>
      </c>
    </row>
    <row r="10" spans="1:11" s="11" customFormat="1" x14ac:dyDescent="0.4">
      <c r="A10" s="7" t="s">
        <v>120</v>
      </c>
      <c r="B10" s="7">
        <v>1454</v>
      </c>
      <c r="C10" s="7">
        <v>3</v>
      </c>
      <c r="D10" s="7">
        <v>1</v>
      </c>
      <c r="E10" s="7">
        <f>1/2+1/(1+EXP((-1)^D10*ABS(C10-C11)/(SQRT(MAX(C10:C11))-1)))</f>
        <v>1.3879224977653735</v>
      </c>
      <c r="F10" s="7">
        <v>8</v>
      </c>
      <c r="G10" s="7">
        <v>4</v>
      </c>
      <c r="H10" s="7">
        <f>1/(1+EXP((B11-B10)/400))</f>
        <v>0.56217650088579807</v>
      </c>
      <c r="I10" s="7">
        <f t="shared" si="1"/>
        <v>0.43782349911420193</v>
      </c>
      <c r="J10" s="7">
        <f t="shared" si="2"/>
        <v>19.445282703070685</v>
      </c>
      <c r="K10" s="7">
        <f t="shared" si="0"/>
        <v>1473</v>
      </c>
    </row>
    <row r="11" spans="1:11" x14ac:dyDescent="0.4">
      <c r="A11" s="4" t="s">
        <v>121</v>
      </c>
      <c r="B11" s="4">
        <v>1354</v>
      </c>
      <c r="C11" s="8">
        <v>6</v>
      </c>
      <c r="D11" s="8">
        <v>0</v>
      </c>
      <c r="E11" s="4">
        <f>1/2+1/(1+EXP((-1)^D11*ABS(C11-C10)/(SQRT(MAX(C10:C11))-1)))</f>
        <v>0.61207750223462654</v>
      </c>
      <c r="F11" s="4">
        <v>8</v>
      </c>
      <c r="G11" s="4">
        <v>4</v>
      </c>
      <c r="H11" s="4">
        <f>1-H10</f>
        <v>0.43782349911420193</v>
      </c>
      <c r="I11" s="4">
        <f t="shared" si="1"/>
        <v>-0.43782349911420193</v>
      </c>
      <c r="J11" s="4">
        <f t="shared" si="2"/>
        <v>-8.5754212402382386</v>
      </c>
      <c r="K11" s="4">
        <f t="shared" si="0"/>
        <v>1345</v>
      </c>
    </row>
    <row r="12" spans="1:11" s="11" customFormat="1" x14ac:dyDescent="0.4">
      <c r="A12" s="7" t="s">
        <v>122</v>
      </c>
      <c r="B12" s="7">
        <v>1411</v>
      </c>
      <c r="C12" s="7">
        <v>6</v>
      </c>
      <c r="D12" s="7">
        <v>1</v>
      </c>
      <c r="E12" s="7">
        <f>1/2+1/(1+EXP((-1)^D12*ABS(C12-C13)/(SQRT(MAX(C12:C13))-1)))</f>
        <v>1.3879224977653735</v>
      </c>
      <c r="F12" s="7">
        <v>8</v>
      </c>
      <c r="G12" s="7">
        <v>4</v>
      </c>
      <c r="H12" s="7">
        <f>1/(1+EXP((B13-B12)/400))</f>
        <v>0.73643093170097229</v>
      </c>
      <c r="I12" s="7">
        <f t="shared" si="1"/>
        <v>0.26356906829902771</v>
      </c>
      <c r="J12" s="7">
        <f t="shared" si="2"/>
        <v>11.706030067432923</v>
      </c>
      <c r="K12" s="7">
        <f t="shared" si="0"/>
        <v>1423</v>
      </c>
    </row>
    <row r="13" spans="1:11" x14ac:dyDescent="0.4">
      <c r="A13" s="4" t="s">
        <v>123</v>
      </c>
      <c r="B13" s="4">
        <v>1000</v>
      </c>
      <c r="C13" s="8">
        <v>3</v>
      </c>
      <c r="D13" s="8">
        <v>0</v>
      </c>
      <c r="E13" s="4">
        <f>1/2+1/(1+EXP((-1)^D13*ABS(C13-C12)/(SQRT(MAX(C12:C13))-1)))</f>
        <v>0.61207750223462654</v>
      </c>
      <c r="F13" s="4">
        <v>8</v>
      </c>
      <c r="G13" s="4">
        <v>4</v>
      </c>
      <c r="H13" s="4">
        <f>1-H12</f>
        <v>0.26356906829902771</v>
      </c>
      <c r="I13" s="4">
        <f t="shared" si="1"/>
        <v>-0.26356906829902771</v>
      </c>
      <c r="J13" s="4">
        <f t="shared" si="2"/>
        <v>-5.16239030370485</v>
      </c>
      <c r="K13" s="4">
        <f t="shared" si="0"/>
        <v>995</v>
      </c>
    </row>
    <row r="14" spans="1:11" s="11" customFormat="1" x14ac:dyDescent="0.4">
      <c r="A14" s="7" t="s">
        <v>124</v>
      </c>
      <c r="B14" s="7">
        <v>1365</v>
      </c>
      <c r="C14" s="7">
        <v>6</v>
      </c>
      <c r="D14" s="7">
        <v>1</v>
      </c>
      <c r="E14" s="7">
        <f>1/2+1/(1+EXP((-1)^D14*ABS(C14-C15)/(SQRT(MAX(C14:C15))-1)))</f>
        <v>1.4404527780586984</v>
      </c>
      <c r="F14" s="7">
        <v>8</v>
      </c>
      <c r="G14" s="7">
        <v>4</v>
      </c>
      <c r="H14" s="7">
        <f>1/(1+EXP((B15-B14)/400))</f>
        <v>0.65982175497205753</v>
      </c>
      <c r="I14" s="7">
        <f t="shared" si="1"/>
        <v>0.34017824502794247</v>
      </c>
      <c r="J14" s="7">
        <f t="shared" si="2"/>
        <v>15.680342338740235</v>
      </c>
      <c r="K14" s="7">
        <f t="shared" si="0"/>
        <v>1381</v>
      </c>
    </row>
    <row r="15" spans="1:11" x14ac:dyDescent="0.4">
      <c r="A15" s="4" t="s">
        <v>125</v>
      </c>
      <c r="B15" s="4">
        <v>1100</v>
      </c>
      <c r="C15" s="8">
        <v>2</v>
      </c>
      <c r="D15" s="8">
        <v>0</v>
      </c>
      <c r="E15" s="4">
        <f>1/2+1/(1+EXP((-1)^D15*ABS(C15-C14)/(SQRT(MAX(C14:C15))-1)))</f>
        <v>0.55954722194130158</v>
      </c>
      <c r="F15" s="4">
        <v>8</v>
      </c>
      <c r="G15" s="4">
        <v>4</v>
      </c>
      <c r="H15" s="4">
        <f>1-H14</f>
        <v>0.34017824502794247</v>
      </c>
      <c r="I15" s="4">
        <f t="shared" si="1"/>
        <v>-0.34017824502794247</v>
      </c>
      <c r="J15" s="4">
        <f t="shared" si="2"/>
        <v>-6.0910653430480828</v>
      </c>
      <c r="K15" s="4">
        <f t="shared" si="0"/>
        <v>1094</v>
      </c>
    </row>
    <row r="16" spans="1:11" s="11" customFormat="1" x14ac:dyDescent="0.4">
      <c r="A16" s="7" t="s">
        <v>126</v>
      </c>
      <c r="B16" s="7">
        <v>1000</v>
      </c>
      <c r="C16" s="7">
        <v>6</v>
      </c>
      <c r="D16" s="7">
        <v>1</v>
      </c>
      <c r="E16" s="7">
        <f>1/2+1/(1+EXP((-1)^D16*ABS(C16-C17)/(SQRT(MAX(C16:C17))-1)))</f>
        <v>1.3879224977653735</v>
      </c>
      <c r="F16" s="7">
        <v>8</v>
      </c>
      <c r="G16" s="7">
        <v>4</v>
      </c>
      <c r="H16" s="7">
        <f>1/(1+EXP((B17-B16)/400))</f>
        <v>0.5</v>
      </c>
      <c r="I16" s="7">
        <f t="shared" si="1"/>
        <v>0.5</v>
      </c>
      <c r="J16" s="7">
        <f t="shared" si="2"/>
        <v>22.206759964245975</v>
      </c>
      <c r="K16" s="7">
        <f t="shared" si="0"/>
        <v>1022</v>
      </c>
    </row>
    <row r="17" spans="1:11" x14ac:dyDescent="0.4">
      <c r="A17" s="4" t="s">
        <v>127</v>
      </c>
      <c r="B17" s="4">
        <v>1000</v>
      </c>
      <c r="C17" s="8">
        <v>3</v>
      </c>
      <c r="D17" s="8">
        <v>0</v>
      </c>
      <c r="E17" s="4">
        <f>1/2+1/(1+EXP((-1)^D17*ABS(C17-C16)/(SQRT(MAX(C16:C17))-1)))</f>
        <v>0.61207750223462654</v>
      </c>
      <c r="F17" s="4">
        <v>8</v>
      </c>
      <c r="G17" s="4">
        <v>4</v>
      </c>
      <c r="H17" s="4">
        <f>1-H16</f>
        <v>0.5</v>
      </c>
      <c r="I17" s="4">
        <f>D17-H17</f>
        <v>-0.5</v>
      </c>
      <c r="J17" s="4">
        <f t="shared" si="2"/>
        <v>-9.7932400357540246</v>
      </c>
      <c r="K17" s="4">
        <f t="shared" si="0"/>
        <v>990</v>
      </c>
    </row>
    <row r="18" spans="1:11" x14ac:dyDescent="0.4">
      <c r="A18" s="4"/>
      <c r="B18" s="4"/>
      <c r="C18" s="8"/>
      <c r="D18" s="8"/>
      <c r="E18" s="4"/>
      <c r="F18" s="4"/>
      <c r="G18" s="4"/>
      <c r="H18" s="4"/>
      <c r="I18" s="4"/>
      <c r="J18" s="4"/>
      <c r="K18" s="4"/>
    </row>
    <row r="19" spans="1:11" x14ac:dyDescent="0.4">
      <c r="A19" s="4"/>
      <c r="B19" s="4"/>
      <c r="C19" s="8"/>
      <c r="D19" s="8"/>
      <c r="E19" s="4"/>
      <c r="F19" s="4"/>
      <c r="G19" s="4"/>
      <c r="H19" s="4"/>
      <c r="I19" s="4"/>
      <c r="J19" s="4"/>
      <c r="K19" s="4"/>
    </row>
    <row r="20" spans="1:11" x14ac:dyDescent="0.4">
      <c r="A20" s="4" t="s">
        <v>100</v>
      </c>
      <c r="B20" s="4" t="s">
        <v>1</v>
      </c>
      <c r="C20" s="8" t="s">
        <v>101</v>
      </c>
      <c r="D20" s="8" t="s">
        <v>4</v>
      </c>
      <c r="E20" s="4" t="s">
        <v>98</v>
      </c>
      <c r="F20" s="4" t="s">
        <v>5</v>
      </c>
      <c r="G20" s="4" t="s">
        <v>99</v>
      </c>
      <c r="H20" s="4" t="s">
        <v>7</v>
      </c>
      <c r="I20" s="4" t="s">
        <v>8</v>
      </c>
      <c r="J20" s="4" t="s">
        <v>9</v>
      </c>
      <c r="K20" s="4" t="s">
        <v>10</v>
      </c>
    </row>
    <row r="21" spans="1:11" s="11" customFormat="1" x14ac:dyDescent="0.4">
      <c r="A21" s="7" t="s">
        <v>112</v>
      </c>
      <c r="B21" s="7">
        <v>2228</v>
      </c>
      <c r="C21" s="7">
        <v>5</v>
      </c>
      <c r="D21" s="7">
        <v>1</v>
      </c>
      <c r="E21" s="7">
        <f>1/2+1/(1+EXP((-1)^D21*ABS(C21-C22)/(SQRT(MAX(C21:C22))-1)))</f>
        <v>1.4621692452950512</v>
      </c>
      <c r="F21" s="7">
        <v>8</v>
      </c>
      <c r="G21" s="7">
        <v>2</v>
      </c>
      <c r="H21" s="7">
        <f>1/(1+EXP((B22-B21)/400))</f>
        <v>0.56463629180302921</v>
      </c>
      <c r="I21" s="7">
        <f>D21-H21</f>
        <v>0.43536370819697079</v>
      </c>
      <c r="J21" s="7">
        <f>E21*F21*G21*I21</f>
        <v>10.185206794291515</v>
      </c>
      <c r="K21" s="7">
        <f t="shared" ref="K21:K28" si="3">B21+ROUND(J21,0)</f>
        <v>2238</v>
      </c>
    </row>
    <row r="22" spans="1:11" x14ac:dyDescent="0.4">
      <c r="A22" s="4" t="s">
        <v>113</v>
      </c>
      <c r="B22" s="4">
        <v>2124</v>
      </c>
      <c r="C22" s="9">
        <v>1</v>
      </c>
      <c r="D22" s="8">
        <v>0</v>
      </c>
      <c r="E22" s="4">
        <f>1/2+1/(1+EXP((-1)^D22*ABS(C22-C21)/(SQRT(MAX(C21:C22))-1)))</f>
        <v>0.53783075470494879</v>
      </c>
      <c r="F22" s="4">
        <v>8</v>
      </c>
      <c r="G22" s="4">
        <v>2</v>
      </c>
      <c r="H22" s="4">
        <f>1-H21</f>
        <v>0.43536370819697079</v>
      </c>
      <c r="I22" s="4">
        <f t="shared" ref="I22:I28" si="4">D22-H22</f>
        <v>-0.43536370819697079</v>
      </c>
      <c r="J22" s="4">
        <f t="shared" ref="J22:J28" si="5">E22*F22*G22*I22</f>
        <v>-3.7464318680115505</v>
      </c>
      <c r="K22" s="4">
        <f t="shared" si="3"/>
        <v>2120</v>
      </c>
    </row>
    <row r="23" spans="1:11" s="11" customFormat="1" x14ac:dyDescent="0.4">
      <c r="A23" s="7" t="s">
        <v>114</v>
      </c>
      <c r="B23" s="7">
        <v>2222</v>
      </c>
      <c r="C23" s="6">
        <v>5</v>
      </c>
      <c r="D23" s="7">
        <v>1</v>
      </c>
      <c r="E23" s="7">
        <f>1/2+1/(1+EXP((-1)^D23*ABS(C23-C24)/(SQRT(MAX(C23:C24))-1)))</f>
        <v>1.4188669535685146</v>
      </c>
      <c r="F23" s="7">
        <v>8</v>
      </c>
      <c r="G23" s="7">
        <v>2</v>
      </c>
      <c r="H23" s="7">
        <f>1/(1+EXP((B24-B23)/400))</f>
        <v>0.62245933120185459</v>
      </c>
      <c r="I23" s="7">
        <f t="shared" si="4"/>
        <v>0.37754066879814541</v>
      </c>
      <c r="J23" s="7">
        <f t="shared" si="5"/>
        <v>8.5708796573735064</v>
      </c>
      <c r="K23" s="7">
        <f t="shared" si="3"/>
        <v>2231</v>
      </c>
    </row>
    <row r="24" spans="1:11" x14ac:dyDescent="0.4">
      <c r="A24" s="4" t="s">
        <v>115</v>
      </c>
      <c r="B24" s="4">
        <v>2022</v>
      </c>
      <c r="C24" s="8">
        <v>2</v>
      </c>
      <c r="D24" s="8">
        <v>0</v>
      </c>
      <c r="E24" s="4">
        <f>1/2+1/(1+EXP((-1)^D24*ABS(C24-C23)/(SQRT(MAX(C23:C24))-1)))</f>
        <v>0.58113304643148533</v>
      </c>
      <c r="F24" s="4">
        <v>8</v>
      </c>
      <c r="G24" s="4">
        <v>2</v>
      </c>
      <c r="H24" s="4">
        <f>1-H23</f>
        <v>0.37754066879814541</v>
      </c>
      <c r="I24" s="4">
        <f t="shared" si="4"/>
        <v>-0.37754066879814541</v>
      </c>
      <c r="J24" s="4">
        <f t="shared" si="5"/>
        <v>-3.5104217441671466</v>
      </c>
      <c r="K24" s="4">
        <f t="shared" si="3"/>
        <v>2018</v>
      </c>
    </row>
    <row r="25" spans="1:11" s="11" customFormat="1" x14ac:dyDescent="0.4">
      <c r="A25" s="7" t="s">
        <v>116</v>
      </c>
      <c r="B25" s="7">
        <v>2205</v>
      </c>
      <c r="C25" s="7">
        <v>5</v>
      </c>
      <c r="D25" s="7">
        <v>1</v>
      </c>
      <c r="E25" s="7">
        <f>1/2+1/(1+EXP((-1)^D25*ABS(C25-C26)/(SQRT(MAX(C25:C26))-1)))</f>
        <v>1.1918999922133373</v>
      </c>
      <c r="F25" s="7">
        <v>8</v>
      </c>
      <c r="G25" s="7">
        <v>2</v>
      </c>
      <c r="H25" s="7">
        <f>1/(1+EXP((B26-B25)/400))</f>
        <v>0.65305611328661273</v>
      </c>
      <c r="I25" s="7">
        <f t="shared" si="4"/>
        <v>0.34694388671338727</v>
      </c>
      <c r="J25" s="7">
        <f t="shared" si="5"/>
        <v>6.6163586539544204</v>
      </c>
      <c r="K25" s="7">
        <f t="shared" si="3"/>
        <v>2212</v>
      </c>
    </row>
    <row r="26" spans="1:11" x14ac:dyDescent="0.4">
      <c r="A26" s="4" t="s">
        <v>117</v>
      </c>
      <c r="B26" s="4">
        <v>1952</v>
      </c>
      <c r="C26" s="8">
        <v>4</v>
      </c>
      <c r="D26" s="8">
        <v>0</v>
      </c>
      <c r="E26" s="4">
        <f>1/2+1/(1+EXP((-1)^D26*ABS(C26-C25)/(SQRT(MAX(C25:C26))-1)))</f>
        <v>0.80810000778666269</v>
      </c>
      <c r="F26" s="4">
        <v>8</v>
      </c>
      <c r="G26" s="4">
        <v>2</v>
      </c>
      <c r="H26" s="4">
        <f>1-H25</f>
        <v>0.34694388671338727</v>
      </c>
      <c r="I26" s="4">
        <f t="shared" si="4"/>
        <v>-0.34694388671338727</v>
      </c>
      <c r="J26" s="4">
        <f t="shared" si="5"/>
        <v>-4.4858457208739724</v>
      </c>
      <c r="K26" s="4">
        <f t="shared" si="3"/>
        <v>1948</v>
      </c>
    </row>
    <row r="27" spans="1:11" s="11" customFormat="1" x14ac:dyDescent="0.4">
      <c r="A27" s="7" t="s">
        <v>118</v>
      </c>
      <c r="B27" s="7">
        <v>2185</v>
      </c>
      <c r="C27" s="7">
        <v>5</v>
      </c>
      <c r="D27" s="7">
        <v>1</v>
      </c>
      <c r="E27" s="7">
        <f>1/2+1/(1+EXP((-1)^D27*ABS(C27-C28)/(SQRT(MAX(C27:C28))-1)))</f>
        <v>1.4621692452950512</v>
      </c>
      <c r="F27" s="7">
        <v>8</v>
      </c>
      <c r="G27" s="7">
        <v>2</v>
      </c>
      <c r="H27" s="7">
        <f>1/(1+EXP((B28-B27)/400))</f>
        <v>0.49375032550048964</v>
      </c>
      <c r="I27" s="7">
        <f t="shared" si="4"/>
        <v>0.50624967449951042</v>
      </c>
      <c r="J27" s="7">
        <f t="shared" si="5"/>
        <v>11.843563271901031</v>
      </c>
      <c r="K27" s="7">
        <f t="shared" si="3"/>
        <v>2197</v>
      </c>
    </row>
    <row r="28" spans="1:11" x14ac:dyDescent="0.4">
      <c r="A28" s="4" t="s">
        <v>119</v>
      </c>
      <c r="B28" s="4">
        <v>2195</v>
      </c>
      <c r="C28" s="8">
        <v>1</v>
      </c>
      <c r="D28" s="8">
        <v>0</v>
      </c>
      <c r="E28" s="4">
        <f>1/2+1/(1+EXP((-1)^D28*ABS(C28-C27)/(SQRT(MAX(C27:C28))-1)))</f>
        <v>0.53783075470494879</v>
      </c>
      <c r="F28" s="4">
        <v>8</v>
      </c>
      <c r="G28" s="4">
        <v>2</v>
      </c>
      <c r="H28" s="4">
        <f>1-H27</f>
        <v>0.50624967449951042</v>
      </c>
      <c r="I28" s="4">
        <f t="shared" si="4"/>
        <v>-0.50624967449951042</v>
      </c>
      <c r="J28" s="4">
        <f t="shared" si="5"/>
        <v>-4.3564263120833013</v>
      </c>
      <c r="K28" s="4">
        <f t="shared" si="3"/>
        <v>2191</v>
      </c>
    </row>
    <row r="29" spans="1:11" x14ac:dyDescent="0.4">
      <c r="A29" s="4"/>
      <c r="B29" s="4"/>
      <c r="C29" s="8"/>
      <c r="D29" s="8"/>
      <c r="E29" s="4"/>
      <c r="F29" s="4"/>
      <c r="G29" s="4"/>
      <c r="H29" s="4"/>
      <c r="I29" s="4"/>
      <c r="J29" s="4"/>
      <c r="K29" s="4"/>
    </row>
    <row r="30" spans="1:11" x14ac:dyDescent="0.4">
      <c r="A30" s="4"/>
      <c r="B30" s="4"/>
      <c r="C30" s="8"/>
      <c r="D30" s="8"/>
      <c r="E30" s="4"/>
      <c r="F30" s="4"/>
      <c r="G30" s="4"/>
      <c r="H30" s="4"/>
      <c r="I30" s="4"/>
      <c r="J30" s="4"/>
      <c r="K30" s="4"/>
    </row>
    <row r="31" spans="1:11" x14ac:dyDescent="0.4">
      <c r="A31" s="4" t="s">
        <v>102</v>
      </c>
      <c r="B31" s="4" t="s">
        <v>103</v>
      </c>
      <c r="C31" s="8" t="s">
        <v>104</v>
      </c>
      <c r="D31" s="8" t="s">
        <v>4</v>
      </c>
      <c r="E31" s="4" t="s">
        <v>97</v>
      </c>
      <c r="F31" s="4" t="s">
        <v>105</v>
      </c>
      <c r="G31" s="4" t="s">
        <v>106</v>
      </c>
      <c r="H31" s="4" t="s">
        <v>107</v>
      </c>
      <c r="I31" s="4" t="s">
        <v>108</v>
      </c>
      <c r="J31" s="4" t="s">
        <v>109</v>
      </c>
      <c r="K31" s="4" t="s">
        <v>110</v>
      </c>
    </row>
    <row r="32" spans="1:11" s="11" customFormat="1" x14ac:dyDescent="0.4">
      <c r="A32" s="7" t="s">
        <v>112</v>
      </c>
      <c r="B32" s="7">
        <v>2244</v>
      </c>
      <c r="C32" s="7">
        <v>6</v>
      </c>
      <c r="D32" s="7">
        <v>1</v>
      </c>
      <c r="E32" s="7">
        <f>1/2+1/(1+EXP((-1)^D32*ABS(C32-C33)/(SQRT(MAX(C32:C33))-1)))</f>
        <v>1.4404527780586984</v>
      </c>
      <c r="F32" s="7">
        <v>8</v>
      </c>
      <c r="G32" s="7">
        <v>1</v>
      </c>
      <c r="H32" s="7">
        <f>1/(1+EXP((B33-B32)/400))</f>
        <v>0.52123721496627407</v>
      </c>
      <c r="I32" s="7">
        <f>D32-H32</f>
        <v>0.47876278503372593</v>
      </c>
      <c r="J32" s="7">
        <f>E32*F32*G32*I32</f>
        <v>5.5170814698635997</v>
      </c>
      <c r="K32" s="7">
        <f>B32+ROUND(J32,0)</f>
        <v>2250</v>
      </c>
    </row>
    <row r="33" spans="1:11" x14ac:dyDescent="0.4">
      <c r="A33" s="4" t="s">
        <v>113</v>
      </c>
      <c r="B33" s="4">
        <v>2210</v>
      </c>
      <c r="C33" s="8">
        <v>2</v>
      </c>
      <c r="D33" s="8">
        <v>0</v>
      </c>
      <c r="E33" s="4">
        <f>1/2+1/(1+EXP((-1)^D33*ABS(C33-C32)/(SQRT(MAX(C32:C33))-1)))</f>
        <v>0.55954722194130158</v>
      </c>
      <c r="F33" s="4">
        <v>8</v>
      </c>
      <c r="G33" s="4">
        <v>1</v>
      </c>
      <c r="H33" s="4">
        <f>1-H32</f>
        <v>0.47876278503372593</v>
      </c>
      <c r="I33" s="4">
        <f t="shared" ref="I33:I35" si="6">D33-H33</f>
        <v>-0.47876278503372593</v>
      </c>
      <c r="J33" s="4">
        <f t="shared" ref="J33:J35" si="7">E33*F33*G33*I33</f>
        <v>-2.1431230906760153</v>
      </c>
      <c r="K33" s="4">
        <f>B33+ROUND(J33,0)</f>
        <v>2208</v>
      </c>
    </row>
    <row r="34" spans="1:11" s="11" customFormat="1" x14ac:dyDescent="0.4">
      <c r="A34" s="7" t="s">
        <v>114</v>
      </c>
      <c r="B34" s="7">
        <v>2236</v>
      </c>
      <c r="C34" s="7">
        <v>6</v>
      </c>
      <c r="D34" s="7">
        <v>1</v>
      </c>
      <c r="E34" s="7">
        <f>1/2+1/(1+EXP((-1)^D34*ABS(C34-C35)/(SQRT(MAX(C34:C35))-1)))</f>
        <v>1.1659442245156151</v>
      </c>
      <c r="F34" s="7">
        <v>8</v>
      </c>
      <c r="G34" s="7">
        <v>1</v>
      </c>
      <c r="H34" s="7">
        <f>1/(1+EXP((B35-B34)/400))</f>
        <v>0.51124810194685477</v>
      </c>
      <c r="I34" s="7">
        <f t="shared" si="6"/>
        <v>0.48875189805314523</v>
      </c>
      <c r="J34" s="7">
        <f t="shared" si="7"/>
        <v>4.5588596220488746</v>
      </c>
      <c r="K34" s="7">
        <f>B34+ROUND(J34,0)</f>
        <v>2241</v>
      </c>
    </row>
    <row r="35" spans="1:11" x14ac:dyDescent="0.4">
      <c r="A35" s="4" t="s">
        <v>115</v>
      </c>
      <c r="B35" s="4">
        <v>2218</v>
      </c>
      <c r="C35" s="8">
        <v>5</v>
      </c>
      <c r="D35" s="8">
        <v>0</v>
      </c>
      <c r="E35" s="4">
        <f>1/2+1/(1+EXP((-1)^D35*ABS(C35-C34)/(SQRT(MAX(C34:C35))-1)))</f>
        <v>0.83405577548438503</v>
      </c>
      <c r="F35" s="4">
        <v>8</v>
      </c>
      <c r="G35" s="4">
        <v>1</v>
      </c>
      <c r="H35" s="4">
        <f>1-H34</f>
        <v>0.48875189805314523</v>
      </c>
      <c r="I35" s="4">
        <f t="shared" si="6"/>
        <v>-0.48875189805314523</v>
      </c>
      <c r="J35" s="4">
        <f t="shared" si="7"/>
        <v>-3.261170746801449</v>
      </c>
      <c r="K35" s="4">
        <f>B35+ROUND(J35,0)</f>
        <v>2215</v>
      </c>
    </row>
    <row r="36" spans="1:11" x14ac:dyDescent="0.4">
      <c r="A36" s="4"/>
      <c r="B36" s="4"/>
      <c r="C36" s="8"/>
      <c r="D36" s="8"/>
      <c r="E36" s="4"/>
      <c r="F36" s="4"/>
      <c r="G36" s="4"/>
      <c r="H36" s="4"/>
      <c r="I36" s="4"/>
      <c r="J36" s="4"/>
      <c r="K36" s="4"/>
    </row>
    <row r="37" spans="1:11" x14ac:dyDescent="0.4">
      <c r="A37" s="4"/>
      <c r="B37" s="4"/>
      <c r="C37" s="8"/>
      <c r="D37" s="8"/>
      <c r="E37" s="4"/>
      <c r="F37" s="4"/>
      <c r="G37" s="4"/>
      <c r="H37" s="4"/>
      <c r="I37" s="4"/>
      <c r="J37" s="4"/>
      <c r="K37" s="4"/>
    </row>
    <row r="38" spans="1:11" x14ac:dyDescent="0.4">
      <c r="A38" s="4" t="s">
        <v>102</v>
      </c>
      <c r="B38" s="4" t="s">
        <v>103</v>
      </c>
      <c r="C38" s="8" t="s">
        <v>104</v>
      </c>
      <c r="D38" s="8" t="s">
        <v>4</v>
      </c>
      <c r="E38" s="4" t="s">
        <v>97</v>
      </c>
      <c r="F38" s="4" t="s">
        <v>105</v>
      </c>
      <c r="G38" s="4" t="s">
        <v>111</v>
      </c>
      <c r="H38" s="4" t="s">
        <v>107</v>
      </c>
      <c r="I38" s="4" t="s">
        <v>108</v>
      </c>
      <c r="J38" s="4" t="s">
        <v>109</v>
      </c>
      <c r="K38" s="4" t="s">
        <v>110</v>
      </c>
    </row>
    <row r="39" spans="1:11" s="11" customFormat="1" x14ac:dyDescent="0.4">
      <c r="A39" s="7" t="s">
        <v>112</v>
      </c>
      <c r="B39" s="7">
        <v>2241</v>
      </c>
      <c r="C39" s="7">
        <v>10</v>
      </c>
      <c r="D39" s="7">
        <v>1</v>
      </c>
      <c r="E39" s="7">
        <f>1/2+1/(1+EXP((-1)^D39*ABS(C39-C40)/(SQRT(MAX(C39:C40))-1)))</f>
        <v>1.3641155002433512</v>
      </c>
      <c r="F39" s="7">
        <v>8</v>
      </c>
      <c r="G39" s="7">
        <v>0.5</v>
      </c>
      <c r="H39" s="7">
        <f>1/(1+EXP((B40-B39)/400))</f>
        <v>0.49437523729267452</v>
      </c>
      <c r="I39" s="7">
        <f>D39-H39</f>
        <v>0.50562476270732548</v>
      </c>
      <c r="J39" s="7">
        <f>E39*F39*G39*I39</f>
        <v>2.7589223044637161</v>
      </c>
      <c r="K39" s="7">
        <f>B39+ROUND(J39,0)</f>
        <v>2244</v>
      </c>
    </row>
    <row r="40" spans="1:11" x14ac:dyDescent="0.4">
      <c r="A40" s="4" t="s">
        <v>113</v>
      </c>
      <c r="B40" s="4">
        <v>2250</v>
      </c>
      <c r="C40" s="8">
        <v>6</v>
      </c>
      <c r="D40" s="8">
        <v>0</v>
      </c>
      <c r="E40" s="4">
        <f>1/2+1/(1+EXP((-1)^D40*ABS(C40-C39)/(SQRT(MAX(C39:C40))-1)))</f>
        <v>0.63588449975664885</v>
      </c>
      <c r="F40" s="4">
        <v>8</v>
      </c>
      <c r="G40" s="4">
        <v>0.5</v>
      </c>
      <c r="H40" s="4">
        <f>1-H39</f>
        <v>0.50562476270732548</v>
      </c>
      <c r="I40" s="4">
        <f>D40-H40</f>
        <v>-0.50562476270732548</v>
      </c>
      <c r="J40" s="4">
        <f>E40*F40*G40*I40</f>
        <v>-1.2860757971948877</v>
      </c>
      <c r="K40" s="4">
        <f>B40+ROUND(J40,0)</f>
        <v>2249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2013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2021-03-18T00:55:25Z</dcterms:created>
  <dcterms:modified xsi:type="dcterms:W3CDTF">2021-03-18T02:48:33Z</dcterms:modified>
</cp:coreProperties>
</file>