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Sonja\"/>
    </mc:Choice>
  </mc:AlternateContent>
  <bookViews>
    <workbookView xWindow="0" yWindow="0" windowWidth="2787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43" i="1" s="1"/>
  <c r="E137" i="1"/>
  <c r="E136" i="1"/>
  <c r="E132" i="1"/>
  <c r="E131" i="1"/>
  <c r="E130" i="1"/>
  <c r="E129" i="1"/>
  <c r="E133" i="1" s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103" i="1" s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62" i="1"/>
  <c r="E61" i="1"/>
  <c r="E60" i="1"/>
  <c r="E59" i="1"/>
  <c r="E58" i="1"/>
  <c r="E63" i="1" s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93" i="1" l="1"/>
  <c r="E73" i="1"/>
  <c r="E53" i="1"/>
  <c r="E43" i="1"/>
  <c r="E33" i="1"/>
  <c r="E23" i="1"/>
  <c r="E13" i="1"/>
  <c r="E124" i="1" l="1"/>
  <c r="E184" i="1"/>
  <c r="E144" i="1"/>
  <c r="E24" i="1"/>
  <c r="E134" i="1"/>
  <c r="E154" i="1"/>
  <c r="E94" i="1"/>
  <c r="E114" i="1"/>
  <c r="E44" i="1"/>
  <c r="E84" i="1"/>
  <c r="E64" i="1"/>
  <c r="E174" i="1"/>
  <c r="E34" i="1"/>
  <c r="E164" i="1"/>
  <c r="E54" i="1"/>
  <c r="E104" i="1"/>
  <c r="E14" i="1"/>
  <c r="E74" i="1"/>
</calcChain>
</file>

<file path=xl/sharedStrings.xml><?xml version="1.0" encoding="utf-8"?>
<sst xmlns="http://schemas.openxmlformats.org/spreadsheetml/2006/main" count="334" uniqueCount="159">
  <si>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</si>
  <si>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</si>
  <si>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</si>
  <si>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</si>
  <si>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</si>
  <si>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</si>
  <si>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</si>
  <si>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</si>
  <si>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</si>
  <si>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</si>
  <si>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</si>
  <si>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</si>
  <si>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</si>
  <si>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</si>
  <si>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</si>
  <si>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</si>
  <si>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</si>
  <si>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</si>
  <si>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</si>
  <si>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</si>
  <si>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</si>
  <si>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</si>
  <si>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</si>
  <si>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</si>
  <si>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</si>
  <si>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</si>
  <si>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</si>
  <si>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</si>
  <si>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</si>
  <si>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</si>
  <si>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</si>
  <si>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</si>
  <si>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</si>
  <si>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</si>
  <si>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</si>
  <si>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</si>
  <si>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</si>
  <si>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</si>
  <si>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</si>
  <si>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</si>
  <si>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</si>
  <si>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</si>
  <si>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</si>
  <si>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</si>
  <si>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</si>
  <si>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</si>
  <si>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</si>
  <si>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</si>
  <si>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</si>
  <si>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</si>
  <si>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</si>
  <si>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</si>
  <si>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</si>
  <si>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</si>
  <si>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</si>
  <si>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</si>
  <si>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</si>
  <si>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</si>
  <si>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</si>
  <si>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</si>
  <si>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</si>
  <si>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</si>
  <si>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</si>
  <si>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</si>
  <si>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</si>
  <si>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</si>
  <si>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</si>
  <si>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</si>
  <si>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</si>
  <si>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</si>
  <si>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</si>
  <si>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</si>
  <si>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</si>
  <si>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</si>
  <si>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</si>
  <si>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</si>
  <si>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</si>
  <si>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</si>
  <si>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</si>
  <si>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</si>
  <si>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</si>
  <si>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</si>
  <si>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</si>
  <si>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</si>
  <si>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</si>
  <si>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</si>
  <si>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</si>
  <si>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</si>
  <si>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</si>
  <si>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</si>
  <si>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</si>
  <si>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</si>
  <si>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</si>
  <si>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</si>
  <si>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</si>
  <si>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</si>
  <si>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</si>
  <si>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</si>
  <si>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</si>
  <si>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</si>
  <si>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</si>
  <si>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</si>
  <si>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</si>
  <si>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</si>
  <si>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</si>
  <si>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</si>
  <si>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</si>
  <si>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</si>
  <si>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</si>
  <si>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</si>
  <si>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</si>
  <si>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</si>
  <si>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</si>
  <si>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</si>
  <si>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</si>
  <si>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</si>
  <si>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</si>
  <si>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</si>
  <si>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</si>
  <si>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</si>
  <si>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</si>
  <si>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</si>
  <si>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</si>
  <si>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</si>
  <si>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</si>
  <si>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</si>
  <si>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</si>
  <si>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</si>
  <si>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</si>
  <si>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</si>
  <si>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</si>
  <si>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</si>
  <si>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</si>
  <si>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</si>
  <si>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</si>
  <si>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</si>
  <si>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</si>
  <si>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</si>
  <si>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Team-Besprechung</t>
  </si>
  <si>
    <t>Pitch</t>
  </si>
  <si>
    <t>Brainstorming</t>
  </si>
  <si>
    <t>Vorbereitung der Praesentation</t>
  </si>
  <si>
    <t>Start PBS/WBS</t>
  </si>
  <si>
    <t>PBS/WBS</t>
  </si>
  <si>
    <t>Brainstorming, Erstellung des Zeiterfassungs-Sheets</t>
  </si>
  <si>
    <t>Starting Hansoft Product Backlog Creation</t>
  </si>
  <si>
    <t>Hansoft PBC</t>
  </si>
  <si>
    <t>Producer Meeting</t>
  </si>
  <si>
    <t>Product Backlog Planning</t>
  </si>
  <si>
    <t>Updating backlog in Hansoft</t>
  </si>
  <si>
    <t>Meeting, WBS/PBS</t>
  </si>
  <si>
    <t>Presentation</t>
  </si>
  <si>
    <t>Audio Research, Meeting Planning</t>
  </si>
  <si>
    <t>Hansoft PBC, Start creating Presentation</t>
  </si>
  <si>
    <t>Presentation Preperation</t>
  </si>
  <si>
    <t>Steering Meeting, Meeting with Knut, 1 on 1 Meeting</t>
  </si>
  <si>
    <t>Meeting Planning, Sprint Start Meeting, Hansoft Update</t>
  </si>
  <si>
    <t>Hansoft Update, Asset Meeting</t>
  </si>
  <si>
    <t>Producer Meeting, Hansoft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</si>
</sst>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6" borderId="0" applyNumberFormat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7" fillId="6" borderId="3" xfId="2" applyBorder="1" applyAlignment="1">
      <alignment horizontal="right" wrapText="1"/>
    </xf>
    <xf numFmtId="164" fontId="7" fillId="6" borderId="4" xfId="2" applyNumberFormat="1" applyBorder="1" applyAlignment="1">
      <alignment wrapText="1"/>
    </xf>
    <xf numFmtId="2" fontId="7" fillId="6" borderId="4" xfId="2" applyNumberFormat="1" applyBorder="1" applyAlignment="1">
      <alignment wrapText="1"/>
    </xf>
    <xf numFmtId="2" fontId="7" fillId="6" borderId="4" xfId="2" applyNumberFormat="1" applyBorder="1" applyAlignment="1">
      <alignment horizontal="right" wrapText="1"/>
    </xf>
    <xf numFmtId="0" fontId="7" fillId="6" borderId="4" xfId="2" applyBorder="1" applyAlignment="1">
      <alignment wrapText="1"/>
    </xf>
    <xf numFmtId="2" fontId="7" fillId="6" borderId="5" xfId="2" applyNumberFormat="1" applyBorder="1" applyAlignment="1">
      <alignment horizontal="right" wrapText="1"/>
    </xf>
    <xf numFmtId="2" fontId="7" fillId="6" borderId="6" xfId="2" applyNumberFormat="1" applyBorder="1" applyAlignment="1">
      <alignment wrapText="1"/>
    </xf>
    <xf numFmtId="2" fontId="7" fillId="6" borderId="7" xfId="2" applyNumberFormat="1" applyBorder="1" applyAlignment="1">
      <alignment horizontal="right" wrapText="1"/>
    </xf>
    <xf numFmtId="0" fontId="7" fillId="6" borderId="8" xfId="2" applyBorder="1" applyAlignment="1">
      <alignment wrapText="1"/>
    </xf>
  </cellXfs>
  <cellStyles count="3">
    <cellStyle name="20 % - Akzent1" xfId="1" builtinId="30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0" workbookViewId="0">
      <selection activeCell="G89" sqref="G89"/>
    </sheetView>
  </sheetViews>
  <sheetFormatPr baseColWidth="10" defaultRowHeight="15" x14ac:dyDescent="0.25"/>
  <cols>
    <col min="1" max="1" width="14.5703125" style="29" bestFit="1" customWidth="1"/>
    <col min="2" max="2" width="22.5703125" customWidth="1"/>
    <col min="3" max="3" width="21.28515625" customWidth="1"/>
    <col min="4" max="4" width="21.85546875" style="29" customWidth="1"/>
    <col min="5" max="5" width="20.28515625" customWidth="1"/>
    <col min="6" max="6" width="36.28515625" style="29" customWidth="1"/>
    <col min="7" max="7" width="28.42578125" customWidth="1"/>
    <col min="8" max="8" width="30.42578125" style="29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0.70833333333333337</v>
      </c>
      <c r="D6" s="8">
        <v>1</v>
      </c>
      <c r="E6" s="9">
        <f>(B6-C6)*-24-D6</f>
        <v>7</v>
      </c>
      <c r="F6" s="10"/>
      <c r="G6" s="11" t="s">
        <v>138</v>
      </c>
      <c r="H6" s="12"/>
    </row>
    <row r="7" spans="1:8" ht="27" thickBot="1" x14ac:dyDescent="0.3">
      <c r="A7" s="6" t="s">
        <v>11</v>
      </c>
      <c r="B7" s="13">
        <v>0.375</v>
      </c>
      <c r="C7" s="13">
        <v>0.75</v>
      </c>
      <c r="D7" s="14">
        <v>1.5</v>
      </c>
      <c r="E7" s="9">
        <f t="shared" ref="E7:E12" si="0">(B7-C7)*-24-D7</f>
        <v>7.5</v>
      </c>
      <c r="F7" s="12"/>
      <c r="G7" s="12" t="s">
        <v>144</v>
      </c>
      <c r="H7" s="12"/>
    </row>
    <row r="8" spans="1:8" ht="15.75" thickBot="1" x14ac:dyDescent="0.3">
      <c r="A8" s="6" t="s">
        <v>12</v>
      </c>
      <c r="B8" s="13">
        <v>0.375</v>
      </c>
      <c r="C8" s="13">
        <v>0.70833333333333337</v>
      </c>
      <c r="D8" s="14">
        <v>1</v>
      </c>
      <c r="E8" s="9">
        <f t="shared" si="0"/>
        <v>7</v>
      </c>
      <c r="F8" s="12"/>
      <c r="G8" s="12" t="s">
        <v>141</v>
      </c>
      <c r="H8" s="12"/>
    </row>
    <row r="9" spans="1:8" ht="15.75" thickBot="1" x14ac:dyDescent="0.3">
      <c r="A9" s="6" t="s">
        <v>13</v>
      </c>
      <c r="B9" s="13">
        <v>0.375</v>
      </c>
      <c r="C9" s="13">
        <v>0.70833333333333337</v>
      </c>
      <c r="D9" s="14">
        <v>1</v>
      </c>
      <c r="E9" s="9">
        <f t="shared" si="0"/>
        <v>7</v>
      </c>
      <c r="F9" s="12"/>
      <c r="G9" s="12" t="s">
        <v>141</v>
      </c>
      <c r="H9" s="12"/>
    </row>
    <row r="10" spans="1:8" ht="15.75" thickBot="1" x14ac:dyDescent="0.3">
      <c r="A10" s="6" t="s">
        <v>14</v>
      </c>
      <c r="B10" s="13">
        <v>0.375</v>
      </c>
      <c r="C10" s="13">
        <v>0.70833333333333337</v>
      </c>
      <c r="D10" s="14">
        <v>1</v>
      </c>
      <c r="E10" s="9">
        <f t="shared" si="0"/>
        <v>7</v>
      </c>
      <c r="F10" s="12"/>
      <c r="G10" s="12" t="s">
        <v>139</v>
      </c>
      <c r="H10" s="12"/>
    </row>
    <row r="11" spans="1:8" ht="15.75" thickBot="1" x14ac:dyDescent="0.3">
      <c r="A11" s="6" t="s">
        <v>15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16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17</v>
      </c>
      <c r="E13" s="21">
        <f>SUM(E6:E12)</f>
        <v>35.5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18</v>
      </c>
      <c r="E14" s="22">
        <f>SUM(E13)</f>
        <v>35.5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30" t="s">
        <v>19</v>
      </c>
      <c r="B16" s="31">
        <v>0.70833333333333337</v>
      </c>
      <c r="C16" s="31">
        <v>0.79166666666666663</v>
      </c>
      <c r="D16" s="32">
        <v>0</v>
      </c>
      <c r="E16" s="33">
        <f>(B16-C16)*-24-D16</f>
        <v>1.9999999999999982</v>
      </c>
      <c r="F16" s="34"/>
      <c r="G16" s="34" t="s">
        <v>142</v>
      </c>
      <c r="H16" s="34"/>
    </row>
    <row r="17" spans="1:8" ht="15.75" thickBot="1" x14ac:dyDescent="0.3">
      <c r="A17" s="30" t="s">
        <v>20</v>
      </c>
      <c r="B17" s="31"/>
      <c r="C17" s="31"/>
      <c r="D17" s="32"/>
      <c r="E17" s="33">
        <f t="shared" ref="E17:E22" si="1">(B17-C17)*-24-D17</f>
        <v>0</v>
      </c>
      <c r="F17" s="34"/>
      <c r="G17" s="34"/>
      <c r="H17" s="34"/>
    </row>
    <row r="18" spans="1:8" ht="15.75" thickBot="1" x14ac:dyDescent="0.3">
      <c r="A18" s="30" t="s">
        <v>21</v>
      </c>
      <c r="B18" s="31"/>
      <c r="C18" s="31"/>
      <c r="D18" s="32"/>
      <c r="E18" s="33">
        <f t="shared" si="1"/>
        <v>0</v>
      </c>
      <c r="F18" s="34"/>
      <c r="G18" s="34"/>
      <c r="H18" s="34"/>
    </row>
    <row r="19" spans="1:8" ht="15.75" thickBot="1" x14ac:dyDescent="0.3">
      <c r="A19" s="30" t="s">
        <v>22</v>
      </c>
      <c r="B19" s="31"/>
      <c r="C19" s="31"/>
      <c r="D19" s="32"/>
      <c r="E19" s="33">
        <f t="shared" si="1"/>
        <v>0</v>
      </c>
      <c r="F19" s="34"/>
      <c r="G19" s="34"/>
      <c r="H19" s="34"/>
    </row>
    <row r="20" spans="1:8" ht="15.75" thickBot="1" x14ac:dyDescent="0.3">
      <c r="A20" s="30" t="s">
        <v>23</v>
      </c>
      <c r="B20" s="31"/>
      <c r="C20" s="31"/>
      <c r="D20" s="32"/>
      <c r="E20" s="33">
        <f t="shared" si="1"/>
        <v>0</v>
      </c>
      <c r="F20" s="34"/>
      <c r="G20" s="34"/>
      <c r="H20" s="34"/>
    </row>
    <row r="21" spans="1:8" ht="15.75" thickBot="1" x14ac:dyDescent="0.3">
      <c r="A21" s="30" t="s">
        <v>24</v>
      </c>
      <c r="B21" s="31"/>
      <c r="C21" s="31"/>
      <c r="D21" s="32"/>
      <c r="E21" s="35">
        <f t="shared" si="1"/>
        <v>0</v>
      </c>
      <c r="F21" s="34"/>
      <c r="G21" s="34"/>
      <c r="H21" s="34"/>
    </row>
    <row r="22" spans="1:8" ht="15.75" thickBot="1" x14ac:dyDescent="0.3">
      <c r="A22" s="30" t="s">
        <v>25</v>
      </c>
      <c r="B22" s="31"/>
      <c r="C22" s="31"/>
      <c r="D22" s="36"/>
      <c r="E22" s="37">
        <f t="shared" si="1"/>
        <v>0</v>
      </c>
      <c r="F22" s="38"/>
      <c r="G22" s="34"/>
      <c r="H22" s="34"/>
    </row>
    <row r="23" spans="1:8" ht="15.75" thickBot="1" x14ac:dyDescent="0.3">
      <c r="A23" s="2"/>
      <c r="B23" s="2"/>
      <c r="C23" s="2"/>
      <c r="D23" s="2" t="s">
        <v>17</v>
      </c>
      <c r="E23" s="21">
        <f>SUM(E16:E22)</f>
        <v>1.9999999999999982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18</v>
      </c>
      <c r="E24" s="22">
        <f>SUM(E13+E23)</f>
        <v>37.5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26</v>
      </c>
      <c r="B26" s="13">
        <v>0.375</v>
      </c>
      <c r="C26" s="13">
        <v>0.70833333333333337</v>
      </c>
      <c r="D26" s="23">
        <v>1</v>
      </c>
      <c r="E26" s="9">
        <f>(B26-C26)*-24-D26</f>
        <v>7</v>
      </c>
      <c r="F26" s="12"/>
      <c r="G26" s="12" t="s">
        <v>143</v>
      </c>
      <c r="H26" s="12"/>
    </row>
    <row r="27" spans="1:8" ht="15.75" thickBot="1" x14ac:dyDescent="0.3">
      <c r="A27" s="6" t="s">
        <v>27</v>
      </c>
      <c r="B27" s="13">
        <v>0.375</v>
      </c>
      <c r="C27" s="13">
        <v>0.75</v>
      </c>
      <c r="D27" s="14">
        <v>1</v>
      </c>
      <c r="E27" s="9">
        <f t="shared" ref="E27:E32" si="2">(B27-C27)*-24-D27</f>
        <v>8</v>
      </c>
      <c r="F27" s="12"/>
      <c r="G27" s="12" t="s">
        <v>140</v>
      </c>
      <c r="H27" s="12"/>
    </row>
    <row r="28" spans="1:8" ht="27" thickBot="1" x14ac:dyDescent="0.3">
      <c r="A28" s="6" t="s">
        <v>28</v>
      </c>
      <c r="B28" s="13">
        <v>0.375</v>
      </c>
      <c r="C28" s="13">
        <v>0.75</v>
      </c>
      <c r="D28" s="14">
        <v>1</v>
      </c>
      <c r="E28" s="9">
        <f t="shared" si="2"/>
        <v>8</v>
      </c>
      <c r="F28" s="12"/>
      <c r="G28" s="12" t="s">
        <v>145</v>
      </c>
      <c r="H28" s="12"/>
    </row>
    <row r="29" spans="1:8" ht="15.75" thickBot="1" x14ac:dyDescent="0.3">
      <c r="A29" s="6" t="s">
        <v>29</v>
      </c>
      <c r="B29" s="13">
        <v>0.375</v>
      </c>
      <c r="C29" s="13">
        <v>0.70833333333333337</v>
      </c>
      <c r="D29" s="14">
        <v>1</v>
      </c>
      <c r="E29" s="9">
        <f t="shared" si="2"/>
        <v>7</v>
      </c>
      <c r="F29" s="12"/>
      <c r="G29" s="12" t="s">
        <v>146</v>
      </c>
      <c r="H29" s="12"/>
    </row>
    <row r="30" spans="1:8" ht="15.75" thickBot="1" x14ac:dyDescent="0.3">
      <c r="A30" s="6" t="s">
        <v>30</v>
      </c>
      <c r="B30" s="13">
        <v>0.375</v>
      </c>
      <c r="C30" s="13">
        <v>0.79166666666666663</v>
      </c>
      <c r="D30" s="14">
        <v>2</v>
      </c>
      <c r="E30" s="9">
        <f t="shared" si="2"/>
        <v>8</v>
      </c>
      <c r="F30" s="12"/>
      <c r="G30" s="12" t="s">
        <v>146</v>
      </c>
      <c r="H30" s="12"/>
    </row>
    <row r="31" spans="1:8" ht="15.75" thickBot="1" x14ac:dyDescent="0.3">
      <c r="A31" s="6" t="s">
        <v>31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17</v>
      </c>
      <c r="E33" s="21">
        <f>SUM(E26:E32)</f>
        <v>38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18</v>
      </c>
      <c r="E34" s="22">
        <f>SUM(E13+E23+E33)</f>
        <v>75.5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30" t="s">
        <v>33</v>
      </c>
      <c r="B36" s="31"/>
      <c r="C36" s="31"/>
      <c r="D36" s="32"/>
      <c r="E36" s="33">
        <f>(B36-C36)*-24-D36</f>
        <v>0</v>
      </c>
      <c r="F36" s="34"/>
      <c r="G36" s="34"/>
      <c r="H36" s="34"/>
    </row>
    <row r="37" spans="1:8" ht="15.75" thickBot="1" x14ac:dyDescent="0.3">
      <c r="A37" s="30" t="s">
        <v>34</v>
      </c>
      <c r="B37" s="31"/>
      <c r="C37" s="31"/>
      <c r="D37" s="32"/>
      <c r="E37" s="33">
        <f t="shared" ref="E37:E42" si="3">(B37-C37)*-24-D37</f>
        <v>0</v>
      </c>
      <c r="F37" s="34"/>
      <c r="G37" s="34"/>
      <c r="H37" s="34"/>
    </row>
    <row r="38" spans="1:8" ht="15.75" thickBot="1" x14ac:dyDescent="0.3">
      <c r="A38" s="30" t="s">
        <v>35</v>
      </c>
      <c r="B38" s="31">
        <v>0.70833333333333337</v>
      </c>
      <c r="C38" s="31">
        <v>0.77083333333333337</v>
      </c>
      <c r="D38" s="32"/>
      <c r="E38" s="33">
        <f t="shared" si="3"/>
        <v>1.5</v>
      </c>
      <c r="F38" s="34"/>
      <c r="G38" s="34" t="s">
        <v>147</v>
      </c>
      <c r="H38" s="34"/>
    </row>
    <row r="39" spans="1:8" ht="15.75" thickBot="1" x14ac:dyDescent="0.3">
      <c r="A39" s="30" t="s">
        <v>36</v>
      </c>
      <c r="B39" s="31"/>
      <c r="C39" s="31"/>
      <c r="D39" s="32"/>
      <c r="E39" s="33">
        <f t="shared" si="3"/>
        <v>0</v>
      </c>
      <c r="F39" s="34"/>
      <c r="G39" s="34"/>
      <c r="H39" s="34"/>
    </row>
    <row r="40" spans="1:8" ht="15.75" thickBot="1" x14ac:dyDescent="0.3">
      <c r="A40" s="30" t="s">
        <v>37</v>
      </c>
      <c r="B40" s="31"/>
      <c r="C40" s="31"/>
      <c r="D40" s="32"/>
      <c r="E40" s="33">
        <f t="shared" si="3"/>
        <v>0</v>
      </c>
      <c r="F40" s="34"/>
      <c r="G40" s="34"/>
      <c r="H40" s="34"/>
    </row>
    <row r="41" spans="1:8" ht="15.75" thickBot="1" x14ac:dyDescent="0.3">
      <c r="A41" s="30" t="s">
        <v>38</v>
      </c>
      <c r="B41" s="31"/>
      <c r="C41" s="31"/>
      <c r="D41" s="32"/>
      <c r="E41" s="35">
        <f t="shared" si="3"/>
        <v>0</v>
      </c>
      <c r="F41" s="34"/>
      <c r="G41" s="34"/>
      <c r="H41" s="34"/>
    </row>
    <row r="42" spans="1:8" ht="15.75" thickBot="1" x14ac:dyDescent="0.3">
      <c r="A42" s="30" t="s">
        <v>39</v>
      </c>
      <c r="B42" s="31"/>
      <c r="C42" s="31"/>
      <c r="D42" s="36"/>
      <c r="E42" s="37">
        <f t="shared" si="3"/>
        <v>0</v>
      </c>
      <c r="F42" s="38"/>
      <c r="G42" s="34"/>
      <c r="H42" s="34"/>
    </row>
    <row r="43" spans="1:8" ht="15.75" thickBot="1" x14ac:dyDescent="0.3">
      <c r="A43" s="2"/>
      <c r="B43" s="2"/>
      <c r="C43" s="2"/>
      <c r="D43" s="2" t="s">
        <v>17</v>
      </c>
      <c r="E43" s="21">
        <f>SUM(E36:E42)</f>
        <v>1.5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18</v>
      </c>
      <c r="E44" s="22">
        <f>SUM(E13+E23+E33+E43)</f>
        <v>77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40</v>
      </c>
      <c r="B46" s="13">
        <v>0.375</v>
      </c>
      <c r="C46" s="13">
        <v>0.70833333333333337</v>
      </c>
      <c r="D46" s="23"/>
      <c r="E46" s="9">
        <f>(B46-C46)*-24-D46</f>
        <v>8</v>
      </c>
      <c r="F46" s="12"/>
      <c r="G46" s="12" t="s">
        <v>150</v>
      </c>
      <c r="H46" s="12"/>
    </row>
    <row r="47" spans="1:8" ht="15.75" thickBot="1" x14ac:dyDescent="0.3">
      <c r="A47" s="6" t="s">
        <v>41</v>
      </c>
      <c r="B47" s="13">
        <v>0.375</v>
      </c>
      <c r="C47" s="13">
        <v>0.75</v>
      </c>
      <c r="D47" s="14"/>
      <c r="E47" s="9">
        <f t="shared" ref="E47:E52" si="4">(B47-C47)*-24-D47</f>
        <v>9</v>
      </c>
      <c r="F47" s="12"/>
      <c r="G47" s="12" t="s">
        <v>148</v>
      </c>
      <c r="H47" s="12"/>
    </row>
    <row r="48" spans="1:8" ht="15.75" thickBot="1" x14ac:dyDescent="0.3">
      <c r="A48" s="6" t="s">
        <v>42</v>
      </c>
      <c r="B48" s="13">
        <v>0.375</v>
      </c>
      <c r="C48" s="13">
        <v>0.6875</v>
      </c>
      <c r="D48" s="14"/>
      <c r="E48" s="9">
        <f t="shared" si="4"/>
        <v>7.5</v>
      </c>
      <c r="F48" s="12"/>
      <c r="G48" s="12" t="s">
        <v>148</v>
      </c>
      <c r="H48" s="12"/>
    </row>
    <row r="49" spans="1:8" ht="15.75" thickBot="1" x14ac:dyDescent="0.3">
      <c r="A49" s="6" t="s">
        <v>43</v>
      </c>
      <c r="B49" s="13">
        <v>0.375</v>
      </c>
      <c r="C49" s="13">
        <v>0.70833333333333337</v>
      </c>
      <c r="D49" s="14"/>
      <c r="E49" s="9">
        <f t="shared" si="4"/>
        <v>8</v>
      </c>
      <c r="F49" s="12"/>
      <c r="G49" s="12" t="s">
        <v>148</v>
      </c>
      <c r="H49" s="12"/>
    </row>
    <row r="50" spans="1:8" ht="15.75" thickBot="1" x14ac:dyDescent="0.3">
      <c r="A50" s="6" t="s">
        <v>44</v>
      </c>
      <c r="B50" s="13">
        <v>0.375</v>
      </c>
      <c r="C50" s="13">
        <v>0.66666666666666663</v>
      </c>
      <c r="D50" s="14"/>
      <c r="E50" s="9">
        <f t="shared" si="4"/>
        <v>6.9999999999999991</v>
      </c>
      <c r="F50" s="12"/>
      <c r="G50" s="12" t="s">
        <v>149</v>
      </c>
      <c r="H50" s="12"/>
    </row>
    <row r="51" spans="1:8" ht="15.75" thickBot="1" x14ac:dyDescent="0.3">
      <c r="A51" s="6" t="s">
        <v>45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46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17</v>
      </c>
      <c r="E53" s="21">
        <f>SUM(E46:E52)</f>
        <v>39.5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18</v>
      </c>
      <c r="E54" s="22">
        <f>SUM(E13+E23+E33+E43+E53)</f>
        <v>116.5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30" t="s">
        <v>47</v>
      </c>
      <c r="B56" s="31"/>
      <c r="C56" s="31"/>
      <c r="D56" s="32"/>
      <c r="E56" s="33">
        <f>(B56-C56)*-24-D56</f>
        <v>0</v>
      </c>
      <c r="F56" s="34"/>
      <c r="G56" s="34"/>
      <c r="H56" s="34"/>
    </row>
    <row r="57" spans="1:8" ht="15.75" thickBot="1" x14ac:dyDescent="0.3">
      <c r="A57" s="30" t="s">
        <v>48</v>
      </c>
      <c r="B57" s="31"/>
      <c r="C57" s="31"/>
      <c r="D57" s="32"/>
      <c r="E57" s="33">
        <f t="shared" ref="E57:E62" si="5">(B57-C57)*-24-D57</f>
        <v>0</v>
      </c>
      <c r="F57" s="34"/>
      <c r="G57" s="34"/>
      <c r="H57" s="34"/>
    </row>
    <row r="58" spans="1:8" ht="15.75" thickBot="1" x14ac:dyDescent="0.3">
      <c r="A58" s="30" t="s">
        <v>49</v>
      </c>
      <c r="B58" s="31"/>
      <c r="C58" s="31"/>
      <c r="D58" s="32"/>
      <c r="E58" s="33">
        <f t="shared" si="5"/>
        <v>0</v>
      </c>
      <c r="F58" s="34"/>
      <c r="G58" s="34"/>
      <c r="H58" s="34"/>
    </row>
    <row r="59" spans="1:8" ht="15.75" thickBot="1" x14ac:dyDescent="0.3">
      <c r="A59" s="30" t="s">
        <v>50</v>
      </c>
      <c r="B59" s="31"/>
      <c r="C59" s="31"/>
      <c r="D59" s="32"/>
      <c r="E59" s="33">
        <f t="shared" si="5"/>
        <v>0</v>
      </c>
      <c r="F59" s="34"/>
      <c r="G59" s="34"/>
      <c r="H59" s="34"/>
    </row>
    <row r="60" spans="1:8" ht="15.75" thickBot="1" x14ac:dyDescent="0.3">
      <c r="A60" s="30" t="s">
        <v>51</v>
      </c>
      <c r="B60" s="31"/>
      <c r="C60" s="31"/>
      <c r="D60" s="32"/>
      <c r="E60" s="33">
        <f t="shared" si="5"/>
        <v>0</v>
      </c>
      <c r="F60" s="34"/>
      <c r="G60" s="34"/>
      <c r="H60" s="34"/>
    </row>
    <row r="61" spans="1:8" ht="15.75" thickBot="1" x14ac:dyDescent="0.3">
      <c r="A61" s="30" t="s">
        <v>52</v>
      </c>
      <c r="B61" s="31"/>
      <c r="C61" s="31"/>
      <c r="D61" s="32"/>
      <c r="E61" s="35">
        <f t="shared" si="5"/>
        <v>0</v>
      </c>
      <c r="F61" s="34"/>
      <c r="G61" s="34"/>
      <c r="H61" s="34"/>
    </row>
    <row r="62" spans="1:8" ht="15.75" thickBot="1" x14ac:dyDescent="0.3">
      <c r="A62" s="30" t="s">
        <v>53</v>
      </c>
      <c r="B62" s="31"/>
      <c r="C62" s="31"/>
      <c r="D62" s="36"/>
      <c r="E62" s="37">
        <f t="shared" si="5"/>
        <v>0</v>
      </c>
      <c r="F62" s="38"/>
      <c r="G62" s="34"/>
      <c r="H62" s="34"/>
    </row>
    <row r="63" spans="1:8" ht="15.75" thickBot="1" x14ac:dyDescent="0.3">
      <c r="A63" s="2"/>
      <c r="B63" s="2"/>
      <c r="C63" s="2"/>
      <c r="D63" s="2" t="s">
        <v>17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18</v>
      </c>
      <c r="E64" s="22">
        <f>SUM(E13+E23+E33+E43+E53+E63)</f>
        <v>116.5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27" thickBot="1" x14ac:dyDescent="0.3">
      <c r="A66" s="6" t="s">
        <v>54</v>
      </c>
      <c r="B66" s="13">
        <v>0.375</v>
      </c>
      <c r="C66" s="13">
        <v>0.70833333333333337</v>
      </c>
      <c r="D66" s="23"/>
      <c r="E66" s="9">
        <f>(B66-C66)*-24-D66</f>
        <v>8</v>
      </c>
      <c r="F66" s="12"/>
      <c r="G66" s="12" t="s">
        <v>152</v>
      </c>
      <c r="H66" s="12"/>
    </row>
    <row r="67" spans="1:8" ht="27" thickBot="1" x14ac:dyDescent="0.3">
      <c r="A67" s="6" t="s">
        <v>55</v>
      </c>
      <c r="B67" s="13">
        <v>0.375</v>
      </c>
      <c r="C67" s="13">
        <v>0.75</v>
      </c>
      <c r="D67" s="14"/>
      <c r="E67" s="9">
        <f t="shared" ref="E67:E72" si="6">(B67-C67)*-24-D67</f>
        <v>9</v>
      </c>
      <c r="F67" s="12"/>
      <c r="G67" s="12" t="s">
        <v>153</v>
      </c>
      <c r="H67" s="12"/>
    </row>
    <row r="68" spans="1:8" ht="15.75" thickBot="1" x14ac:dyDescent="0.3">
      <c r="A68" s="6" t="s">
        <v>56</v>
      </c>
      <c r="B68" s="13">
        <v>0.375</v>
      </c>
      <c r="C68" s="13">
        <v>0.66666666666666663</v>
      </c>
      <c r="D68" s="14"/>
      <c r="E68" s="9">
        <f t="shared" si="6"/>
        <v>6.9999999999999991</v>
      </c>
      <c r="F68" s="12"/>
      <c r="G68" s="12" t="s">
        <v>154</v>
      </c>
      <c r="H68" s="12"/>
    </row>
    <row r="69" spans="1:8" ht="15.75" thickBot="1" x14ac:dyDescent="0.3">
      <c r="A69" s="6" t="s">
        <v>57</v>
      </c>
      <c r="B69" s="13">
        <v>0.375</v>
      </c>
      <c r="C69" s="13">
        <v>0.80902777777777779</v>
      </c>
      <c r="D69" s="14"/>
      <c r="E69" s="9">
        <f t="shared" si="6"/>
        <v>10.416666666666668</v>
      </c>
      <c r="F69" s="12"/>
      <c r="G69" s="12" t="s">
        <v>154</v>
      </c>
      <c r="H69" s="12"/>
    </row>
    <row r="70" spans="1:8" ht="15.75" thickBot="1" x14ac:dyDescent="0.3">
      <c r="A70" s="6" t="s">
        <v>58</v>
      </c>
      <c r="B70" s="13">
        <v>0.375</v>
      </c>
      <c r="C70" s="13">
        <v>0.77083333333333337</v>
      </c>
      <c r="D70" s="14"/>
      <c r="E70" s="9">
        <f t="shared" si="6"/>
        <v>9.5</v>
      </c>
      <c r="F70" s="12"/>
      <c r="G70" s="12" t="s">
        <v>151</v>
      </c>
      <c r="H70" s="12"/>
    </row>
    <row r="71" spans="1:8" ht="15.75" thickBot="1" x14ac:dyDescent="0.3">
      <c r="A71" s="6" t="s">
        <v>59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60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17</v>
      </c>
      <c r="E73" s="27">
        <f>SUM(E66:E72)</f>
        <v>43.916666666666671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18</v>
      </c>
      <c r="E74" s="22">
        <f>SUM(E13+E23+E33+E43+E53+E63+E73)</f>
        <v>160.41666666666669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30" t="s">
        <v>61</v>
      </c>
      <c r="B76" s="31"/>
      <c r="C76" s="31"/>
      <c r="D76" s="32"/>
      <c r="E76" s="33">
        <f>(B76-C76)*-24-D76</f>
        <v>0</v>
      </c>
      <c r="F76" s="34"/>
      <c r="G76" s="34"/>
      <c r="H76" s="34"/>
    </row>
    <row r="77" spans="1:8" ht="15.75" thickBot="1" x14ac:dyDescent="0.3">
      <c r="A77" s="30" t="s">
        <v>62</v>
      </c>
      <c r="B77" s="31"/>
      <c r="C77" s="31"/>
      <c r="D77" s="32"/>
      <c r="E77" s="33">
        <f t="shared" ref="E77:E82" si="7">(B77-C77)*-24-D77</f>
        <v>0</v>
      </c>
      <c r="F77" s="34"/>
      <c r="G77" s="34"/>
      <c r="H77" s="34"/>
    </row>
    <row r="78" spans="1:8" ht="15.75" thickBot="1" x14ac:dyDescent="0.3">
      <c r="A78" s="30" t="s">
        <v>63</v>
      </c>
      <c r="B78" s="31"/>
      <c r="C78" s="31"/>
      <c r="D78" s="32"/>
      <c r="E78" s="33">
        <f t="shared" si="7"/>
        <v>0</v>
      </c>
      <c r="F78" s="34"/>
      <c r="G78" s="34"/>
      <c r="H78" s="34"/>
    </row>
    <row r="79" spans="1:8" ht="15.75" thickBot="1" x14ac:dyDescent="0.3">
      <c r="A79" s="30" t="s">
        <v>64</v>
      </c>
      <c r="B79" s="31"/>
      <c r="C79" s="31"/>
      <c r="D79" s="32"/>
      <c r="E79" s="33">
        <f t="shared" si="7"/>
        <v>0</v>
      </c>
      <c r="F79" s="34"/>
      <c r="G79" s="34"/>
      <c r="H79" s="34"/>
    </row>
    <row r="80" spans="1:8" ht="15.75" thickBot="1" x14ac:dyDescent="0.3">
      <c r="A80" s="30" t="s">
        <v>65</v>
      </c>
      <c r="B80" s="31"/>
      <c r="C80" s="31"/>
      <c r="D80" s="32"/>
      <c r="E80" s="33">
        <f t="shared" si="7"/>
        <v>0</v>
      </c>
      <c r="F80" s="34"/>
      <c r="G80" s="34"/>
      <c r="H80" s="34"/>
    </row>
    <row r="81" spans="1:8" ht="15.75" thickBot="1" x14ac:dyDescent="0.3">
      <c r="A81" s="30" t="s">
        <v>66</v>
      </c>
      <c r="B81" s="31"/>
      <c r="C81" s="31"/>
      <c r="D81" s="32"/>
      <c r="E81" s="33">
        <f t="shared" si="7"/>
        <v>0</v>
      </c>
      <c r="F81" s="34"/>
      <c r="G81" s="34"/>
      <c r="H81" s="34"/>
    </row>
    <row r="82" spans="1:8" ht="15.75" thickBot="1" x14ac:dyDescent="0.3">
      <c r="A82" s="30" t="s">
        <v>67</v>
      </c>
      <c r="B82" s="31"/>
      <c r="C82" s="31"/>
      <c r="D82" s="32"/>
      <c r="E82" s="33">
        <f t="shared" si="7"/>
        <v>0</v>
      </c>
      <c r="F82" s="34"/>
      <c r="G82" s="34"/>
      <c r="H82" s="34"/>
    </row>
    <row r="83" spans="1:8" ht="15.75" thickBot="1" x14ac:dyDescent="0.3">
      <c r="A83" s="2"/>
      <c r="B83" s="2"/>
      <c r="C83" s="2"/>
      <c r="D83" s="2" t="s">
        <v>17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18</v>
      </c>
      <c r="E84" s="22">
        <f>SUM(E13+E23+E33+E43+E53+E63+E73+E83)</f>
        <v>160.41666666666669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27" thickBot="1" x14ac:dyDescent="0.3">
      <c r="A86" s="6" t="s">
        <v>68</v>
      </c>
      <c r="B86" s="13">
        <v>0.375</v>
      </c>
      <c r="C86" s="13">
        <v>0.72916666666666663</v>
      </c>
      <c r="D86" s="23"/>
      <c r="E86" s="9">
        <f>(B86-C86)*-24-D86</f>
        <v>8.5</v>
      </c>
      <c r="F86" s="12"/>
      <c r="G86" s="12" t="s">
        <v>156</v>
      </c>
      <c r="H86" s="12"/>
    </row>
    <row r="87" spans="1:8" ht="15.75" thickBot="1" x14ac:dyDescent="0.3">
      <c r="A87" s="6" t="s">
        <v>69</v>
      </c>
      <c r="B87" s="13">
        <v>0.5</v>
      </c>
      <c r="C87" s="13">
        <v>0.83333333333333337</v>
      </c>
      <c r="D87" s="14"/>
      <c r="E87" s="9">
        <f t="shared" ref="E87:E92" si="8">(B87-C87)*-24-D87</f>
        <v>8</v>
      </c>
      <c r="F87" s="12"/>
      <c r="G87" s="12" t="s">
        <v>157</v>
      </c>
      <c r="H87" s="12"/>
    </row>
    <row r="88" spans="1:8" ht="27" thickBot="1" x14ac:dyDescent="0.3">
      <c r="A88" s="6" t="s">
        <v>70</v>
      </c>
      <c r="B88" s="13">
        <v>0.45833333333333331</v>
      </c>
      <c r="C88" s="13">
        <v>0.75</v>
      </c>
      <c r="D88" s="14"/>
      <c r="E88" s="9">
        <f t="shared" si="8"/>
        <v>7</v>
      </c>
      <c r="F88" s="12"/>
      <c r="G88" s="12" t="s">
        <v>158</v>
      </c>
      <c r="H88" s="12"/>
    </row>
    <row r="89" spans="1:8" ht="27" thickBot="1" x14ac:dyDescent="0.3">
      <c r="A89" s="6" t="s">
        <v>71</v>
      </c>
      <c r="B89" s="13">
        <v>0.375</v>
      </c>
      <c r="C89" s="13">
        <v>0.83333333333333337</v>
      </c>
      <c r="D89" s="14"/>
      <c r="E89" s="9">
        <f t="shared" si="8"/>
        <v>11</v>
      </c>
      <c r="F89" s="12"/>
      <c r="G89" s="12" t="s">
        <v>155</v>
      </c>
      <c r="H89" s="12"/>
    </row>
    <row r="90" spans="1:8" ht="15.75" thickBot="1" x14ac:dyDescent="0.3">
      <c r="A90" s="6" t="s">
        <v>72</v>
      </c>
      <c r="B90" s="13">
        <v>0.375</v>
      </c>
      <c r="C90" s="13"/>
      <c r="D90" s="14"/>
      <c r="E90" s="9">
        <f t="shared" si="8"/>
        <v>-9</v>
      </c>
      <c r="F90" s="12"/>
      <c r="G90" s="12"/>
      <c r="H90" s="12"/>
    </row>
    <row r="91" spans="1:8" ht="15.75" thickBot="1" x14ac:dyDescent="0.3">
      <c r="A91" s="6" t="s">
        <v>73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74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17</v>
      </c>
      <c r="E93" s="27">
        <f>SUM(E86:E92)</f>
        <v>25.5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18</v>
      </c>
      <c r="E94" s="22">
        <f>SUM(E13+E23+E33+E43+E53+E63+E73+E83+E93)</f>
        <v>185.91666666666669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75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76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77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78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79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80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81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17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18</v>
      </c>
      <c r="E104" s="22">
        <f>SUM(E13+E23+E33+E43+E53+E63+E73+E83+E93+E103)</f>
        <v>185.91666666666669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82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83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84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85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86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87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88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17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18</v>
      </c>
      <c r="E114" s="22">
        <f>SUM(E13+E23+E33+E43+E53+E63+E73+E83+E93+E103+E113)</f>
        <v>185.91666666666669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89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90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91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92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93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94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95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17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18</v>
      </c>
      <c r="E124" s="22">
        <f>SUM(E13+E23+E33+E43+E53+E63+E73+E83+E93+E103+E113+E123)</f>
        <v>185.91666666666669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96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97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98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99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100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101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102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17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18</v>
      </c>
      <c r="E134" s="22">
        <f>SUM(E13+E23+E33+E43+E53+E63+E73+E83+E93+E103+E113+E123+E133)</f>
        <v>185.91666666666669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103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104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105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106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107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108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109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17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18</v>
      </c>
      <c r="E144" s="22">
        <f>SUM(E13+E23+E33+E43+E53+E63+E73+E83+E93+E103+E113+E123+E133+E143)</f>
        <v>185.91666666666669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110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111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112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113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114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115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116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17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18</v>
      </c>
      <c r="E154" s="22">
        <f>SUM(E13+E23+E33+E43+E53+E63+E73+E83+E93+E103+E113+E123+E133+E143+E153)</f>
        <v>185.91666666666669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117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118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119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120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121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122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123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17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18</v>
      </c>
      <c r="E164" s="22">
        <f>SUM(E13+E23+E33+E43+E53+E63+E73+E83+E93+E103+E113+E123+E133+E143+E153+E163)</f>
        <v>185.91666666666669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124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125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126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127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128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129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130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17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18</v>
      </c>
      <c r="E174" s="22">
        <f>SUM(E13+E23+E33+E43+E53+E63+E73+E83+E93+E103+E113+E123+E133+E143+E153+E163+E173)</f>
        <v>185.91666666666669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131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132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133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134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135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136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137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17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18</v>
      </c>
      <c r="E184" s="27">
        <f>SUM(E13+E23+E33+E43+E53+E63+E73+E83+E93+E103+E113+E123+E133+E143+E153+E163+E173+E183)</f>
        <v>185.91666666666669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2018-04-30T06:55:37Z</dcterms:created>
  <dcterms:modified xsi:type="dcterms:W3CDTF">2018-06-08T08:17:00Z</dcterms:modified>
</cp:coreProperties>
</file>