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93" i="1" s="1"/>
  <c r="E87" i="1"/>
  <c r="E86" i="1"/>
  <c r="E83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83" i="1" l="1"/>
  <c r="E173" i="1"/>
  <c r="E163" i="1"/>
  <c r="E153" i="1"/>
  <c r="E133" i="1"/>
  <c r="E123" i="1"/>
  <c r="E94" i="1"/>
  <c r="E14" i="1"/>
  <c r="E84" i="1"/>
  <c r="E74" i="1"/>
  <c r="E64" i="1"/>
  <c r="E54" i="1"/>
  <c r="E44" i="1"/>
  <c r="E114" i="1"/>
  <c r="E34" i="1"/>
  <c r="E104" i="1"/>
  <c r="E24" i="1"/>
  <c r="E184" i="1" l="1"/>
  <c r="E164" i="1"/>
  <c r="E124" i="1"/>
  <c r="E174" i="1"/>
  <c r="E134" i="1"/>
  <c r="E154" i="1"/>
  <c r="E144" i="1"/>
</calcChain>
</file>

<file path=xl/sharedStrings.xml><?xml version="1.0" encoding="utf-8"?>
<sst xmlns="http://schemas.openxmlformats.org/spreadsheetml/2006/main" count="413" uniqueCount="188">
  <si>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</si>
  <si>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</si>
  <si>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</si>
  <si>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</si>
  <si>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</si>
  <si>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</si>
  <si>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</si>
  <si>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</si>
  <si>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</si>
  <si>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</si>
  <si>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</si>
  <si>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</si>
  <si>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</si>
  <si>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</si>
  <si>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</si>
  <si>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</si>
  <si>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</si>
  <si>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</si>
  <si>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</si>
  <si>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</si>
  <si>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</si>
  <si>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</si>
  <si>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Frei</t>
  </si>
  <si>
    <t>So., 15.04.2018</t>
  </si>
  <si>
    <t>gesamt (Woche)</t>
  </si>
  <si>
    <t>gesamt</t>
  </si>
  <si>
    <t>Mo., 16.04.2018</t>
  </si>
  <si>
    <t>Unterricht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</si>
  <si>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</si>
  <si>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</si>
  <si>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</si>
  <si>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</si>
  <si>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</si>
  <si>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</si>
  <si>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</si>
  <si>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</si>
  <si>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</si>
  <si>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</si>
  <si>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</si>
  <si>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Level Design, Recherche</t>
  </si>
  <si>
    <t>Fr., 27.04.2018</t>
  </si>
  <si>
    <t>Sa., 28.04.2018</t>
  </si>
  <si>
    <t>So., 29.04.2018</t>
  </si>
  <si>
    <t>Mo., 30.04.2018</t>
  </si>
  <si>
    <t>Dokumentation Mechaniken, Level Design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</si>
  <si>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</si>
  <si>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</si>
  <si>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</si>
  <si>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</si>
  <si>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</si>
  <si>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</si>
  <si>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</si>
  <si>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Whitebox für Level 1;
Level Design mit Artjom besprochen</t>
  </si>
  <si>
    <t>Di., 08.05.2018</t>
  </si>
  <si>
    <t>Gedanken der Puppe ausgearbeitet, GDD bearbeitet, Assetliste für Level 1 erstellt</t>
  </si>
  <si>
    <t>Mi., 09.05.2018</t>
  </si>
  <si>
    <t>Gedanken der Puppe, GDD</t>
  </si>
  <si>
    <t>Do., 10.05.2018</t>
  </si>
  <si>
    <t>Fr., 11.05.2018</t>
  </si>
  <si>
    <t>GDD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</si>
  <si>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</si>
  <si>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</si>
  <si>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</si>
  <si>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</si>
  <si>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</si>
  <si>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</si>
  <si>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</si>
  <si>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</si>
  <si>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</si>
  <si>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</si>
  <si>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Feiertag</t>
  </si>
  <si>
    <t>Di., 22.05.2018</t>
  </si>
  <si>
    <t>Mi., 23.05.2018</t>
  </si>
  <si>
    <t>German Dev Days</t>
  </si>
  <si>
    <t>Do., 24.05.2018</t>
  </si>
  <si>
    <t>Fr., 25.05.2018</t>
  </si>
  <si>
    <t>Gate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</si>
  <si>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</si>
  <si>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</si>
  <si>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</si>
  <si>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</si>
  <si>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</si>
  <si>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</si>
  <si>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</si>
  <si>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</si>
  <si>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</si>
  <si>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</si>
  <si>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Meeting, Story</t>
  </si>
  <si>
    <t>Di., 05.06.2018</t>
  </si>
  <si>
    <t>Story, Assetliste</t>
  </si>
  <si>
    <t>Mi., 06.06.2018</t>
  </si>
  <si>
    <t>Story</t>
  </si>
  <si>
    <t>Do., 07.06.2018</t>
  </si>
  <si>
    <t>Story, Belichtung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</si>
  <si>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</si>
  <si>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</si>
  <si>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</si>
  <si>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</si>
  <si>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</si>
  <si>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</si>
  <si>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</si>
  <si>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</si>
  <si>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</si>
  <si>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</si>
  <si>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</si>
  <si>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Level 2 Entwurf</t>
  </si>
  <si>
    <t>Di., 19.06.2018</t>
  </si>
  <si>
    <t>Prefabs erstellt</t>
  </si>
  <si>
    <t>Mi., 20.06.2018</t>
  </si>
  <si>
    <t>Level 2 fertiggestellt</t>
  </si>
  <si>
    <t>Do., 21.06.2018</t>
  </si>
  <si>
    <t>GDD Update, Level 2 in Unity</t>
  </si>
  <si>
    <t>Fr., 22.06.2018</t>
  </si>
  <si>
    <t>Level 2 in Unity</t>
  </si>
  <si>
    <t>Sa., 23.06.2018</t>
  </si>
  <si>
    <t>So., 24.06.2018</t>
  </si>
  <si>
    <t>Prefaps erstellt, Level in 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</si>
  <si>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</si>
  <si>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</si>
  <si>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</si>
  <si>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</si>
  <si>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</si>
  <si>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</si>
  <si>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</si>
  <si>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</si>
  <si>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</si>
  <si>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</si>
  <si>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</si>
  <si>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</si>
  <si>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</si>
  <si>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</si>
  <si>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</si>
  <si>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</si>
  <si>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</si>
  <si>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</si>
  <si>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</si>
  <si>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</si>
  <si>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</si>
  <si>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</si>
  <si>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</si>
  <si>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</si>
  <si>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</si>
  <si>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</si>
  <si>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</si>
  <si>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</si>
  <si>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</si>
  <si>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</si>
  <si>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</si>
  <si>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</si>
  <si>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</si>
  <si>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</si>
  <si>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</si>
  <si>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</si>
  <si>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</si>
  <si>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</si>
  <si>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</si>
  <si>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</si>
  <si>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</si>
  <si>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</si>
  <si>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</si>
  <si>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</si>
  <si>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</si>
  <si>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</si>
  <si>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</si>
  <si>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</si>
  <si>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</si>
  <si>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Lighting</t>
  </si>
  <si>
    <t>Lighting Implementation &amp; Test</t>
  </si>
  <si>
    <t>GDD Update</t>
  </si>
  <si>
    <t>GDD Update, Prefabs Updated</t>
  </si>
  <si>
    <t>GDD updated</t>
  </si>
  <si>
    <t>GDD Update, Audio + VFX, Balancing</t>
  </si>
  <si>
    <t>Bugfixing</t>
  </si>
  <si>
    <t>Meeting + Feedback</t>
  </si>
  <si>
    <t>Meeting</t>
  </si>
  <si>
    <t>Feedbacks durchgearbeitet</t>
  </si>
  <si>
    <t>Vortrag über Förderung in der Games Branche besucht</t>
  </si>
  <si>
    <t>Animationsliste, Feedback überarbeitet, Meeting</t>
  </si>
  <si>
    <t>Meeting, Feedbacks überarbeitet, Tutorial Level</t>
  </si>
  <si>
    <t>Tutorial Level in Unity</t>
  </si>
  <si>
    <t>Meeting, Environmental Storytelling</t>
  </si>
  <si>
    <t>Environmental Storytelling</t>
  </si>
  <si>
    <t>Environmental Storytelling; Animationen implementiert</t>
  </si>
  <si>
    <t>Camera Coding</t>
  </si>
  <si>
    <t>Puppen Nähen</t>
  </si>
  <si>
    <t>Animationseinbau; Meetings, Puppen Nähen</t>
  </si>
  <si>
    <t>Menü, Climbing, Level Design, Puppen nähen</t>
  </si>
  <si>
    <t>Menü, Fixes, GDD, Drucken, Puppen Nähen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</si>
</sst>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A4C2F4"/>
        <bgColor rgb="FFCCCCFF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0" fillId="4" borderId="3" xfId="0" applyFont="1" applyFill="1" applyBorder="1" applyAlignment="1">
      <alignment horizontal="right" wrapText="1"/>
    </xf>
    <xf numFmtId="164" fontId="0" fillId="0" borderId="4" xfId="0" applyNumberFormat="1" applyFont="1" applyBorder="1" applyAlignment="1">
      <alignment horizontal="right" wrapText="1"/>
    </xf>
    <xf numFmtId="2" fontId="0" fillId="5" borderId="4" xfId="0" applyNumberFormat="1" applyFont="1" applyFill="1" applyBorder="1" applyAlignment="1">
      <alignment horizontal="right" wrapText="1"/>
    </xf>
    <xf numFmtId="2" fontId="0" fillId="0" borderId="4" xfId="0" applyNumberFormat="1" applyFont="1" applyBorder="1" applyAlignment="1">
      <alignment horizontal="right" wrapText="1"/>
    </xf>
    <xf numFmtId="0" fontId="0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0" fontId="0" fillId="0" borderId="0" xfId="0" applyNumberFormat="1"/>
    <xf numFmtId="2" fontId="0" fillId="0" borderId="5" xfId="0" applyNumberFormat="1" applyFont="1" applyBorder="1" applyAlignment="1">
      <alignment horizontal="right" wrapText="1"/>
    </xf>
    <xf numFmtId="164" fontId="3" fillId="2" borderId="4" xfId="1" applyNumberFormat="1" applyBorder="1" applyAlignment="1" applyProtection="1">
      <alignment wrapText="1"/>
    </xf>
    <xf numFmtId="2" fontId="3" fillId="2" borderId="6" xfId="1" applyNumberFormat="1" applyBorder="1" applyAlignment="1" applyProtection="1">
      <alignment wrapText="1"/>
    </xf>
    <xf numFmtId="2" fontId="3" fillId="2" borderId="7" xfId="1" applyNumberFormat="1" applyBorder="1" applyAlignment="1" applyProtection="1">
      <alignment horizontal="right" wrapText="1"/>
    </xf>
    <xf numFmtId="0" fontId="3" fillId="2" borderId="8" xfId="1" applyBorder="1" applyAlignment="1" applyProtection="1">
      <alignment wrapText="1"/>
    </xf>
    <xf numFmtId="0" fontId="3" fillId="2" borderId="4" xfId="1" applyBorder="1" applyAlignment="1" applyProtection="1">
      <alignment wrapText="1"/>
    </xf>
    <xf numFmtId="2" fontId="0" fillId="0" borderId="9" xfId="0" applyNumberFormat="1" applyFont="1" applyBorder="1" applyAlignment="1">
      <alignment horizontal="right" wrapText="1"/>
    </xf>
    <xf numFmtId="2" fontId="0" fillId="0" borderId="2" xfId="0" applyNumberFormat="1" applyFont="1" applyBorder="1" applyAlignment="1">
      <alignment horizontal="right" wrapText="1"/>
    </xf>
    <xf numFmtId="2" fontId="2" fillId="5" borderId="4" xfId="0" applyNumberFormat="1" applyFont="1" applyFill="1" applyBorder="1" applyAlignment="1">
      <alignment wrapText="1"/>
    </xf>
    <xf numFmtId="2" fontId="1" fillId="3" borderId="4" xfId="0" applyNumberFormat="1" applyFont="1" applyFill="1" applyBorder="1" applyAlignment="1">
      <alignment wrapText="1"/>
    </xf>
    <xf numFmtId="2" fontId="3" fillId="2" borderId="4" xfId="1" applyNumberFormat="1" applyBorder="1" applyAlignment="1" applyProtection="1">
      <alignment wrapText="1"/>
    </xf>
    <xf numFmtId="2" fontId="3" fillId="2" borderId="4" xfId="1" applyNumberFormat="1" applyBorder="1" applyAlignment="1" applyProtection="1">
      <alignment horizontal="right" wrapText="1"/>
    </xf>
    <xf numFmtId="2" fontId="0" fillId="0" borderId="1" xfId="0" applyNumberFormat="1" applyFont="1" applyBorder="1" applyAlignment="1">
      <alignment horizontal="right" wrapText="1"/>
    </xf>
    <xf numFmtId="0" fontId="2" fillId="4" borderId="3" xfId="0" applyFont="1" applyFill="1" applyBorder="1" applyAlignment="1">
      <alignment horizontal="right" wrapText="1"/>
    </xf>
    <xf numFmtId="0" fontId="0" fillId="2" borderId="4" xfId="1" applyFont="1" applyBorder="1" applyAlignment="1" applyProtection="1">
      <alignment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59" zoomScaleNormal="100" workbookViewId="0">
      <selection activeCell="G179" sqref="G179"/>
    </sheetView>
  </sheetViews>
  <sheetFormatPr baseColWidth="10" defaultColWidth="9.140625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  <col min="9" max="1025" width="10.7109375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x14ac:dyDescent="0.25">
      <c r="A6" s="6" t="s">
        <v>11</v>
      </c>
      <c r="B6" s="7">
        <v>0.41666666666666702</v>
      </c>
      <c r="C6" s="7">
        <v>0.75</v>
      </c>
      <c r="D6" s="8">
        <v>1</v>
      </c>
      <c r="E6" s="9">
        <f t="shared" ref="E6:E12" si="0">(B6-C6)*-24-D6</f>
        <v>6.9999999999999911</v>
      </c>
      <c r="F6" s="10"/>
      <c r="G6" s="10" t="s">
        <v>12</v>
      </c>
      <c r="H6" s="11"/>
    </row>
    <row r="7" spans="1:8" ht="26.25" x14ac:dyDescent="0.25">
      <c r="A7" s="6" t="s">
        <v>13</v>
      </c>
      <c r="B7" s="12">
        <v>0.375</v>
      </c>
      <c r="C7" s="12">
        <v>0.75</v>
      </c>
      <c r="D7" s="13">
        <v>1</v>
      </c>
      <c r="E7" s="9">
        <f t="shared" si="0"/>
        <v>8</v>
      </c>
      <c r="F7" s="11"/>
      <c r="G7" s="11" t="s">
        <v>14</v>
      </c>
      <c r="H7" s="11"/>
    </row>
    <row r="8" spans="1:8" ht="39" x14ac:dyDescent="0.25">
      <c r="A8" s="6" t="s">
        <v>15</v>
      </c>
      <c r="B8" s="12">
        <v>0.39583333333333298</v>
      </c>
      <c r="C8" s="12">
        <v>0.72916666666666696</v>
      </c>
      <c r="D8" s="13">
        <v>2</v>
      </c>
      <c r="E8" s="9">
        <f t="shared" si="0"/>
        <v>6.000000000000016</v>
      </c>
      <c r="F8" s="11"/>
      <c r="G8" s="11" t="s">
        <v>16</v>
      </c>
      <c r="H8" s="11"/>
    </row>
    <row r="9" spans="1:8" ht="39" x14ac:dyDescent="0.25">
      <c r="A9" s="6" t="s">
        <v>17</v>
      </c>
      <c r="B9" s="12">
        <v>0.38194444444444398</v>
      </c>
      <c r="C9" s="12">
        <v>0.77083333333333304</v>
      </c>
      <c r="D9" s="13">
        <v>1.5</v>
      </c>
      <c r="E9" s="9">
        <f t="shared" si="0"/>
        <v>7.8333333333333375</v>
      </c>
      <c r="F9" s="11"/>
      <c r="G9" s="11" t="s">
        <v>18</v>
      </c>
      <c r="H9" s="11"/>
    </row>
    <row r="10" spans="1:8" x14ac:dyDescent="0.25">
      <c r="A10" s="6" t="s">
        <v>19</v>
      </c>
      <c r="B10" s="12">
        <v>0.39583333333333298</v>
      </c>
      <c r="C10" s="14">
        <v>0.70833333333333304</v>
      </c>
      <c r="D10" s="13">
        <v>1</v>
      </c>
      <c r="E10" s="9">
        <f t="shared" si="0"/>
        <v>6.5000000000000018</v>
      </c>
      <c r="F10" s="11"/>
      <c r="G10" s="11" t="s">
        <v>20</v>
      </c>
      <c r="H10" s="11"/>
    </row>
    <row r="11" spans="1:8" x14ac:dyDescent="0.25">
      <c r="A11" s="6" t="s">
        <v>21</v>
      </c>
      <c r="B11" s="12"/>
      <c r="C11" s="12"/>
      <c r="D11" s="13"/>
      <c r="E11" s="15">
        <f t="shared" si="0"/>
        <v>0</v>
      </c>
      <c r="F11" s="11"/>
      <c r="G11" s="11"/>
      <c r="H11" s="11" t="s">
        <v>22</v>
      </c>
    </row>
    <row r="12" spans="1:8" x14ac:dyDescent="0.25">
      <c r="A12" s="6" t="s">
        <v>23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x14ac:dyDescent="0.25">
      <c r="A13" s="2"/>
      <c r="B13" s="2"/>
      <c r="C13" s="2"/>
      <c r="D13" s="2" t="s">
        <v>24</v>
      </c>
      <c r="E13" s="21">
        <f>SUM(E6:E12)</f>
        <v>35.333333333333343</v>
      </c>
      <c r="F13" s="2"/>
      <c r="G13" s="2"/>
      <c r="H13" s="2"/>
    </row>
    <row r="14" spans="1:8" x14ac:dyDescent="0.25">
      <c r="A14" s="3"/>
      <c r="B14" s="3"/>
      <c r="C14" s="3"/>
      <c r="D14" s="3" t="s">
        <v>25</v>
      </c>
      <c r="E14" s="22">
        <f>SUM(E13)</f>
        <v>35.333333333333343</v>
      </c>
      <c r="F14" s="3"/>
      <c r="G14" s="3"/>
      <c r="H14" s="3"/>
    </row>
    <row r="15" spans="1:8" x14ac:dyDescent="0.25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x14ac:dyDescent="0.25">
      <c r="A16" s="6" t="s">
        <v>26</v>
      </c>
      <c r="B16" s="12"/>
      <c r="C16" s="12"/>
      <c r="D16" s="23"/>
      <c r="E16" s="9">
        <f t="shared" ref="E16:E22" si="1">(B16-C16)*-24-D16</f>
        <v>0</v>
      </c>
      <c r="F16" s="11"/>
      <c r="G16" s="11"/>
      <c r="H16" s="11" t="s">
        <v>27</v>
      </c>
    </row>
    <row r="17" spans="1:8" x14ac:dyDescent="0.25">
      <c r="A17" s="6" t="s">
        <v>28</v>
      </c>
      <c r="B17" s="12"/>
      <c r="C17" s="12"/>
      <c r="D17" s="13"/>
      <c r="E17" s="9">
        <f t="shared" si="1"/>
        <v>0</v>
      </c>
      <c r="F17" s="11"/>
      <c r="G17" s="11"/>
      <c r="H17" s="11" t="s">
        <v>27</v>
      </c>
    </row>
    <row r="18" spans="1:8" x14ac:dyDescent="0.25">
      <c r="A18" s="6" t="s">
        <v>29</v>
      </c>
      <c r="B18" s="12">
        <v>0.69791666666666696</v>
      </c>
      <c r="C18" s="12">
        <v>0.75</v>
      </c>
      <c r="D18" s="13"/>
      <c r="E18" s="9">
        <f t="shared" si="1"/>
        <v>1.2499999999999929</v>
      </c>
      <c r="F18" s="11"/>
      <c r="G18" s="11" t="s">
        <v>12</v>
      </c>
      <c r="H18" s="11"/>
    </row>
    <row r="19" spans="1:8" x14ac:dyDescent="0.25">
      <c r="A19" s="6" t="s">
        <v>30</v>
      </c>
      <c r="B19" s="12"/>
      <c r="C19" s="12"/>
      <c r="D19" s="13"/>
      <c r="E19" s="9">
        <f t="shared" si="1"/>
        <v>0</v>
      </c>
      <c r="F19" s="11"/>
      <c r="G19" s="11"/>
      <c r="H19" s="11" t="s">
        <v>27</v>
      </c>
    </row>
    <row r="20" spans="1:8" x14ac:dyDescent="0.25">
      <c r="A20" s="6" t="s">
        <v>31</v>
      </c>
      <c r="B20" s="12"/>
      <c r="C20" s="12"/>
      <c r="D20" s="13"/>
      <c r="E20" s="9">
        <f t="shared" si="1"/>
        <v>0</v>
      </c>
      <c r="F20" s="11"/>
      <c r="G20" s="11"/>
      <c r="H20" s="11" t="s">
        <v>27</v>
      </c>
    </row>
    <row r="21" spans="1:8" x14ac:dyDescent="0.25">
      <c r="A21" s="6" t="s">
        <v>32</v>
      </c>
      <c r="B21" s="12"/>
      <c r="C21" s="12"/>
      <c r="D21" s="13"/>
      <c r="E21" s="15">
        <f t="shared" si="1"/>
        <v>0</v>
      </c>
      <c r="F21" s="11"/>
      <c r="G21" s="11"/>
      <c r="H21" s="11" t="s">
        <v>22</v>
      </c>
    </row>
    <row r="22" spans="1:8" x14ac:dyDescent="0.25">
      <c r="A22" s="6" t="s">
        <v>33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x14ac:dyDescent="0.25">
      <c r="A23" s="2"/>
      <c r="B23" s="2"/>
      <c r="C23" s="2"/>
      <c r="D23" s="2" t="s">
        <v>24</v>
      </c>
      <c r="E23" s="21">
        <f>SUM(E16:E22)</f>
        <v>1.2499999999999929</v>
      </c>
      <c r="F23" s="2"/>
      <c r="G23" s="2"/>
      <c r="H23" s="2"/>
    </row>
    <row r="24" spans="1:8" x14ac:dyDescent="0.25">
      <c r="A24" s="3"/>
      <c r="B24" s="3"/>
      <c r="C24" s="3"/>
      <c r="D24" s="3" t="s">
        <v>25</v>
      </c>
      <c r="E24" s="22">
        <f>SUM(E13+E23)</f>
        <v>36.583333333333336</v>
      </c>
      <c r="F24" s="3"/>
      <c r="G24" s="3"/>
      <c r="H24" s="3"/>
    </row>
    <row r="25" spans="1:8" x14ac:dyDescent="0.25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x14ac:dyDescent="0.25">
      <c r="A26" s="6" t="s">
        <v>34</v>
      </c>
      <c r="B26" s="12">
        <v>0.375</v>
      </c>
      <c r="C26" s="12">
        <v>0.72916666666666696</v>
      </c>
      <c r="D26" s="23">
        <v>1.5</v>
      </c>
      <c r="E26" s="9">
        <f t="shared" ref="E26:E32" si="2">(B26-C26)*-24-D26</f>
        <v>7.0000000000000071</v>
      </c>
      <c r="F26" s="11"/>
      <c r="G26" s="11" t="s">
        <v>35</v>
      </c>
      <c r="H26" s="11"/>
    </row>
    <row r="27" spans="1:8" x14ac:dyDescent="0.25">
      <c r="A27" s="6" t="s">
        <v>36</v>
      </c>
      <c r="B27" s="12">
        <v>0.39583333333333298</v>
      </c>
      <c r="C27" s="12">
        <v>0.69444444444444398</v>
      </c>
      <c r="D27" s="13">
        <v>1.25</v>
      </c>
      <c r="E27" s="9">
        <f t="shared" si="2"/>
        <v>5.9166666666666643</v>
      </c>
      <c r="F27" s="11"/>
      <c r="G27" s="11" t="s">
        <v>35</v>
      </c>
      <c r="H27" s="11"/>
    </row>
    <row r="28" spans="1:8" x14ac:dyDescent="0.25">
      <c r="A28" s="6" t="s">
        <v>37</v>
      </c>
      <c r="B28" s="12">
        <v>0.375</v>
      </c>
      <c r="C28" s="12">
        <v>0.72222222222222199</v>
      </c>
      <c r="D28" s="13">
        <v>1.5</v>
      </c>
      <c r="E28" s="9">
        <f t="shared" si="2"/>
        <v>6.8333333333333286</v>
      </c>
      <c r="F28" s="11"/>
      <c r="G28" s="11" t="s">
        <v>35</v>
      </c>
      <c r="H28" s="11"/>
    </row>
    <row r="29" spans="1:8" x14ac:dyDescent="0.25">
      <c r="A29" s="6" t="s">
        <v>38</v>
      </c>
      <c r="B29" s="12">
        <v>0.41666666666666702</v>
      </c>
      <c r="C29" s="12">
        <v>0.75</v>
      </c>
      <c r="D29" s="13">
        <v>1.25</v>
      </c>
      <c r="E29" s="9">
        <f t="shared" si="2"/>
        <v>6.7499999999999911</v>
      </c>
      <c r="F29" s="11"/>
      <c r="G29" s="11" t="s">
        <v>39</v>
      </c>
      <c r="H29" s="11"/>
    </row>
    <row r="30" spans="1:8" x14ac:dyDescent="0.25">
      <c r="A30" s="6" t="s">
        <v>40</v>
      </c>
      <c r="B30" s="12"/>
      <c r="C30" s="12"/>
      <c r="D30" s="13"/>
      <c r="E30" s="9">
        <f t="shared" si="2"/>
        <v>0</v>
      </c>
      <c r="F30" s="11"/>
      <c r="G30" s="11"/>
      <c r="H30" s="11"/>
    </row>
    <row r="31" spans="1:8" x14ac:dyDescent="0.25">
      <c r="A31" s="6" t="s">
        <v>41</v>
      </c>
      <c r="B31" s="12"/>
      <c r="C31" s="12"/>
      <c r="D31" s="13"/>
      <c r="E31" s="15">
        <f t="shared" si="2"/>
        <v>0</v>
      </c>
      <c r="F31" s="11"/>
      <c r="G31" s="11"/>
      <c r="H31" s="11"/>
    </row>
    <row r="32" spans="1:8" x14ac:dyDescent="0.25">
      <c r="A32" s="6" t="s">
        <v>42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x14ac:dyDescent="0.25">
      <c r="A33" s="2"/>
      <c r="B33" s="2"/>
      <c r="C33" s="2"/>
      <c r="D33" s="2" t="s">
        <v>24</v>
      </c>
      <c r="E33" s="21">
        <f>SUM(E26:E32)</f>
        <v>26.499999999999993</v>
      </c>
      <c r="F33" s="2"/>
      <c r="G33" s="2"/>
      <c r="H33" s="2"/>
    </row>
    <row r="34" spans="1:8" x14ac:dyDescent="0.25">
      <c r="A34" s="3"/>
      <c r="B34" s="3"/>
      <c r="C34" s="3"/>
      <c r="D34" s="3" t="s">
        <v>25</v>
      </c>
      <c r="E34" s="22">
        <f>SUM(E13+E23+E33)</f>
        <v>63.083333333333329</v>
      </c>
      <c r="F34" s="3"/>
      <c r="G34" s="3"/>
      <c r="H34" s="3"/>
    </row>
    <row r="35" spans="1:8" x14ac:dyDescent="0.25">
      <c r="A35" s="4" t="s">
        <v>3</v>
      </c>
      <c r="B35" s="5" t="s">
        <v>4</v>
      </c>
      <c r="C35" s="5" t="s">
        <v>5</v>
      </c>
      <c r="D35" s="5" t="s">
        <v>6</v>
      </c>
      <c r="E35" s="24" t="s">
        <v>7</v>
      </c>
      <c r="F35" s="5" t="s">
        <v>8</v>
      </c>
      <c r="G35" s="5" t="s">
        <v>9</v>
      </c>
      <c r="H35" s="5" t="s">
        <v>10</v>
      </c>
    </row>
    <row r="36" spans="1:8" ht="39" x14ac:dyDescent="0.25">
      <c r="A36" s="6" t="s">
        <v>43</v>
      </c>
      <c r="B36" s="12">
        <v>0.36458333333333298</v>
      </c>
      <c r="C36" s="12">
        <v>0.69791666666666696</v>
      </c>
      <c r="D36" s="23">
        <v>2</v>
      </c>
      <c r="E36" s="9">
        <f t="shared" ref="E36:E42" si="3">(B36-C36)*-24-D36</f>
        <v>6.000000000000016</v>
      </c>
      <c r="F36" s="11"/>
      <c r="G36" s="11" t="s">
        <v>44</v>
      </c>
      <c r="H36" s="11"/>
    </row>
    <row r="37" spans="1:8" x14ac:dyDescent="0.25">
      <c r="A37" s="6" t="s">
        <v>45</v>
      </c>
      <c r="B37" s="12"/>
      <c r="C37" s="12"/>
      <c r="D37" s="13"/>
      <c r="E37" s="9">
        <f t="shared" si="3"/>
        <v>0</v>
      </c>
      <c r="F37" s="11"/>
      <c r="G37" s="11"/>
      <c r="H37" s="11" t="s">
        <v>27</v>
      </c>
    </row>
    <row r="38" spans="1:8" x14ac:dyDescent="0.25">
      <c r="A38" s="6" t="s">
        <v>46</v>
      </c>
      <c r="B38" s="12"/>
      <c r="C38" s="12"/>
      <c r="D38" s="13"/>
      <c r="E38" s="9">
        <f t="shared" si="3"/>
        <v>0</v>
      </c>
      <c r="F38" s="11"/>
      <c r="G38" s="11"/>
      <c r="H38" s="11" t="s">
        <v>27</v>
      </c>
    </row>
    <row r="39" spans="1:8" x14ac:dyDescent="0.25">
      <c r="A39" s="6" t="s">
        <v>47</v>
      </c>
      <c r="B39" s="12"/>
      <c r="C39" s="12"/>
      <c r="D39" s="13"/>
      <c r="E39" s="9">
        <f t="shared" si="3"/>
        <v>0</v>
      </c>
      <c r="F39" s="11"/>
      <c r="G39" s="11"/>
      <c r="H39" s="11" t="s">
        <v>27</v>
      </c>
    </row>
    <row r="40" spans="1:8" x14ac:dyDescent="0.25">
      <c r="A40" s="6" t="s">
        <v>48</v>
      </c>
      <c r="B40" s="12"/>
      <c r="C40" s="12"/>
      <c r="D40" s="13"/>
      <c r="E40" s="9">
        <f t="shared" si="3"/>
        <v>0</v>
      </c>
      <c r="F40" s="11"/>
      <c r="G40" s="11"/>
      <c r="H40" s="11" t="s">
        <v>27</v>
      </c>
    </row>
    <row r="41" spans="1:8" x14ac:dyDescent="0.25">
      <c r="A41" s="6" t="s">
        <v>49</v>
      </c>
      <c r="B41" s="12"/>
      <c r="C41" s="12"/>
      <c r="D41" s="13"/>
      <c r="E41" s="15">
        <f t="shared" si="3"/>
        <v>0</v>
      </c>
      <c r="F41" s="11"/>
      <c r="G41" s="11"/>
      <c r="H41" s="11" t="s">
        <v>27</v>
      </c>
    </row>
    <row r="42" spans="1:8" x14ac:dyDescent="0.25">
      <c r="A42" s="6" t="s">
        <v>50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x14ac:dyDescent="0.25">
      <c r="A43" s="2"/>
      <c r="B43" s="2"/>
      <c r="C43" s="2"/>
      <c r="D43" s="2" t="s">
        <v>24</v>
      </c>
      <c r="E43" s="21">
        <f>SUM(E36:E42)</f>
        <v>6.000000000000016</v>
      </c>
      <c r="F43" s="2"/>
      <c r="G43" s="2"/>
      <c r="H43" s="2"/>
    </row>
    <row r="44" spans="1:8" x14ac:dyDescent="0.25">
      <c r="A44" s="3"/>
      <c r="B44" s="3"/>
      <c r="C44" s="3"/>
      <c r="D44" s="3" t="s">
        <v>25</v>
      </c>
      <c r="E44" s="22">
        <f>SUM(E13+E23+E33+E43)</f>
        <v>69.083333333333343</v>
      </c>
      <c r="F44" s="3"/>
      <c r="G44" s="3"/>
      <c r="H44" s="3"/>
    </row>
    <row r="45" spans="1:8" x14ac:dyDescent="0.25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" x14ac:dyDescent="0.25">
      <c r="A46" s="6" t="s">
        <v>51</v>
      </c>
      <c r="B46" s="12">
        <v>0.40625</v>
      </c>
      <c r="C46" s="12">
        <v>0.70833333333333304</v>
      </c>
      <c r="D46" s="23">
        <v>1.5</v>
      </c>
      <c r="E46" s="9">
        <f t="shared" ref="E46:E52" si="4">(B46-C46)*-24-D46</f>
        <v>5.7499999999999929</v>
      </c>
      <c r="F46" s="11"/>
      <c r="G46" s="11" t="s">
        <v>52</v>
      </c>
      <c r="H46" s="11"/>
    </row>
    <row r="47" spans="1:8" ht="51.75" x14ac:dyDescent="0.25">
      <c r="A47" s="6" t="s">
        <v>53</v>
      </c>
      <c r="B47" s="12">
        <v>0.40277777777777801</v>
      </c>
      <c r="C47" s="12">
        <v>0.73611111111111105</v>
      </c>
      <c r="D47" s="13">
        <v>2</v>
      </c>
      <c r="E47" s="9">
        <f t="shared" si="4"/>
        <v>5.9999999999999929</v>
      </c>
      <c r="F47" s="11"/>
      <c r="G47" s="11" t="s">
        <v>54</v>
      </c>
      <c r="H47" s="11"/>
    </row>
    <row r="48" spans="1:8" ht="26.25" x14ac:dyDescent="0.25">
      <c r="A48" s="6" t="s">
        <v>55</v>
      </c>
      <c r="B48" s="12">
        <v>0.41666666666666702</v>
      </c>
      <c r="C48" s="12">
        <v>0.70833333333333304</v>
      </c>
      <c r="D48" s="13">
        <v>1</v>
      </c>
      <c r="E48" s="9">
        <f t="shared" si="4"/>
        <v>5.999999999999984</v>
      </c>
      <c r="F48" s="11"/>
      <c r="G48" s="11" t="s">
        <v>56</v>
      </c>
      <c r="H48" s="11"/>
    </row>
    <row r="49" spans="1:8" x14ac:dyDescent="0.25">
      <c r="A49" s="6" t="s">
        <v>57</v>
      </c>
      <c r="B49" s="12"/>
      <c r="C49" s="12"/>
      <c r="D49" s="13"/>
      <c r="E49" s="9">
        <f t="shared" si="4"/>
        <v>0</v>
      </c>
      <c r="F49" s="11"/>
      <c r="G49" s="11"/>
      <c r="H49" s="11"/>
    </row>
    <row r="50" spans="1:8" x14ac:dyDescent="0.25">
      <c r="A50" s="6" t="s">
        <v>58</v>
      </c>
      <c r="B50" s="12">
        <v>0.38888888888888901</v>
      </c>
      <c r="C50" s="12">
        <v>0.75</v>
      </c>
      <c r="D50" s="13">
        <v>2.5</v>
      </c>
      <c r="E50" s="9">
        <f t="shared" si="4"/>
        <v>6.1666666666666643</v>
      </c>
      <c r="F50" s="11"/>
      <c r="G50" s="11" t="s">
        <v>59</v>
      </c>
      <c r="H50" s="11"/>
    </row>
    <row r="51" spans="1:8" x14ac:dyDescent="0.25">
      <c r="A51" s="6" t="s">
        <v>60</v>
      </c>
      <c r="B51" s="12"/>
      <c r="C51" s="12"/>
      <c r="D51" s="13"/>
      <c r="E51" s="15">
        <f t="shared" si="4"/>
        <v>0</v>
      </c>
      <c r="F51" s="11"/>
      <c r="G51" s="11"/>
      <c r="H51" s="11" t="s">
        <v>22</v>
      </c>
    </row>
    <row r="52" spans="1:8" x14ac:dyDescent="0.25">
      <c r="A52" s="6" t="s">
        <v>61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x14ac:dyDescent="0.25">
      <c r="A53" s="2"/>
      <c r="B53" s="2"/>
      <c r="C53" s="2"/>
      <c r="D53" s="2" t="s">
        <v>24</v>
      </c>
      <c r="E53" s="21">
        <f>SUM(E46:E52)</f>
        <v>23.916666666666636</v>
      </c>
      <c r="F53" s="2"/>
      <c r="G53" s="2"/>
      <c r="H53" s="2"/>
    </row>
    <row r="54" spans="1:8" x14ac:dyDescent="0.25">
      <c r="A54" s="3"/>
      <c r="B54" s="3"/>
      <c r="C54" s="3"/>
      <c r="D54" s="3" t="s">
        <v>25</v>
      </c>
      <c r="E54" s="22">
        <f>SUM(E13+E23+E33+E43+E53)</f>
        <v>92.999999999999972</v>
      </c>
      <c r="F54" s="3"/>
      <c r="G54" s="3"/>
      <c r="H54" s="3"/>
    </row>
    <row r="55" spans="1:8" x14ac:dyDescent="0.25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x14ac:dyDescent="0.25">
      <c r="A56" s="6" t="s">
        <v>62</v>
      </c>
      <c r="B56" s="12"/>
      <c r="C56" s="12"/>
      <c r="D56" s="23"/>
      <c r="E56" s="9">
        <f t="shared" ref="E56:E62" si="5">(B56-C56)*-24-D56</f>
        <v>0</v>
      </c>
      <c r="F56" s="11"/>
      <c r="G56" s="11"/>
      <c r="H56" s="11" t="s">
        <v>27</v>
      </c>
    </row>
    <row r="57" spans="1:8" x14ac:dyDescent="0.25">
      <c r="A57" s="6" t="s">
        <v>63</v>
      </c>
      <c r="B57" s="12"/>
      <c r="C57" s="12"/>
      <c r="D57" s="13"/>
      <c r="E57" s="9">
        <f t="shared" si="5"/>
        <v>0</v>
      </c>
      <c r="F57" s="11"/>
      <c r="G57" s="11"/>
      <c r="H57" s="11" t="s">
        <v>27</v>
      </c>
    </row>
    <row r="58" spans="1:8" x14ac:dyDescent="0.25">
      <c r="A58" s="6" t="s">
        <v>64</v>
      </c>
      <c r="B58" s="12"/>
      <c r="C58" s="12"/>
      <c r="D58" s="13"/>
      <c r="E58" s="9">
        <f t="shared" si="5"/>
        <v>0</v>
      </c>
      <c r="F58" s="11"/>
      <c r="G58" s="11"/>
      <c r="H58" s="11" t="s">
        <v>27</v>
      </c>
    </row>
    <row r="59" spans="1:8" x14ac:dyDescent="0.25">
      <c r="A59" s="6" t="s">
        <v>65</v>
      </c>
      <c r="B59" s="12"/>
      <c r="C59" s="12"/>
      <c r="D59" s="13"/>
      <c r="E59" s="9">
        <f t="shared" si="5"/>
        <v>0</v>
      </c>
      <c r="F59" s="11"/>
      <c r="G59" s="11"/>
      <c r="H59" s="11" t="s">
        <v>27</v>
      </c>
    </row>
    <row r="60" spans="1:8" x14ac:dyDescent="0.25">
      <c r="A60" s="6" t="s">
        <v>66</v>
      </c>
      <c r="B60" s="12"/>
      <c r="C60" s="12"/>
      <c r="D60" s="13"/>
      <c r="E60" s="9">
        <f t="shared" si="5"/>
        <v>0</v>
      </c>
      <c r="F60" s="11"/>
      <c r="G60" s="11"/>
      <c r="H60" s="11" t="s">
        <v>27</v>
      </c>
    </row>
    <row r="61" spans="1:8" x14ac:dyDescent="0.25">
      <c r="A61" s="6" t="s">
        <v>67</v>
      </c>
      <c r="B61" s="12"/>
      <c r="C61" s="12"/>
      <c r="D61" s="13"/>
      <c r="E61" s="15">
        <f t="shared" si="5"/>
        <v>0</v>
      </c>
      <c r="F61" s="11"/>
      <c r="G61" s="11"/>
      <c r="H61" s="11" t="s">
        <v>27</v>
      </c>
    </row>
    <row r="62" spans="1:8" x14ac:dyDescent="0.25">
      <c r="A62" s="6" t="s">
        <v>68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x14ac:dyDescent="0.25">
      <c r="A63" s="2"/>
      <c r="B63" s="2"/>
      <c r="C63" s="2"/>
      <c r="D63" s="2" t="s">
        <v>24</v>
      </c>
      <c r="E63" s="21">
        <f>SUM(E56:E62)</f>
        <v>0</v>
      </c>
      <c r="F63" s="2"/>
      <c r="G63" s="2"/>
      <c r="H63" s="2"/>
    </row>
    <row r="64" spans="1:8" x14ac:dyDescent="0.25">
      <c r="A64" s="3"/>
      <c r="B64" s="3"/>
      <c r="C64" s="3"/>
      <c r="D64" s="3" t="s">
        <v>25</v>
      </c>
      <c r="E64" s="22">
        <f>SUM(E13+E23+E33+E43+E53+E63)</f>
        <v>92.999999999999972</v>
      </c>
      <c r="F64" s="3"/>
      <c r="G64" s="3"/>
      <c r="H64" s="3"/>
    </row>
    <row r="65" spans="1:8" x14ac:dyDescent="0.25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x14ac:dyDescent="0.25">
      <c r="A66" s="6" t="s">
        <v>69</v>
      </c>
      <c r="B66" s="12"/>
      <c r="C66" s="12"/>
      <c r="D66" s="23"/>
      <c r="E66" s="9">
        <f t="shared" ref="E66:E72" si="6">(B66-C66)*-24-D66</f>
        <v>0</v>
      </c>
      <c r="F66" s="11"/>
      <c r="G66" s="11"/>
      <c r="H66" s="11" t="s">
        <v>70</v>
      </c>
    </row>
    <row r="67" spans="1:8" x14ac:dyDescent="0.25">
      <c r="A67" s="6" t="s">
        <v>71</v>
      </c>
      <c r="B67" s="12">
        <v>0.39583333333333298</v>
      </c>
      <c r="C67" s="12">
        <v>0.6875</v>
      </c>
      <c r="D67" s="13">
        <v>1</v>
      </c>
      <c r="E67" s="9">
        <f t="shared" si="6"/>
        <v>6.0000000000000089</v>
      </c>
      <c r="F67" s="11"/>
      <c r="G67" s="11"/>
      <c r="H67" s="11"/>
    </row>
    <row r="68" spans="1:8" x14ac:dyDescent="0.25">
      <c r="A68" s="6" t="s">
        <v>72</v>
      </c>
      <c r="B68" s="12"/>
      <c r="C68" s="12"/>
      <c r="D68" s="13"/>
      <c r="E68" s="9">
        <f t="shared" si="6"/>
        <v>0</v>
      </c>
      <c r="F68" s="11" t="s">
        <v>73</v>
      </c>
      <c r="G68" s="11"/>
      <c r="H68" s="11"/>
    </row>
    <row r="69" spans="1:8" x14ac:dyDescent="0.25">
      <c r="A69" s="6" t="s">
        <v>74</v>
      </c>
      <c r="B69" s="12"/>
      <c r="C69" s="12"/>
      <c r="D69" s="13"/>
      <c r="E69" s="9">
        <f t="shared" si="6"/>
        <v>0</v>
      </c>
      <c r="F69" s="11" t="s">
        <v>73</v>
      </c>
      <c r="G69" s="11"/>
      <c r="H69" s="11"/>
    </row>
    <row r="70" spans="1:8" x14ac:dyDescent="0.25">
      <c r="A70" s="6" t="s">
        <v>75</v>
      </c>
      <c r="B70" s="12">
        <v>0.41666666666666702</v>
      </c>
      <c r="C70" s="12">
        <v>0.6875</v>
      </c>
      <c r="D70" s="13">
        <v>1</v>
      </c>
      <c r="E70" s="9">
        <f t="shared" si="6"/>
        <v>5.4999999999999911</v>
      </c>
      <c r="F70" s="11"/>
      <c r="G70" s="11" t="s">
        <v>76</v>
      </c>
      <c r="H70" s="11"/>
    </row>
    <row r="71" spans="1:8" x14ac:dyDescent="0.25">
      <c r="A71" s="6" t="s">
        <v>77</v>
      </c>
      <c r="B71" s="12"/>
      <c r="C71" s="12"/>
      <c r="D71" s="13"/>
      <c r="E71" s="9">
        <f t="shared" si="6"/>
        <v>0</v>
      </c>
      <c r="F71" s="11"/>
      <c r="G71" s="11"/>
      <c r="H71" s="11" t="s">
        <v>22</v>
      </c>
    </row>
    <row r="72" spans="1:8" x14ac:dyDescent="0.25">
      <c r="A72" s="6" t="s">
        <v>78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x14ac:dyDescent="0.25">
      <c r="A73" s="2"/>
      <c r="B73" s="2"/>
      <c r="C73" s="2"/>
      <c r="D73" s="2" t="s">
        <v>24</v>
      </c>
      <c r="E73" s="27">
        <f>SUM(E66:E72)</f>
        <v>11.5</v>
      </c>
      <c r="F73" s="2"/>
      <c r="G73" s="2"/>
      <c r="H73" s="2"/>
    </row>
    <row r="74" spans="1:8" x14ac:dyDescent="0.25">
      <c r="A74" s="3"/>
      <c r="B74" s="3"/>
      <c r="C74" s="3"/>
      <c r="D74" s="3" t="s">
        <v>25</v>
      </c>
      <c r="E74" s="22">
        <f>SUM(E13+E23+E33+E43+E53+E63+E73)</f>
        <v>104.49999999999997</v>
      </c>
      <c r="F74" s="3"/>
      <c r="G74" s="3"/>
      <c r="H74" s="3"/>
    </row>
    <row r="75" spans="1:8" x14ac:dyDescent="0.25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x14ac:dyDescent="0.25">
      <c r="A76" s="6" t="s">
        <v>79</v>
      </c>
      <c r="B76" s="12"/>
      <c r="C76" s="12"/>
      <c r="D76" s="23"/>
      <c r="E76" s="9">
        <f t="shared" ref="E76:E82" si="7">(B76-C76)*-24-D76</f>
        <v>0</v>
      </c>
      <c r="F76" s="11"/>
      <c r="G76" s="11"/>
      <c r="H76" s="11" t="s">
        <v>27</v>
      </c>
    </row>
    <row r="77" spans="1:8" x14ac:dyDescent="0.25">
      <c r="A77" s="6" t="s">
        <v>80</v>
      </c>
      <c r="B77" s="12"/>
      <c r="C77" s="12"/>
      <c r="D77" s="13"/>
      <c r="E77" s="9">
        <f t="shared" si="7"/>
        <v>0</v>
      </c>
      <c r="F77" s="11"/>
      <c r="G77" s="11"/>
      <c r="H77" s="11" t="s">
        <v>27</v>
      </c>
    </row>
    <row r="78" spans="1:8" x14ac:dyDescent="0.25">
      <c r="A78" s="6" t="s">
        <v>81</v>
      </c>
      <c r="B78" s="12"/>
      <c r="C78" s="12"/>
      <c r="D78" s="13"/>
      <c r="E78" s="9">
        <f t="shared" si="7"/>
        <v>0</v>
      </c>
      <c r="F78" s="11"/>
      <c r="G78" s="11"/>
      <c r="H78" s="11" t="s">
        <v>27</v>
      </c>
    </row>
    <row r="79" spans="1:8" x14ac:dyDescent="0.25">
      <c r="A79" s="6" t="s">
        <v>82</v>
      </c>
      <c r="B79" s="12"/>
      <c r="C79" s="12"/>
      <c r="D79" s="13"/>
      <c r="E79" s="9">
        <f t="shared" si="7"/>
        <v>0</v>
      </c>
      <c r="F79" s="11"/>
      <c r="G79" s="11"/>
      <c r="H79" s="11" t="s">
        <v>27</v>
      </c>
    </row>
    <row r="80" spans="1:8" x14ac:dyDescent="0.25">
      <c r="A80" s="6" t="s">
        <v>83</v>
      </c>
      <c r="B80" s="12"/>
      <c r="C80" s="12"/>
      <c r="D80" s="13"/>
      <c r="E80" s="9">
        <f t="shared" si="7"/>
        <v>0</v>
      </c>
      <c r="F80" s="11"/>
      <c r="G80" s="11"/>
      <c r="H80" s="11" t="s">
        <v>27</v>
      </c>
    </row>
    <row r="81" spans="1:8" x14ac:dyDescent="0.25">
      <c r="A81" s="6" t="s">
        <v>84</v>
      </c>
      <c r="B81" s="12"/>
      <c r="C81" s="12"/>
      <c r="D81" s="13"/>
      <c r="E81" s="9">
        <f t="shared" si="7"/>
        <v>0</v>
      </c>
      <c r="F81" s="11"/>
      <c r="G81" s="11"/>
      <c r="H81" s="11" t="s">
        <v>22</v>
      </c>
    </row>
    <row r="82" spans="1:8" x14ac:dyDescent="0.25">
      <c r="A82" s="6" t="s">
        <v>85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x14ac:dyDescent="0.25">
      <c r="A83" s="2"/>
      <c r="B83" s="2"/>
      <c r="C83" s="2"/>
      <c r="D83" s="2" t="s">
        <v>24</v>
      </c>
      <c r="E83" s="27">
        <f>SUM(E76:E82)</f>
        <v>0</v>
      </c>
      <c r="F83" s="2"/>
      <c r="G83" s="2"/>
      <c r="H83" s="2"/>
    </row>
    <row r="84" spans="1:8" x14ac:dyDescent="0.25">
      <c r="A84" s="3"/>
      <c r="B84" s="3"/>
      <c r="C84" s="3"/>
      <c r="D84" s="3" t="s">
        <v>25</v>
      </c>
      <c r="E84" s="22">
        <f>SUM(E13+E23+E33+E43+E53+E63+E73+E83)</f>
        <v>104.49999999999997</v>
      </c>
      <c r="F84" s="3"/>
      <c r="G84" s="3"/>
      <c r="H84" s="3"/>
    </row>
    <row r="85" spans="1:8" x14ac:dyDescent="0.25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x14ac:dyDescent="0.25">
      <c r="A86" s="6" t="s">
        <v>86</v>
      </c>
      <c r="B86" s="12">
        <v>0.41666666666666702</v>
      </c>
      <c r="C86" s="12">
        <v>0.70833333333333304</v>
      </c>
      <c r="D86" s="23">
        <v>2</v>
      </c>
      <c r="E86" s="9">
        <f t="shared" ref="E86:E92" si="8">(B86-C86)*-24-D86</f>
        <v>4.999999999999984</v>
      </c>
      <c r="F86" s="11"/>
      <c r="G86" s="11" t="s">
        <v>87</v>
      </c>
      <c r="H86" s="11"/>
    </row>
    <row r="87" spans="1:8" x14ac:dyDescent="0.25">
      <c r="A87" s="6" t="s">
        <v>88</v>
      </c>
      <c r="B87" s="12">
        <v>0.41666666666666702</v>
      </c>
      <c r="C87" s="12">
        <v>0.70833333333333304</v>
      </c>
      <c r="D87" s="13">
        <v>1.5</v>
      </c>
      <c r="E87" s="9">
        <f t="shared" si="8"/>
        <v>5.499999999999984</v>
      </c>
      <c r="F87" s="11"/>
      <c r="G87" s="11" t="s">
        <v>89</v>
      </c>
      <c r="H87" s="11"/>
    </row>
    <row r="88" spans="1:8" x14ac:dyDescent="0.25">
      <c r="A88" s="6" t="s">
        <v>90</v>
      </c>
      <c r="B88" s="12">
        <v>0.41666666666666702</v>
      </c>
      <c r="C88" s="12">
        <v>0.70833333333333304</v>
      </c>
      <c r="D88" s="13">
        <v>1</v>
      </c>
      <c r="E88" s="9">
        <f t="shared" si="8"/>
        <v>5.999999999999984</v>
      </c>
      <c r="F88" s="11"/>
      <c r="G88" s="11" t="s">
        <v>91</v>
      </c>
      <c r="H88" s="11"/>
    </row>
    <row r="89" spans="1:8" x14ac:dyDescent="0.25">
      <c r="A89" s="6" t="s">
        <v>92</v>
      </c>
      <c r="B89" s="12">
        <v>0.40625</v>
      </c>
      <c r="C89" s="12">
        <v>0.70833333333333304</v>
      </c>
      <c r="D89" s="13">
        <v>1.5</v>
      </c>
      <c r="E89" s="9">
        <f t="shared" si="8"/>
        <v>5.7499999999999929</v>
      </c>
      <c r="F89" s="11"/>
      <c r="G89" s="11" t="s">
        <v>93</v>
      </c>
      <c r="H89" s="11"/>
    </row>
    <row r="90" spans="1:8" x14ac:dyDescent="0.25">
      <c r="A90" s="6" t="s">
        <v>94</v>
      </c>
      <c r="B90" s="12">
        <v>0.41666666666666702</v>
      </c>
      <c r="C90" s="12">
        <v>0.70833333333333304</v>
      </c>
      <c r="D90" s="13">
        <v>1.5</v>
      </c>
      <c r="E90" s="9">
        <f t="shared" si="8"/>
        <v>5.499999999999984</v>
      </c>
      <c r="F90" s="11"/>
      <c r="G90" s="11" t="s">
        <v>93</v>
      </c>
      <c r="H90" s="11"/>
    </row>
    <row r="91" spans="1:8" x14ac:dyDescent="0.25">
      <c r="A91" s="6" t="s">
        <v>95</v>
      </c>
      <c r="B91" s="12"/>
      <c r="C91" s="12"/>
      <c r="D91" s="13"/>
      <c r="E91" s="9">
        <f t="shared" si="8"/>
        <v>0</v>
      </c>
      <c r="F91" s="11"/>
      <c r="G91" s="11"/>
      <c r="H91" s="11" t="s">
        <v>22</v>
      </c>
    </row>
    <row r="92" spans="1:8" x14ac:dyDescent="0.25">
      <c r="A92" s="6" t="s">
        <v>96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x14ac:dyDescent="0.25">
      <c r="A93" s="2"/>
      <c r="B93" s="2"/>
      <c r="C93" s="2"/>
      <c r="D93" s="2" t="s">
        <v>24</v>
      </c>
      <c r="E93" s="27">
        <f>SUM(E86:E92)</f>
        <v>27.749999999999929</v>
      </c>
      <c r="F93" s="2"/>
      <c r="G93" s="2"/>
      <c r="H93" s="2"/>
    </row>
    <row r="94" spans="1:8" x14ac:dyDescent="0.25">
      <c r="A94" s="3"/>
      <c r="B94" s="3"/>
      <c r="C94" s="3"/>
      <c r="D94" s="3" t="s">
        <v>25</v>
      </c>
      <c r="E94" s="22">
        <f>SUM(E13+E23+E33+E43+E53+E63+E73+E83+E93)</f>
        <v>132.24999999999989</v>
      </c>
      <c r="F94" s="3"/>
      <c r="G94" s="3"/>
      <c r="H94" s="3"/>
    </row>
    <row r="95" spans="1:8" x14ac:dyDescent="0.25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x14ac:dyDescent="0.25">
      <c r="A96" s="6" t="s">
        <v>97</v>
      </c>
      <c r="B96" s="12"/>
      <c r="C96" s="12"/>
      <c r="D96" s="23"/>
      <c r="E96" s="9">
        <f t="shared" ref="E96:E102" si="9">(B96-C96)*-24-D96</f>
        <v>0</v>
      </c>
      <c r="F96" s="11"/>
      <c r="G96" s="11"/>
      <c r="H96" s="11" t="s">
        <v>27</v>
      </c>
    </row>
    <row r="97" spans="1:8" x14ac:dyDescent="0.25">
      <c r="A97" s="6" t="s">
        <v>98</v>
      </c>
      <c r="B97" s="12"/>
      <c r="C97" s="12"/>
      <c r="D97" s="13"/>
      <c r="E97" s="9">
        <f t="shared" si="9"/>
        <v>0</v>
      </c>
      <c r="F97" s="11"/>
      <c r="G97" s="11"/>
      <c r="H97" s="11" t="s">
        <v>27</v>
      </c>
    </row>
    <row r="98" spans="1:8" x14ac:dyDescent="0.25">
      <c r="A98" s="6" t="s">
        <v>99</v>
      </c>
      <c r="B98" s="12"/>
      <c r="C98" s="12"/>
      <c r="D98" s="13"/>
      <c r="E98" s="9">
        <f t="shared" si="9"/>
        <v>0</v>
      </c>
      <c r="F98" s="11"/>
      <c r="G98" s="11"/>
      <c r="H98" s="11" t="s">
        <v>27</v>
      </c>
    </row>
    <row r="99" spans="1:8" x14ac:dyDescent="0.25">
      <c r="A99" s="6" t="s">
        <v>100</v>
      </c>
      <c r="B99" s="12"/>
      <c r="C99" s="12"/>
      <c r="D99" s="13"/>
      <c r="E99" s="9">
        <f t="shared" si="9"/>
        <v>0</v>
      </c>
      <c r="F99" s="11"/>
      <c r="G99" s="11"/>
      <c r="H99" s="11" t="s">
        <v>27</v>
      </c>
    </row>
    <row r="100" spans="1:8" x14ac:dyDescent="0.25">
      <c r="A100" s="6" t="s">
        <v>101</v>
      </c>
      <c r="B100" s="12"/>
      <c r="C100" s="12"/>
      <c r="D100" s="13"/>
      <c r="E100" s="9">
        <f t="shared" si="9"/>
        <v>0</v>
      </c>
      <c r="F100" s="11"/>
      <c r="G100" s="11"/>
      <c r="H100" s="11" t="s">
        <v>27</v>
      </c>
    </row>
    <row r="101" spans="1:8" x14ac:dyDescent="0.25">
      <c r="A101" s="6" t="s">
        <v>102</v>
      </c>
      <c r="B101" s="12"/>
      <c r="C101" s="12"/>
      <c r="D101" s="13"/>
      <c r="E101" s="9">
        <f t="shared" si="9"/>
        <v>0</v>
      </c>
      <c r="F101" s="11"/>
      <c r="G101" s="11"/>
      <c r="H101" s="11" t="s">
        <v>22</v>
      </c>
    </row>
    <row r="102" spans="1:8" x14ac:dyDescent="0.25">
      <c r="A102" s="6" t="s">
        <v>103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x14ac:dyDescent="0.25">
      <c r="A103" s="2"/>
      <c r="B103" s="2"/>
      <c r="C103" s="2"/>
      <c r="D103" s="2" t="s">
        <v>24</v>
      </c>
      <c r="E103" s="27">
        <f>SUM(E96:E102)</f>
        <v>0</v>
      </c>
      <c r="F103" s="2"/>
      <c r="G103" s="2"/>
      <c r="H103" s="2"/>
    </row>
    <row r="104" spans="1:8" x14ac:dyDescent="0.25">
      <c r="A104" s="3"/>
      <c r="B104" s="3"/>
      <c r="C104" s="3"/>
      <c r="D104" s="3" t="s">
        <v>25</v>
      </c>
      <c r="E104" s="22">
        <f>SUM(E13+E23+E33+E43+E53+E63+E73+E83+E93+E103)</f>
        <v>132.24999999999989</v>
      </c>
      <c r="F104" s="3"/>
      <c r="G104" s="3"/>
      <c r="H104" s="3"/>
    </row>
    <row r="105" spans="1:8" x14ac:dyDescent="0.25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x14ac:dyDescent="0.25">
      <c r="A106" s="6" t="s">
        <v>104</v>
      </c>
      <c r="B106" s="12">
        <v>0.41666666666666702</v>
      </c>
      <c r="C106" s="12">
        <v>0.75</v>
      </c>
      <c r="D106" s="23">
        <v>1.5</v>
      </c>
      <c r="E106" s="9">
        <f t="shared" ref="E106:E112" si="10">(B106-C106)*-24-D106</f>
        <v>6.4999999999999911</v>
      </c>
      <c r="F106" s="11"/>
      <c r="G106" s="11" t="s">
        <v>105</v>
      </c>
      <c r="H106" s="11"/>
    </row>
    <row r="107" spans="1:8" x14ac:dyDescent="0.25">
      <c r="A107" s="6" t="s">
        <v>106</v>
      </c>
      <c r="B107" s="12">
        <v>0.375</v>
      </c>
      <c r="C107" s="12">
        <v>0.70833333333333304</v>
      </c>
      <c r="D107" s="13">
        <v>1.5</v>
      </c>
      <c r="E107" s="9">
        <f t="shared" si="10"/>
        <v>6.4999999999999929</v>
      </c>
      <c r="F107" s="11"/>
      <c r="G107" s="11" t="s">
        <v>107</v>
      </c>
      <c r="H107" s="11"/>
    </row>
    <row r="108" spans="1:8" x14ac:dyDescent="0.25">
      <c r="A108" s="6" t="s">
        <v>108</v>
      </c>
      <c r="B108" s="12">
        <v>0.41666666666666702</v>
      </c>
      <c r="C108" s="12">
        <v>0.76388888888888895</v>
      </c>
      <c r="D108" s="13">
        <v>1</v>
      </c>
      <c r="E108" s="9">
        <f t="shared" si="10"/>
        <v>7.3333333333333268</v>
      </c>
      <c r="F108" s="11"/>
      <c r="G108" s="11" t="s">
        <v>109</v>
      </c>
      <c r="H108" s="11"/>
    </row>
    <row r="109" spans="1:8" ht="26.25" x14ac:dyDescent="0.25">
      <c r="A109" s="6" t="s">
        <v>110</v>
      </c>
      <c r="B109" s="12">
        <v>0.5</v>
      </c>
      <c r="C109" s="12">
        <v>0.70833333333333304</v>
      </c>
      <c r="D109" s="13">
        <v>0</v>
      </c>
      <c r="E109" s="9">
        <f t="shared" si="10"/>
        <v>4.9999999999999929</v>
      </c>
      <c r="F109" s="11"/>
      <c r="G109" s="11" t="s">
        <v>111</v>
      </c>
      <c r="H109" s="11"/>
    </row>
    <row r="110" spans="1:8" x14ac:dyDescent="0.25">
      <c r="A110" s="6" t="s">
        <v>112</v>
      </c>
      <c r="B110" s="12">
        <v>0.4375</v>
      </c>
      <c r="C110" s="12">
        <v>0.70833333333333304</v>
      </c>
      <c r="D110" s="13">
        <v>1.5</v>
      </c>
      <c r="E110" s="9">
        <f t="shared" si="10"/>
        <v>4.9999999999999929</v>
      </c>
      <c r="F110" s="11"/>
      <c r="G110" s="11" t="s">
        <v>113</v>
      </c>
      <c r="H110" s="11"/>
    </row>
    <row r="111" spans="1:8" x14ac:dyDescent="0.25">
      <c r="A111" s="6" t="s">
        <v>114</v>
      </c>
      <c r="B111" s="12"/>
      <c r="C111" s="12"/>
      <c r="D111" s="13"/>
      <c r="E111" s="9">
        <f t="shared" si="10"/>
        <v>0</v>
      </c>
      <c r="F111" s="11"/>
      <c r="G111" s="11"/>
      <c r="H111" s="11"/>
    </row>
    <row r="112" spans="1:8" ht="30" x14ac:dyDescent="0.25">
      <c r="A112" s="6" t="s">
        <v>115</v>
      </c>
      <c r="B112" s="16">
        <v>0.75</v>
      </c>
      <c r="C112" s="16">
        <v>0.98958333333333304</v>
      </c>
      <c r="D112" s="25">
        <v>1.5</v>
      </c>
      <c r="E112" s="26">
        <f t="shared" si="10"/>
        <v>4.2499999999999929</v>
      </c>
      <c r="F112" s="20"/>
      <c r="G112" s="20" t="s">
        <v>116</v>
      </c>
      <c r="H112" s="20"/>
    </row>
    <row r="113" spans="1:8" x14ac:dyDescent="0.25">
      <c r="A113" s="2"/>
      <c r="B113" s="2"/>
      <c r="C113" s="2"/>
      <c r="D113" s="2" t="s">
        <v>24</v>
      </c>
      <c r="E113" s="27">
        <f>SUM(E106:E112)</f>
        <v>34.583333333333286</v>
      </c>
      <c r="F113" s="2"/>
      <c r="G113" s="2"/>
      <c r="H113" s="2"/>
    </row>
    <row r="114" spans="1:8" x14ac:dyDescent="0.25">
      <c r="A114" s="3"/>
      <c r="B114" s="3"/>
      <c r="C114" s="3"/>
      <c r="D114" s="3" t="s">
        <v>25</v>
      </c>
      <c r="E114" s="22">
        <f>SUM(E13+E23+E33+E43+E53+E63+E73+E83+E93+E103+E113)</f>
        <v>166.83333333333317</v>
      </c>
      <c r="F114" s="3"/>
      <c r="G114" s="3"/>
      <c r="H114" s="3"/>
    </row>
    <row r="115" spans="1:8" x14ac:dyDescent="0.25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x14ac:dyDescent="0.25">
      <c r="A116" s="6" t="s">
        <v>117</v>
      </c>
      <c r="B116" s="12">
        <v>0.375</v>
      </c>
      <c r="C116" s="12">
        <v>0.76388888888888884</v>
      </c>
      <c r="D116" s="23">
        <v>3</v>
      </c>
      <c r="E116" s="9">
        <f t="shared" ref="E116:E122" si="11">(B116-C116)*-24-D116</f>
        <v>6.3333333333333321</v>
      </c>
      <c r="F116" s="11"/>
      <c r="G116" s="11" t="s">
        <v>166</v>
      </c>
      <c r="H116" s="11"/>
    </row>
    <row r="117" spans="1:8" ht="26.25" x14ac:dyDescent="0.25">
      <c r="A117" s="6" t="s">
        <v>118</v>
      </c>
      <c r="B117" s="12">
        <v>0.45833333333333331</v>
      </c>
      <c r="C117" s="12">
        <v>0.70833333333333337</v>
      </c>
      <c r="D117" s="13">
        <v>2</v>
      </c>
      <c r="E117" s="9">
        <f t="shared" si="11"/>
        <v>4.0000000000000018</v>
      </c>
      <c r="F117" s="11"/>
      <c r="G117" s="11" t="s">
        <v>167</v>
      </c>
      <c r="H117" s="11"/>
    </row>
    <row r="118" spans="1:8" x14ac:dyDescent="0.25">
      <c r="A118" s="6" t="s">
        <v>119</v>
      </c>
      <c r="B118" s="12">
        <v>0.45833333333333331</v>
      </c>
      <c r="C118" s="12">
        <v>0.72916666666666663</v>
      </c>
      <c r="D118" s="13">
        <v>1</v>
      </c>
      <c r="E118" s="9">
        <f t="shared" si="11"/>
        <v>5.5</v>
      </c>
      <c r="F118" s="11"/>
      <c r="G118" s="11" t="s">
        <v>168</v>
      </c>
      <c r="H118" s="11"/>
    </row>
    <row r="119" spans="1:8" ht="26.25" x14ac:dyDescent="0.25">
      <c r="A119" s="6" t="s">
        <v>120</v>
      </c>
      <c r="B119" s="12">
        <v>0.41666666666666669</v>
      </c>
      <c r="C119" s="12">
        <v>0.70833333333333337</v>
      </c>
      <c r="D119" s="13">
        <v>1</v>
      </c>
      <c r="E119" s="9">
        <f t="shared" si="11"/>
        <v>6</v>
      </c>
      <c r="F119" s="11"/>
      <c r="G119" s="11" t="s">
        <v>169</v>
      </c>
      <c r="H119" s="11"/>
    </row>
    <row r="120" spans="1:8" x14ac:dyDescent="0.25">
      <c r="A120" s="6" t="s">
        <v>121</v>
      </c>
      <c r="B120" s="12">
        <v>0.375</v>
      </c>
      <c r="C120" s="12">
        <v>0.66666666666666663</v>
      </c>
      <c r="D120" s="13">
        <v>1</v>
      </c>
      <c r="E120" s="9">
        <f t="shared" si="11"/>
        <v>5.9999999999999991</v>
      </c>
      <c r="F120" s="11"/>
      <c r="G120" s="11" t="s">
        <v>168</v>
      </c>
      <c r="H120" s="11"/>
    </row>
    <row r="121" spans="1:8" x14ac:dyDescent="0.25">
      <c r="A121" s="6" t="s">
        <v>122</v>
      </c>
      <c r="B121" s="12"/>
      <c r="C121" s="12"/>
      <c r="D121" s="13"/>
      <c r="E121" s="9">
        <f t="shared" si="11"/>
        <v>0</v>
      </c>
      <c r="F121" s="11"/>
      <c r="G121" s="11"/>
      <c r="H121" s="11"/>
    </row>
    <row r="122" spans="1:8" x14ac:dyDescent="0.25">
      <c r="A122" s="6" t="s">
        <v>123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x14ac:dyDescent="0.25">
      <c r="A123" s="2"/>
      <c r="B123" s="2"/>
      <c r="C123" s="2"/>
      <c r="D123" s="2" t="s">
        <v>24</v>
      </c>
      <c r="E123" s="27">
        <f>SUM(E116:E122)</f>
        <v>27.833333333333336</v>
      </c>
      <c r="F123" s="2"/>
      <c r="G123" s="2"/>
      <c r="H123" s="2"/>
    </row>
    <row r="124" spans="1:8" x14ac:dyDescent="0.25">
      <c r="A124" s="3"/>
      <c r="B124" s="3"/>
      <c r="C124" s="3"/>
      <c r="D124" s="3" t="s">
        <v>25</v>
      </c>
      <c r="E124" s="22">
        <f>SUM(E13+E23+E33+E43+E53+E63+E73+E83+E93+E103+E113+E123)</f>
        <v>194.66666666666652</v>
      </c>
      <c r="F124" s="3"/>
      <c r="G124" s="3"/>
      <c r="H124" s="3"/>
    </row>
    <row r="125" spans="1:8" x14ac:dyDescent="0.25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x14ac:dyDescent="0.25">
      <c r="A126" s="28" t="s">
        <v>124</v>
      </c>
      <c r="B126" s="12">
        <v>0.41666666666666669</v>
      </c>
      <c r="C126" s="12">
        <v>0.75</v>
      </c>
      <c r="D126" s="23">
        <v>1</v>
      </c>
      <c r="E126" s="9">
        <f t="shared" ref="E126:E132" si="12">(B126-C126)*-24-D126</f>
        <v>7</v>
      </c>
      <c r="F126" s="11"/>
      <c r="G126" s="11" t="s">
        <v>170</v>
      </c>
      <c r="H126" s="11"/>
    </row>
    <row r="127" spans="1:8" ht="26.25" x14ac:dyDescent="0.25">
      <c r="A127" s="28" t="s">
        <v>125</v>
      </c>
      <c r="B127" s="12">
        <v>0.375</v>
      </c>
      <c r="C127" s="12">
        <v>0.72916666666666663</v>
      </c>
      <c r="D127" s="13">
        <v>2</v>
      </c>
      <c r="E127" s="9">
        <f t="shared" si="12"/>
        <v>6.5</v>
      </c>
      <c r="F127" s="11"/>
      <c r="G127" s="11" t="s">
        <v>171</v>
      </c>
      <c r="H127" s="11"/>
    </row>
    <row r="128" spans="1:8" x14ac:dyDescent="0.25">
      <c r="A128" s="28" t="s">
        <v>126</v>
      </c>
      <c r="B128" s="12">
        <v>0.70833333333333337</v>
      </c>
      <c r="C128" s="12">
        <v>0.95833333333333337</v>
      </c>
      <c r="D128" s="13">
        <v>2</v>
      </c>
      <c r="E128" s="9">
        <f t="shared" si="12"/>
        <v>4</v>
      </c>
      <c r="F128" s="11"/>
      <c r="G128" s="11" t="s">
        <v>172</v>
      </c>
      <c r="H128" s="11"/>
    </row>
    <row r="129" spans="1:8" x14ac:dyDescent="0.25">
      <c r="A129" s="28" t="s">
        <v>127</v>
      </c>
      <c r="B129" s="12">
        <v>0.41666666666666669</v>
      </c>
      <c r="C129" s="12">
        <v>0.75</v>
      </c>
      <c r="D129" s="13">
        <v>3</v>
      </c>
      <c r="E129" s="9">
        <f t="shared" si="12"/>
        <v>5</v>
      </c>
      <c r="F129" s="11"/>
      <c r="G129" s="11" t="s">
        <v>172</v>
      </c>
      <c r="H129" s="11"/>
    </row>
    <row r="130" spans="1:8" x14ac:dyDescent="0.25">
      <c r="A130" s="28" t="s">
        <v>128</v>
      </c>
      <c r="B130" s="12">
        <v>0.41666666666666669</v>
      </c>
      <c r="C130" s="12">
        <v>0.66666666666666663</v>
      </c>
      <c r="D130" s="13">
        <v>1</v>
      </c>
      <c r="E130" s="9">
        <f t="shared" si="12"/>
        <v>4.9999999999999982</v>
      </c>
      <c r="F130" s="11"/>
      <c r="G130" s="11" t="s">
        <v>76</v>
      </c>
      <c r="H130" s="11"/>
    </row>
    <row r="131" spans="1:8" x14ac:dyDescent="0.25">
      <c r="A131" s="28" t="s">
        <v>129</v>
      </c>
      <c r="B131" s="12"/>
      <c r="C131" s="12"/>
      <c r="D131" s="13"/>
      <c r="E131" s="9">
        <f t="shared" si="12"/>
        <v>0</v>
      </c>
      <c r="F131" s="11"/>
      <c r="G131" s="11"/>
      <c r="H131" s="11"/>
    </row>
    <row r="132" spans="1:8" x14ac:dyDescent="0.25">
      <c r="A132" s="28" t="s">
        <v>130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x14ac:dyDescent="0.25">
      <c r="A133" s="2"/>
      <c r="B133" s="2"/>
      <c r="C133" s="2"/>
      <c r="D133" s="2" t="s">
        <v>24</v>
      </c>
      <c r="E133" s="27">
        <f>SUM(E126:E132)</f>
        <v>27.5</v>
      </c>
      <c r="F133" s="2"/>
      <c r="G133" s="2"/>
      <c r="H133" s="2"/>
    </row>
    <row r="134" spans="1:8" x14ac:dyDescent="0.25">
      <c r="A134" s="3"/>
      <c r="B134" s="3"/>
      <c r="C134" s="3"/>
      <c r="D134" s="3" t="s">
        <v>25</v>
      </c>
      <c r="E134" s="22">
        <f>SUM(E13+E23+E33+E43+E53+E63+E73+E83+E93+E103+E113+E123+E133)</f>
        <v>222.16666666666652</v>
      </c>
      <c r="F134" s="3"/>
      <c r="G134" s="3"/>
      <c r="H134" s="3"/>
    </row>
    <row r="135" spans="1:8" x14ac:dyDescent="0.25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x14ac:dyDescent="0.25">
      <c r="A136" s="28" t="s">
        <v>131</v>
      </c>
      <c r="B136" s="12"/>
      <c r="C136" s="12"/>
      <c r="D136" s="23"/>
      <c r="E136" s="9">
        <f t="shared" ref="E136:E142" si="13">(B136-C136)*-24-D136</f>
        <v>0</v>
      </c>
      <c r="F136" s="11"/>
      <c r="G136" s="11"/>
      <c r="H136" s="11" t="s">
        <v>27</v>
      </c>
    </row>
    <row r="137" spans="1:8" x14ac:dyDescent="0.25">
      <c r="A137" s="28" t="s">
        <v>132</v>
      </c>
      <c r="B137" s="12"/>
      <c r="C137" s="12"/>
      <c r="D137" s="13"/>
      <c r="E137" s="9">
        <f t="shared" si="13"/>
        <v>0</v>
      </c>
      <c r="F137" s="11"/>
      <c r="G137" s="11"/>
      <c r="H137" s="11" t="s">
        <v>27</v>
      </c>
    </row>
    <row r="138" spans="1:8" x14ac:dyDescent="0.25">
      <c r="A138" s="28" t="s">
        <v>133</v>
      </c>
      <c r="B138" s="12"/>
      <c r="C138" s="12"/>
      <c r="D138" s="13"/>
      <c r="E138" s="9">
        <f t="shared" si="13"/>
        <v>0</v>
      </c>
      <c r="F138" s="11"/>
      <c r="G138" s="11"/>
      <c r="H138" s="11" t="s">
        <v>27</v>
      </c>
    </row>
    <row r="139" spans="1:8" x14ac:dyDescent="0.25">
      <c r="A139" s="28" t="s">
        <v>134</v>
      </c>
      <c r="B139" s="12"/>
      <c r="C139" s="12"/>
      <c r="D139" s="13"/>
      <c r="E139" s="9">
        <f t="shared" si="13"/>
        <v>0</v>
      </c>
      <c r="F139" s="11"/>
      <c r="G139" s="11"/>
      <c r="H139" s="11" t="s">
        <v>27</v>
      </c>
    </row>
    <row r="140" spans="1:8" x14ac:dyDescent="0.25">
      <c r="A140" s="28" t="s">
        <v>135</v>
      </c>
      <c r="B140" s="12"/>
      <c r="C140" s="12"/>
      <c r="D140" s="13"/>
      <c r="E140" s="9">
        <f t="shared" si="13"/>
        <v>0</v>
      </c>
      <c r="F140" s="11"/>
      <c r="G140" s="11"/>
      <c r="H140" s="11" t="s">
        <v>27</v>
      </c>
    </row>
    <row r="141" spans="1:8" x14ac:dyDescent="0.25">
      <c r="A141" s="28" t="s">
        <v>136</v>
      </c>
      <c r="B141" s="12"/>
      <c r="C141" s="12"/>
      <c r="D141" s="13"/>
      <c r="E141" s="9">
        <f t="shared" si="13"/>
        <v>0</v>
      </c>
      <c r="F141" s="11"/>
      <c r="G141" s="11"/>
      <c r="H141" s="11"/>
    </row>
    <row r="142" spans="1:8" x14ac:dyDescent="0.25">
      <c r="A142" s="28" t="s">
        <v>137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x14ac:dyDescent="0.25">
      <c r="A143" s="2"/>
      <c r="B143" s="2"/>
      <c r="C143" s="2"/>
      <c r="D143" s="2" t="s">
        <v>24</v>
      </c>
      <c r="E143" s="27">
        <f>SUM(E136:E142)</f>
        <v>0</v>
      </c>
      <c r="F143" s="2"/>
      <c r="G143" s="2"/>
      <c r="H143" s="2"/>
    </row>
    <row r="144" spans="1:8" x14ac:dyDescent="0.25">
      <c r="A144" s="3"/>
      <c r="B144" s="3"/>
      <c r="C144" s="3"/>
      <c r="D144" s="3" t="s">
        <v>25</v>
      </c>
      <c r="E144" s="22">
        <f>SUM(E13+E23+E33+E43+E53+E63+E73+E83+E93+E103+E113+E123+E133+E143)</f>
        <v>222.16666666666652</v>
      </c>
      <c r="F144" s="3"/>
      <c r="G144" s="3"/>
      <c r="H144" s="3"/>
    </row>
    <row r="145" spans="1:8" x14ac:dyDescent="0.25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x14ac:dyDescent="0.25">
      <c r="A146" s="28" t="s">
        <v>138</v>
      </c>
      <c r="B146" s="12">
        <v>0.6875</v>
      </c>
      <c r="C146" s="12">
        <v>0.8125</v>
      </c>
      <c r="D146" s="23"/>
      <c r="E146" s="9">
        <f t="shared" ref="E146:E152" si="14">(B146-C146)*-24-D146</f>
        <v>3</v>
      </c>
      <c r="F146" s="11"/>
      <c r="G146" s="11" t="s">
        <v>173</v>
      </c>
      <c r="H146" s="11" t="s">
        <v>27</v>
      </c>
    </row>
    <row r="147" spans="1:8" x14ac:dyDescent="0.25">
      <c r="A147" s="28" t="s">
        <v>139</v>
      </c>
      <c r="B147" s="12">
        <v>0.6875</v>
      </c>
      <c r="C147" s="12">
        <v>0.77083333333333337</v>
      </c>
      <c r="D147" s="13"/>
      <c r="E147" s="9">
        <f t="shared" si="14"/>
        <v>2.0000000000000009</v>
      </c>
      <c r="F147" s="11"/>
      <c r="G147" s="11" t="s">
        <v>174</v>
      </c>
      <c r="H147" s="11" t="s">
        <v>27</v>
      </c>
    </row>
    <row r="148" spans="1:8" ht="26.25" x14ac:dyDescent="0.25">
      <c r="A148" s="28" t="s">
        <v>140</v>
      </c>
      <c r="B148" s="12">
        <v>0.41666666666666669</v>
      </c>
      <c r="C148" s="12">
        <v>0.72916666666666663</v>
      </c>
      <c r="D148" s="13">
        <v>1</v>
      </c>
      <c r="E148" s="9">
        <f t="shared" si="14"/>
        <v>6.4999999999999982</v>
      </c>
      <c r="F148" s="11"/>
      <c r="G148" s="11" t="s">
        <v>175</v>
      </c>
      <c r="H148" s="11" t="s">
        <v>27</v>
      </c>
    </row>
    <row r="149" spans="1:8" ht="26.25" x14ac:dyDescent="0.25">
      <c r="A149" s="28" t="s">
        <v>141</v>
      </c>
      <c r="B149" s="12">
        <v>0.75</v>
      </c>
      <c r="C149" s="12">
        <v>0.79166666666666663</v>
      </c>
      <c r="D149" s="13"/>
      <c r="E149" s="9">
        <f t="shared" si="14"/>
        <v>0.99999999999999911</v>
      </c>
      <c r="F149" s="11"/>
      <c r="G149" s="11" t="s">
        <v>175</v>
      </c>
      <c r="H149" s="11" t="s">
        <v>27</v>
      </c>
    </row>
    <row r="150" spans="1:8" x14ac:dyDescent="0.25">
      <c r="A150" s="28" t="s">
        <v>142</v>
      </c>
      <c r="B150" s="12"/>
      <c r="C150" s="12"/>
      <c r="D150" s="13"/>
      <c r="E150" s="9">
        <f t="shared" si="14"/>
        <v>0</v>
      </c>
      <c r="F150" s="11"/>
      <c r="G150" s="11"/>
      <c r="H150" s="11" t="s">
        <v>27</v>
      </c>
    </row>
    <row r="151" spans="1:8" x14ac:dyDescent="0.25">
      <c r="A151" s="28" t="s">
        <v>143</v>
      </c>
      <c r="B151" s="12"/>
      <c r="C151" s="12"/>
      <c r="D151" s="13"/>
      <c r="E151" s="9">
        <f t="shared" si="14"/>
        <v>0</v>
      </c>
      <c r="F151" s="11"/>
      <c r="G151" s="11"/>
      <c r="H151" s="11"/>
    </row>
    <row r="152" spans="1:8" x14ac:dyDescent="0.25">
      <c r="A152" s="28" t="s">
        <v>144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x14ac:dyDescent="0.25">
      <c r="A153" s="2"/>
      <c r="B153" s="2"/>
      <c r="C153" s="2"/>
      <c r="D153" s="2" t="s">
        <v>24</v>
      </c>
      <c r="E153" s="27">
        <f>SUM(E146:E152)</f>
        <v>12.5</v>
      </c>
      <c r="F153" s="2"/>
      <c r="G153" s="2"/>
      <c r="H153" s="2"/>
    </row>
    <row r="154" spans="1:8" x14ac:dyDescent="0.25">
      <c r="A154" s="3"/>
      <c r="B154" s="3"/>
      <c r="C154" s="3"/>
      <c r="D154" s="3" t="s">
        <v>25</v>
      </c>
      <c r="E154" s="22">
        <f>SUM(E13+E23+E33+E43+E53+E63+E73+E83+E93+E103+E113+E123+E133+E143+E153)</f>
        <v>234.66666666666652</v>
      </c>
      <c r="F154" s="3"/>
      <c r="G154" s="3"/>
      <c r="H154" s="3"/>
    </row>
    <row r="155" spans="1:8" x14ac:dyDescent="0.25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ht="39" x14ac:dyDescent="0.25">
      <c r="A156" s="28" t="s">
        <v>145</v>
      </c>
      <c r="B156" s="12">
        <v>0.34722222222222227</v>
      </c>
      <c r="C156" s="12">
        <v>0.75</v>
      </c>
      <c r="D156" s="23">
        <v>6</v>
      </c>
      <c r="E156" s="9">
        <f t="shared" ref="E156:E161" si="15">(B156-C156)*-24-D156</f>
        <v>3.6666666666666661</v>
      </c>
      <c r="F156" s="11"/>
      <c r="G156" s="11" t="s">
        <v>177</v>
      </c>
      <c r="H156" s="11" t="s">
        <v>176</v>
      </c>
    </row>
    <row r="157" spans="1:8" ht="39" x14ac:dyDescent="0.25">
      <c r="A157" s="28" t="s">
        <v>146</v>
      </c>
      <c r="B157" s="12">
        <v>0.375</v>
      </c>
      <c r="C157" s="12">
        <v>0.72916666666666663</v>
      </c>
      <c r="D157" s="13">
        <v>2</v>
      </c>
      <c r="E157" s="9">
        <f t="shared" si="15"/>
        <v>6.5</v>
      </c>
      <c r="F157" s="11"/>
      <c r="G157" s="11" t="s">
        <v>178</v>
      </c>
      <c r="H157" s="11"/>
    </row>
    <row r="158" spans="1:8" x14ac:dyDescent="0.25">
      <c r="A158" s="28" t="s">
        <v>147</v>
      </c>
      <c r="B158" s="12">
        <v>0.375</v>
      </c>
      <c r="C158" s="12">
        <v>0.5</v>
      </c>
      <c r="D158" s="13"/>
      <c r="E158" s="9">
        <f t="shared" si="15"/>
        <v>3</v>
      </c>
      <c r="F158" s="11"/>
      <c r="G158" s="11" t="s">
        <v>179</v>
      </c>
      <c r="H158" s="11" t="s">
        <v>27</v>
      </c>
    </row>
    <row r="159" spans="1:8" x14ac:dyDescent="0.25">
      <c r="A159" s="28" t="s">
        <v>148</v>
      </c>
      <c r="B159" s="12"/>
      <c r="C159" s="12"/>
      <c r="D159" s="13"/>
      <c r="E159" s="9">
        <f t="shared" si="15"/>
        <v>0</v>
      </c>
      <c r="F159" s="11"/>
      <c r="G159" s="11"/>
      <c r="H159" s="11" t="s">
        <v>27</v>
      </c>
    </row>
    <row r="160" spans="1:8" x14ac:dyDescent="0.25">
      <c r="A160" s="28" t="s">
        <v>149</v>
      </c>
      <c r="B160" s="12"/>
      <c r="C160" s="12"/>
      <c r="D160" s="13"/>
      <c r="E160" s="9">
        <f t="shared" si="15"/>
        <v>0</v>
      </c>
      <c r="F160" s="11"/>
      <c r="G160" s="11"/>
      <c r="H160" s="11" t="s">
        <v>27</v>
      </c>
    </row>
    <row r="161" spans="1:8" x14ac:dyDescent="0.25">
      <c r="A161" s="28" t="s">
        <v>150</v>
      </c>
      <c r="B161" s="12"/>
      <c r="C161" s="12"/>
      <c r="D161" s="13"/>
      <c r="E161" s="9">
        <f t="shared" si="15"/>
        <v>0</v>
      </c>
      <c r="F161" s="11"/>
      <c r="G161" s="11"/>
      <c r="H161" s="11" t="s">
        <v>27</v>
      </c>
    </row>
    <row r="162" spans="1:8" x14ac:dyDescent="0.25">
      <c r="A162" s="28" t="s">
        <v>151</v>
      </c>
      <c r="B162" s="16"/>
      <c r="C162" s="16"/>
      <c r="D162" s="25"/>
      <c r="E162" s="25">
        <v>0</v>
      </c>
      <c r="F162" s="20"/>
      <c r="G162" s="20"/>
      <c r="H162" s="20"/>
    </row>
    <row r="163" spans="1:8" x14ac:dyDescent="0.25">
      <c r="A163" s="2"/>
      <c r="B163" s="2"/>
      <c r="C163" s="2"/>
      <c r="D163" s="2" t="s">
        <v>24</v>
      </c>
      <c r="E163" s="27">
        <f>SUM(E156:E162)</f>
        <v>13.166666666666666</v>
      </c>
      <c r="F163" s="2"/>
      <c r="G163" s="2"/>
      <c r="H163" s="2"/>
    </row>
    <row r="164" spans="1:8" x14ac:dyDescent="0.25">
      <c r="A164" s="3"/>
      <c r="B164" s="3"/>
      <c r="C164" s="3"/>
      <c r="D164" s="3" t="s">
        <v>25</v>
      </c>
      <c r="E164" s="22">
        <f>SUM(E13+E23+E33+E43+E53+E63+E73+E83+E93+E103+E113+E123+E133+E143+E153+E163)</f>
        <v>247.83333333333317</v>
      </c>
      <c r="F164" s="3"/>
      <c r="G164" s="3"/>
      <c r="H164" s="3"/>
    </row>
    <row r="165" spans="1:8" x14ac:dyDescent="0.25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ht="26.25" x14ac:dyDescent="0.25">
      <c r="A166" s="28" t="s">
        <v>152</v>
      </c>
      <c r="B166" s="12">
        <v>0.41666666666666669</v>
      </c>
      <c r="C166" s="12">
        <v>0.75</v>
      </c>
      <c r="D166" s="23">
        <v>1.5</v>
      </c>
      <c r="E166" s="9">
        <f t="shared" ref="E166:E172" si="16">(B166-C166)*-24-D166</f>
        <v>6.5</v>
      </c>
      <c r="F166" s="11"/>
      <c r="G166" s="11" t="s">
        <v>180</v>
      </c>
      <c r="H166" s="11"/>
    </row>
    <row r="167" spans="1:8" x14ac:dyDescent="0.25">
      <c r="A167" s="28" t="s">
        <v>153</v>
      </c>
      <c r="B167" s="12"/>
      <c r="C167" s="12"/>
      <c r="D167" s="13"/>
      <c r="E167" s="9">
        <f t="shared" si="16"/>
        <v>0</v>
      </c>
      <c r="F167" s="11"/>
      <c r="G167" s="11"/>
      <c r="H167" s="11" t="s">
        <v>27</v>
      </c>
    </row>
    <row r="168" spans="1:8" x14ac:dyDescent="0.25">
      <c r="A168" s="28" t="s">
        <v>154</v>
      </c>
      <c r="B168" s="12">
        <v>0.41666666666666669</v>
      </c>
      <c r="C168" s="12">
        <v>0.66666666666666663</v>
      </c>
      <c r="D168" s="13">
        <v>1</v>
      </c>
      <c r="E168" s="9">
        <f t="shared" si="16"/>
        <v>4.9999999999999982</v>
      </c>
      <c r="F168" s="11"/>
      <c r="G168" s="11" t="s">
        <v>181</v>
      </c>
      <c r="H168" s="11"/>
    </row>
    <row r="169" spans="1:8" ht="39" x14ac:dyDescent="0.25">
      <c r="A169" s="28" t="s">
        <v>155</v>
      </c>
      <c r="B169" s="12">
        <v>0.41666666666666669</v>
      </c>
      <c r="C169" s="12">
        <v>0.77083333333333337</v>
      </c>
      <c r="D169" s="13">
        <v>1.5</v>
      </c>
      <c r="E169" s="9">
        <f t="shared" si="16"/>
        <v>7</v>
      </c>
      <c r="F169" s="11"/>
      <c r="G169" s="11" t="s">
        <v>182</v>
      </c>
      <c r="H169" s="11"/>
    </row>
    <row r="170" spans="1:8" x14ac:dyDescent="0.25">
      <c r="A170" s="28" t="s">
        <v>156</v>
      </c>
      <c r="B170" s="12">
        <v>0.41666666666666669</v>
      </c>
      <c r="C170" s="12">
        <v>0.77083333333333337</v>
      </c>
      <c r="D170" s="13">
        <v>2.5</v>
      </c>
      <c r="E170" s="9">
        <f t="shared" si="16"/>
        <v>6</v>
      </c>
      <c r="F170" s="11"/>
      <c r="G170" s="11" t="s">
        <v>183</v>
      </c>
      <c r="H170" s="11"/>
    </row>
    <row r="171" spans="1:8" x14ac:dyDescent="0.25">
      <c r="A171" s="28" t="s">
        <v>157</v>
      </c>
      <c r="B171" s="12">
        <v>0.58333333333333337</v>
      </c>
      <c r="C171" s="12">
        <v>0.91666666666666663</v>
      </c>
      <c r="D171" s="13">
        <v>2</v>
      </c>
      <c r="E171" s="9">
        <f t="shared" si="16"/>
        <v>5.9999999999999982</v>
      </c>
      <c r="F171" s="11"/>
      <c r="G171" s="11" t="s">
        <v>184</v>
      </c>
      <c r="H171" s="11"/>
    </row>
    <row r="172" spans="1:8" x14ac:dyDescent="0.25">
      <c r="A172" s="28" t="s">
        <v>158</v>
      </c>
      <c r="B172" s="16">
        <v>0.66666666666666663</v>
      </c>
      <c r="C172" s="16">
        <v>0.95833333333333337</v>
      </c>
      <c r="D172" s="25">
        <v>2</v>
      </c>
      <c r="E172" s="26">
        <f t="shared" si="16"/>
        <v>5.0000000000000018</v>
      </c>
      <c r="F172" s="20"/>
      <c r="G172" s="29" t="s">
        <v>184</v>
      </c>
      <c r="H172" s="20"/>
    </row>
    <row r="173" spans="1:8" x14ac:dyDescent="0.25">
      <c r="A173" s="2"/>
      <c r="B173" s="2"/>
      <c r="C173" s="2"/>
      <c r="D173" s="2" t="s">
        <v>24</v>
      </c>
      <c r="E173" s="27">
        <f>SUM(E166:E172)</f>
        <v>35.5</v>
      </c>
      <c r="F173" s="2"/>
      <c r="G173" s="2"/>
      <c r="H173" s="2"/>
    </row>
    <row r="174" spans="1:8" x14ac:dyDescent="0.25">
      <c r="A174" s="3"/>
      <c r="B174" s="3"/>
      <c r="C174" s="3"/>
      <c r="D174" s="3" t="s">
        <v>25</v>
      </c>
      <c r="E174" s="22">
        <f>SUM(E13+E23+E33+E43+E53+E63+E73+E83+E93+E103+E113+E123+E133+E143+E153+E163+E173)</f>
        <v>283.33333333333314</v>
      </c>
      <c r="F174" s="3"/>
      <c r="G174" s="3"/>
      <c r="H174" s="3"/>
    </row>
    <row r="175" spans="1:8" x14ac:dyDescent="0.25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ht="26.25" x14ac:dyDescent="0.25">
      <c r="A176" s="28" t="s">
        <v>159</v>
      </c>
      <c r="B176" s="12">
        <v>0.41666666666666669</v>
      </c>
      <c r="C176" s="12">
        <v>0.85416666666666663</v>
      </c>
      <c r="D176" s="23">
        <v>1.5</v>
      </c>
      <c r="E176" s="9">
        <f t="shared" ref="E176:E182" si="17">(B176-C176)*-24-D176</f>
        <v>8.9999999999999982</v>
      </c>
      <c r="F176" s="11"/>
      <c r="G176" s="11" t="s">
        <v>185</v>
      </c>
      <c r="H176" s="11"/>
    </row>
    <row r="177" spans="1:8" ht="26.25" x14ac:dyDescent="0.25">
      <c r="A177" s="28" t="s">
        <v>160</v>
      </c>
      <c r="B177" s="12">
        <v>0.41666666666666669</v>
      </c>
      <c r="C177" s="12">
        <v>0.95833333333333337</v>
      </c>
      <c r="D177" s="13">
        <v>3</v>
      </c>
      <c r="E177" s="9">
        <f t="shared" si="17"/>
        <v>10.000000000000002</v>
      </c>
      <c r="F177" s="11"/>
      <c r="G177" s="11" t="s">
        <v>186</v>
      </c>
      <c r="H177" s="11"/>
    </row>
    <row r="178" spans="1:8" ht="26.25" x14ac:dyDescent="0.25">
      <c r="A178" s="28" t="s">
        <v>161</v>
      </c>
      <c r="B178" s="12">
        <v>0.41666666666666669</v>
      </c>
      <c r="C178" s="12">
        <v>0.99930555555555556</v>
      </c>
      <c r="D178" s="13"/>
      <c r="E178" s="9">
        <f t="shared" si="17"/>
        <v>13.983333333333334</v>
      </c>
      <c r="F178" s="11"/>
      <c r="G178" s="11" t="s">
        <v>187</v>
      </c>
      <c r="H178" s="11"/>
    </row>
    <row r="179" spans="1:8" x14ac:dyDescent="0.25">
      <c r="A179" s="28" t="s">
        <v>162</v>
      </c>
      <c r="B179" s="12"/>
      <c r="C179" s="12"/>
      <c r="D179" s="13"/>
      <c r="E179" s="9">
        <f t="shared" si="17"/>
        <v>0</v>
      </c>
      <c r="F179" s="11"/>
      <c r="G179" s="11"/>
      <c r="H179" s="11"/>
    </row>
    <row r="180" spans="1:8" x14ac:dyDescent="0.25">
      <c r="A180" s="28" t="s">
        <v>163</v>
      </c>
      <c r="B180" s="12"/>
      <c r="C180" s="12"/>
      <c r="D180" s="13"/>
      <c r="E180" s="9">
        <f t="shared" si="17"/>
        <v>0</v>
      </c>
      <c r="F180" s="11"/>
      <c r="G180" s="11"/>
      <c r="H180" s="11"/>
    </row>
    <row r="181" spans="1:8" x14ac:dyDescent="0.25">
      <c r="A181" s="28" t="s">
        <v>164</v>
      </c>
      <c r="B181" s="12"/>
      <c r="C181" s="12"/>
      <c r="D181" s="13"/>
      <c r="E181" s="9">
        <f t="shared" si="17"/>
        <v>0</v>
      </c>
      <c r="F181" s="11"/>
      <c r="G181" s="11"/>
      <c r="H181" s="11"/>
    </row>
    <row r="182" spans="1:8" x14ac:dyDescent="0.25">
      <c r="A182" s="28" t="s">
        <v>165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x14ac:dyDescent="0.25">
      <c r="A183" s="2"/>
      <c r="B183" s="2"/>
      <c r="C183" s="2"/>
      <c r="D183" s="2" t="s">
        <v>24</v>
      </c>
      <c r="E183" s="27">
        <f>SUM(E176:E182)</f>
        <v>32.983333333333334</v>
      </c>
      <c r="F183" s="2"/>
      <c r="G183" s="2"/>
      <c r="H183" s="2"/>
    </row>
    <row r="184" spans="1:8" x14ac:dyDescent="0.25">
      <c r="A184" s="2"/>
      <c r="B184" s="2"/>
      <c r="C184" s="2"/>
      <c r="D184" s="2" t="s">
        <v>25</v>
      </c>
      <c r="E184" s="27">
        <f>SUM(E13+E23+E33+E43+E53+E63+E73+E83+E93+E103+E113+E123+E133+E143+E153+E163+E173+E183)</f>
        <v>316.31666666666649</v>
      </c>
      <c r="F184" s="2"/>
      <c r="G184" s="2"/>
      <c r="H184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Tobias Schuster</cp:lastModifiedBy>
  <cp:revision>2</cp:revision>
  <dcterms:created xsi:type="dcterms:W3CDTF">2018-04-30T06:49:48Z</dcterms:created>
  <dcterms:modified xsi:type="dcterms:W3CDTF">2018-08-08T23:20:52Z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