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mc:AlternateContent xmlns:mc="http://schemas.openxmlformats.org/markup-compatibility/2006">
    <mc:Choice Requires="x15">
      <x15ac:absPath xmlns:x15ac="http://schemas.microsoft.com/office/spreadsheetml/2010/11/ac" url="/Users/laitakariartturi/Projects/FATE/"/>
    </mc:Choice>
  </mc:AlternateContent>
  <xr:revisionPtr revIDLastSave="0" documentId="13_ncr:1_{5A790EC6-B5D1-EE43-9218-FAE6E38993AE}" xr6:coauthVersionLast="47" xr6:coauthVersionMax="47" xr10:uidLastSave="{00000000-0000-0000-0000-000000000000}"/>
  <bookViews>
    <workbookView xWindow="0" yWindow="740" windowWidth="30240" windowHeight="18900" activeTab="2" xr2:uid="{00000000-000D-0000-FFFF-FFFF00000000}"/>
  </bookViews>
  <sheets>
    <sheet name="Arather" sheetId="16" r:id="rId1"/>
    <sheet name="Dancalot" sheetId="13" r:id="rId2"/>
    <sheet name="Selene" sheetId="15" r:id="rId3"/>
    <sheet name="Slaine" sheetId="14" r:id="rId4"/>
    <sheet name="Alex Armstrong" sheetId="10" r:id="rId5"/>
    <sheet name="consequences" sheetId="12" r:id="rId6"/>
    <sheet name="tables" sheetId="9" r:id="rId7"/>
    <sheet name="Aron Ragul" sheetId="17" r:id="rId8"/>
    <sheet name="Sharkman" sheetId="18" r:id="rId9"/>
    <sheet name="Monster manual" sheetId="19" r:id="rId10"/>
  </sheets>
  <definedNames>
    <definedName name="ar_str">#REF!</definedName>
    <definedName name="ar_wis">#REF!</definedName>
    <definedName name="cha">#REF!</definedName>
    <definedName name="dan_cha">#REF!</definedName>
    <definedName name="dex">#REF!</definedName>
    <definedName name="_xlnm.Print_Area" localSheetId="4">'Alex Armstrong'!$B$2:$AC$53</definedName>
    <definedName name="_xlnm.Print_Area" localSheetId="0">Arather!$B$2:$AB$53</definedName>
    <definedName name="_xlnm.Print_Area" localSheetId="7">'Aron Ragul'!$B$2:$AB$53</definedName>
    <definedName name="_xlnm.Print_Area" localSheetId="1">Dancalot!$B$2:$AD$53</definedName>
    <definedName name="_xlnm.Print_Area" localSheetId="9">'Monster manual'!$B$2:$AB$38</definedName>
    <definedName name="_xlnm.Print_Area" localSheetId="2">Selene!$B$2:$AD$53</definedName>
    <definedName name="_xlnm.Print_Area" localSheetId="8">Sharkman!$B$2:$AC$53</definedName>
    <definedName name="_xlnm.Print_Area" localSheetId="3">Slaine!$B$2:$AD$53</definedName>
    <definedName name="se_cha">#REF!</definedName>
    <definedName name="sla_cha">#REF!</definedName>
    <definedName name="sla_dex">#REF!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38" i="14" l="1"/>
  <c r="Q36" i="14"/>
  <c r="Q34" i="14"/>
  <c r="Q28" i="14"/>
  <c r="Q30" i="14"/>
  <c r="AB35" i="19"/>
  <c r="H51" i="14"/>
  <c r="V35" i="19"/>
  <c r="H49" i="14"/>
  <c r="F36" i="19"/>
  <c r="B36" i="19"/>
  <c r="H37" i="19"/>
  <c r="H42" i="18"/>
  <c r="B41" i="18"/>
  <c r="H40" i="18"/>
  <c r="V14" i="18"/>
  <c r="AA14" i="18" s="1"/>
  <c r="Q30" i="13"/>
  <c r="AD27" i="13"/>
  <c r="AC27" i="13"/>
  <c r="AB27" i="13"/>
  <c r="Q28" i="13"/>
  <c r="AD29" i="14"/>
  <c r="AC29" i="14"/>
  <c r="AB31" i="14"/>
  <c r="AC31" i="14"/>
  <c r="AD31" i="14"/>
  <c r="Q32" i="14"/>
  <c r="AB39" i="15"/>
  <c r="AC39" i="15"/>
  <c r="AD39" i="15"/>
  <c r="AD37" i="15"/>
  <c r="AB35" i="15"/>
  <c r="AB37" i="15"/>
  <c r="AC37" i="15"/>
  <c r="AC35" i="15"/>
  <c r="AD35" i="15"/>
  <c r="Q33" i="10"/>
  <c r="Q31" i="10"/>
  <c r="Q27" i="10"/>
  <c r="Q25" i="10"/>
  <c r="Q29" i="10"/>
  <c r="Z31" i="17"/>
  <c r="AA31" i="17"/>
  <c r="AB31" i="17"/>
  <c r="P34" i="17"/>
  <c r="Q32" i="17"/>
  <c r="P30" i="17"/>
  <c r="H43" i="17"/>
  <c r="B42" i="17"/>
  <c r="H41" i="17"/>
  <c r="K40" i="17"/>
  <c r="Q34" i="17"/>
  <c r="AB33" i="17"/>
  <c r="AA33" i="17"/>
  <c r="Z33" i="17"/>
  <c r="Q30" i="17"/>
  <c r="AB29" i="17"/>
  <c r="AA29" i="17"/>
  <c r="Z29" i="17"/>
  <c r="Q28" i="17"/>
  <c r="P28" i="17"/>
  <c r="AB27" i="17"/>
  <c r="AA27" i="17"/>
  <c r="Z27" i="17"/>
  <c r="Q26" i="17"/>
  <c r="AB25" i="17"/>
  <c r="AA25" i="17"/>
  <c r="Z25" i="17"/>
  <c r="Q26" i="13"/>
  <c r="AD29" i="13"/>
  <c r="AC29" i="13"/>
  <c r="AB29" i="13"/>
  <c r="AD25" i="13"/>
  <c r="AC25" i="13"/>
  <c r="AB25" i="13"/>
  <c r="B50" i="10"/>
  <c r="B52" i="16"/>
  <c r="AB27" i="16"/>
  <c r="AB25" i="16"/>
  <c r="AA27" i="16"/>
  <c r="AA25" i="16"/>
  <c r="Z27" i="16"/>
  <c r="Z25" i="16"/>
  <c r="Q40" i="15"/>
  <c r="Q38" i="15"/>
  <c r="Q36" i="15"/>
  <c r="Q34" i="15"/>
  <c r="Q32" i="15"/>
  <c r="Q30" i="15"/>
  <c r="Q28" i="15"/>
  <c r="Q26" i="15"/>
  <c r="Q26" i="14"/>
  <c r="AC32" i="10"/>
  <c r="AC28" i="10"/>
  <c r="AC26" i="10"/>
  <c r="AC24" i="10"/>
  <c r="AB32" i="10"/>
  <c r="AB30" i="10"/>
  <c r="AB28" i="10"/>
  <c r="AB26" i="10"/>
  <c r="AB24" i="10"/>
  <c r="AA32" i="10"/>
  <c r="AA30" i="10"/>
  <c r="AA28" i="10"/>
  <c r="AA26" i="10"/>
  <c r="AA24" i="10"/>
  <c r="P38" i="14"/>
  <c r="AD37" i="14"/>
  <c r="AC37" i="14"/>
  <c r="AB37" i="14"/>
  <c r="AD33" i="14"/>
  <c r="AC33" i="14"/>
  <c r="P28" i="16"/>
  <c r="P26" i="16"/>
  <c r="G51" i="16"/>
  <c r="B50" i="16"/>
  <c r="H49" i="16"/>
  <c r="Q28" i="16"/>
  <c r="Q26" i="16"/>
  <c r="P28" i="15"/>
  <c r="P26" i="15"/>
  <c r="H51" i="15"/>
  <c r="B50" i="15"/>
  <c r="H49" i="15"/>
  <c r="K48" i="15"/>
  <c r="AD33" i="15"/>
  <c r="AC33" i="15"/>
  <c r="AB33" i="15"/>
  <c r="AD31" i="15"/>
  <c r="AC31" i="15"/>
  <c r="AB31" i="15"/>
  <c r="AD29" i="15"/>
  <c r="AC29" i="15"/>
  <c r="AB29" i="15"/>
  <c r="AD27" i="15"/>
  <c r="AC27" i="15"/>
  <c r="AB27" i="15"/>
  <c r="AD25" i="15"/>
  <c r="AC25" i="15"/>
  <c r="AB25" i="15"/>
  <c r="AB14" i="13"/>
  <c r="P34" i="14"/>
  <c r="P36" i="14"/>
  <c r="P30" i="14"/>
  <c r="P28" i="14"/>
  <c r="P26" i="14"/>
  <c r="B50" i="14"/>
  <c r="K48" i="14"/>
  <c r="AD35" i="14"/>
  <c r="AC35" i="14"/>
  <c r="AB35" i="14"/>
  <c r="AB29" i="14"/>
  <c r="AD27" i="14"/>
  <c r="AC27" i="14"/>
  <c r="AB27" i="14"/>
  <c r="AD25" i="14"/>
  <c r="AC25" i="14"/>
  <c r="AB25" i="14"/>
  <c r="AB14" i="14"/>
  <c r="B53" i="13"/>
  <c r="B51" i="13"/>
  <c r="K49" i="13"/>
  <c r="H52" i="13"/>
  <c r="H50" i="13"/>
  <c r="H51" i="10"/>
  <c r="AC30" i="10"/>
  <c r="H49" i="10"/>
  <c r="V14" i="10"/>
  <c r="AA14" i="10" s="1"/>
</calcChain>
</file>

<file path=xl/sharedStrings.xml><?xml version="1.0" encoding="utf-8"?>
<sst xmlns="http://schemas.openxmlformats.org/spreadsheetml/2006/main" count="1065" uniqueCount="408">
  <si>
    <t>M</t>
  </si>
  <si>
    <t>F</t>
  </si>
  <si>
    <t>Slaine von Mithrangar Mardon</t>
  </si>
  <si>
    <t>-</t>
  </si>
  <si>
    <t>ASPECTS</t>
  </si>
  <si>
    <t>Hight Concept</t>
  </si>
  <si>
    <t>Trouble</t>
  </si>
  <si>
    <t>Race</t>
  </si>
  <si>
    <t>SKILLS</t>
  </si>
  <si>
    <t>STRENGTH</t>
  </si>
  <si>
    <t>DEXTERITY</t>
  </si>
  <si>
    <t>INTELLIGENCE</t>
  </si>
  <si>
    <t>WISDOM</t>
  </si>
  <si>
    <t>CHARISMA</t>
  </si>
  <si>
    <t>CONSTITUTION</t>
  </si>
  <si>
    <t>PHYSICAL STRESS</t>
  </si>
  <si>
    <r>
      <t xml:space="preserve">1 </t>
    </r>
    <r>
      <rPr>
        <sz val="11"/>
        <color theme="1"/>
        <rFont val="Wingdings"/>
        <charset val="2"/>
      </rPr>
      <t>p</t>
    </r>
  </si>
  <si>
    <r>
      <t xml:space="preserve">2 </t>
    </r>
    <r>
      <rPr>
        <sz val="11"/>
        <color theme="1"/>
        <rFont val="Wingdings"/>
        <charset val="2"/>
      </rPr>
      <t>p</t>
    </r>
  </si>
  <si>
    <r>
      <t xml:space="preserve">3 </t>
    </r>
    <r>
      <rPr>
        <sz val="11"/>
        <color theme="1"/>
        <rFont val="Wingdings"/>
        <charset val="2"/>
      </rPr>
      <t>p</t>
    </r>
  </si>
  <si>
    <t>MENTAL STRESS</t>
  </si>
  <si>
    <t>CORRUPTION</t>
  </si>
  <si>
    <t xml:space="preserve">m m m m </t>
  </si>
  <si>
    <t>CONSEQUENCES</t>
  </si>
  <si>
    <t>STUNTS</t>
  </si>
  <si>
    <t>GEAR</t>
  </si>
  <si>
    <t>fate points</t>
  </si>
  <si>
    <t>SPELLS</t>
  </si>
  <si>
    <t>+3</t>
  </si>
  <si>
    <t>+2</t>
  </si>
  <si>
    <t>+0</t>
  </si>
  <si>
    <t>+1</t>
  </si>
  <si>
    <t>Quite many people hold crudge for me hassling them</t>
  </si>
  <si>
    <t>Moon elven sight, +2 to notice on low light or far away</t>
  </si>
  <si>
    <t>Easily Influenced, Drowsy, Distracted.</t>
  </si>
  <si>
    <t>War Wizard (evocation, abjucation)</t>
  </si>
  <si>
    <r>
      <t xml:space="preserve">4 </t>
    </r>
    <r>
      <rPr>
        <sz val="11"/>
        <color theme="0" tint="-0.499984740745262"/>
        <rFont val="Wingdings"/>
        <charset val="2"/>
      </rPr>
      <t>p</t>
    </r>
  </si>
  <si>
    <t>C</t>
  </si>
  <si>
    <t>Charm</t>
  </si>
  <si>
    <t>Minor Illusion</t>
  </si>
  <si>
    <t>Magic Missile</t>
  </si>
  <si>
    <t xml:space="preserve">Forget </t>
  </si>
  <si>
    <t xml:space="preserve">Provoke Emotion </t>
  </si>
  <si>
    <t xml:space="preserve">Call Mist </t>
  </si>
  <si>
    <t xml:space="preserve">Arcane Armor: </t>
  </si>
  <si>
    <t>Because I am a world class duelist</t>
  </si>
  <si>
    <t>Trickster spell caster</t>
  </si>
  <si>
    <t>Accomplished trickster Spellcaster</t>
  </si>
  <si>
    <t>Cost</t>
  </si>
  <si>
    <t>CHA vs. INT overcome action to wipe out this scene</t>
  </si>
  <si>
    <t>ROLE</t>
  </si>
  <si>
    <t>PERSONALITY</t>
  </si>
  <si>
    <t>GOAL</t>
  </si>
  <si>
    <t>COLORS</t>
  </si>
  <si>
    <t>NAME</t>
  </si>
  <si>
    <t>GENDER</t>
  </si>
  <si>
    <t>black, silver</t>
  </si>
  <si>
    <t>Personality</t>
  </si>
  <si>
    <t>Leader</t>
  </si>
  <si>
    <t>Builder</t>
  </si>
  <si>
    <t>Negotatior</t>
  </si>
  <si>
    <t>Explorer</t>
  </si>
  <si>
    <t>+4</t>
  </si>
  <si>
    <t>+5</t>
  </si>
  <si>
    <t>Arather the Paladin</t>
  </si>
  <si>
    <t>Brown and Gold</t>
  </si>
  <si>
    <t>Role</t>
  </si>
  <si>
    <t>Warrior</t>
  </si>
  <si>
    <t>Charmer</t>
  </si>
  <si>
    <t>Caster</t>
  </si>
  <si>
    <t>Healer</t>
  </si>
  <si>
    <t>I protect those who cannot protect themseles</t>
  </si>
  <si>
    <t>Battle Priest</t>
  </si>
  <si>
    <t>Because I am battle hardened veteran</t>
  </si>
  <si>
    <t>Cure light wounds</t>
  </si>
  <si>
    <t>Cure moderate wounds</t>
  </si>
  <si>
    <t>Red wizard of the Council</t>
  </si>
  <si>
    <t>War wizard</t>
  </si>
  <si>
    <t>Evocation, abjuration, 2 spells</t>
  </si>
  <si>
    <r>
      <t xml:space="preserve">Accomplished Wizard </t>
    </r>
    <r>
      <rPr>
        <sz val="11"/>
        <color theme="1"/>
        <rFont val="Garamond"/>
        <family val="1"/>
      </rPr>
      <t>3 extra spells</t>
    </r>
  </si>
  <si>
    <r>
      <t>Manipulator,</t>
    </r>
    <r>
      <rPr>
        <sz val="11"/>
        <color theme="1"/>
        <rFont val="Garamond"/>
        <family val="1"/>
      </rPr>
      <t xml:space="preserve"> 3 transmutation spells</t>
    </r>
  </si>
  <si>
    <t>Dagger</t>
  </si>
  <si>
    <t>Azhar Flashy looking redhead, with reddish eyes</t>
  </si>
  <si>
    <t xml:space="preserve">Easily offended </t>
  </si>
  <si>
    <t>Burning hands</t>
  </si>
  <si>
    <t>Magic missile</t>
  </si>
  <si>
    <t>Cha vs Dex physical</t>
  </si>
  <si>
    <t>Fireball</t>
  </si>
  <si>
    <t>Fast temperament</t>
  </si>
  <si>
    <t>Power and wealth</t>
  </si>
  <si>
    <t>Red and silver</t>
  </si>
  <si>
    <t>Arcane Shield</t>
  </si>
  <si>
    <t>Pe</t>
  </si>
  <si>
    <t>Defence +Int (2)</t>
  </si>
  <si>
    <t>Arcane Armor</t>
  </si>
  <si>
    <t>Damage -2</t>
  </si>
  <si>
    <t xml:space="preserve">Azhar Elementalist, </t>
  </si>
  <si>
    <t>Cha +2 to create advantage&amp;overcome with fire magic</t>
  </si>
  <si>
    <t>Alter Surface</t>
  </si>
  <si>
    <t>1 object/area</t>
  </si>
  <si>
    <t>Aspect gets 2 free invocations, invent the aspect</t>
  </si>
  <si>
    <t>Grace</t>
  </si>
  <si>
    <t>Dex +1</t>
  </si>
  <si>
    <t>Haste</t>
  </si>
  <si>
    <t>Freeport weapons</t>
  </si>
  <si>
    <t>Finesse weapons</t>
  </si>
  <si>
    <t>Use Dex</t>
  </si>
  <si>
    <t>Martial weapons</t>
  </si>
  <si>
    <t>Dmg +1</t>
  </si>
  <si>
    <t>Heavy weapons</t>
  </si>
  <si>
    <t>Dmg +2, lose initiative, 2H</t>
  </si>
  <si>
    <t>Armor</t>
  </si>
  <si>
    <t>Calm and charming</t>
  </si>
  <si>
    <t>Original</t>
  </si>
  <si>
    <t>Skilled</t>
  </si>
  <si>
    <t>Negotiator</t>
  </si>
  <si>
    <t>The Wizard elementalist</t>
  </si>
  <si>
    <t>Skill level</t>
  </si>
  <si>
    <t>Healing and Prayer</t>
  </si>
  <si>
    <t>successful thief</t>
  </si>
  <si>
    <t>pretty lithe halfling girl</t>
  </si>
  <si>
    <t>easy living and andventure</t>
  </si>
  <si>
    <t>Halfling Tumbler, +2 on acrobatics and athletics</t>
  </si>
  <si>
    <t>Illusionist</t>
  </si>
  <si>
    <t>Fairy bloodline gives Chipmunk totem animal</t>
  </si>
  <si>
    <t>Wild shape Chipmunk</t>
  </si>
  <si>
    <t>Disguise</t>
  </si>
  <si>
    <t>+2 advantage to disguise</t>
  </si>
  <si>
    <t>Impersonate</t>
  </si>
  <si>
    <t>Overcome Cha+2 vs Wis</t>
  </si>
  <si>
    <t>Minor illusion</t>
  </si>
  <si>
    <t>self</t>
  </si>
  <si>
    <t>Musket</t>
  </si>
  <si>
    <t>Armorpiercing</t>
  </si>
  <si>
    <t>Rogue who meddles with magic</t>
  </si>
  <si>
    <t>Bubling and happy</t>
  </si>
  <si>
    <t>leather and green</t>
  </si>
  <si>
    <t>Z</t>
  </si>
  <si>
    <t>Mild</t>
  </si>
  <si>
    <t>Addled (M)</t>
  </si>
  <si>
    <t>At a Loss for Words (M/S)</t>
  </si>
  <si>
    <t>Bad First Impression (S)</t>
  </si>
  <si>
    <t>Befuddled (M)</t>
  </si>
  <si>
    <t>Bruised (P)</t>
  </si>
  <si>
    <t>Crackpot (S)</t>
  </si>
  <si>
    <t>Crestfallen (M/S)</t>
  </si>
  <si>
    <t>Embarrassed (S)</t>
  </si>
  <si>
    <t>Flustered (M/S)</t>
  </si>
  <si>
    <t>Limping (P)</t>
  </si>
  <si>
    <t>Out of Breath (P)</t>
  </si>
  <si>
    <t>Scared (M)</t>
  </si>
  <si>
    <t>Shaken (M/P/S)</t>
  </si>
  <si>
    <t>Spooked (M)</t>
  </si>
  <si>
    <t>Stumped (M)</t>
  </si>
  <si>
    <t>Uninspired (M)</t>
  </si>
  <si>
    <t>Winded (P)</t>
  </si>
  <si>
    <t>Woozy (P)</t>
  </si>
  <si>
    <t>Moderate</t>
  </si>
  <si>
    <t>Confused (M)</t>
  </si>
  <si>
    <t>Crisis of Confidence (M)</t>
  </si>
  <si>
    <t>Fatigued (P)</t>
  </si>
  <si>
    <t>Lame (P)</t>
  </si>
  <si>
    <t>Mauled (P)</t>
  </si>
  <si>
    <t>Minor Scandal (S)</t>
  </si>
  <si>
    <t>Mortified (S)</t>
  </si>
  <si>
    <t>Multiple Bruises (P)</t>
  </si>
  <si>
    <t>Off Your Game (M/S)</t>
  </si>
  <si>
    <t>Perplexed (M)</t>
  </si>
  <si>
    <t>Rendered Speechless (M/S)</t>
  </si>
  <si>
    <t>Terrified (M)</t>
  </si>
  <si>
    <t>Twisted Ankle (P)</t>
  </si>
  <si>
    <t>Writers Block (M)</t>
  </si>
  <si>
    <t>Severe</t>
  </si>
  <si>
    <t>Bleeding to Death (P)</t>
  </si>
  <si>
    <t>Broken Bones (P)</t>
  </si>
  <si>
    <t>Despondent (M)</t>
  </si>
  <si>
    <t>Exhausted (P)</t>
  </si>
  <si>
    <t>Forlorn (M)</t>
  </si>
  <si>
    <t>Hamstrung (P)</t>
  </si>
  <si>
    <t>Humiliated (S)</t>
  </si>
  <si>
    <t>Hysterical (M/S)</t>
  </si>
  <si>
    <t>Laughingstock (S)</t>
  </si>
  <si>
    <t>Paranoid (M)</t>
  </si>
  <si>
    <t>Sullied Reputation (S)</t>
  </si>
  <si>
    <t>Unhinged (M)</t>
  </si>
  <si>
    <t>Alex Louis Armstrong</t>
  </si>
  <si>
    <t>Bodybuilding wrestling champion of the Wizard's Guild</t>
  </si>
  <si>
    <t>Almost comically emotional</t>
  </si>
  <si>
    <t>Son of a walthy human trader</t>
  </si>
  <si>
    <t>War Wizard (evocation, abjuration)</t>
  </si>
  <si>
    <t>Constitution or Wisdom Score Corresponding Stress Track Size</t>
  </si>
  <si>
    <t>Mediocre (+0) 2</t>
  </si>
  <si>
    <t>Average (+1) or Fair (+2) 3</t>
  </si>
  <si>
    <t>Good (+3) or Great (+4) 4</t>
  </si>
  <si>
    <t>Superb (+5) 4 + extra mild consequence</t>
  </si>
  <si>
    <t>Fantastic (+6) 4 + extra mild &amp; moderate consequence</t>
  </si>
  <si>
    <t>Epic (+7) and up 4 + extra mild, moderate, &amp; severe consequence</t>
  </si>
  <si>
    <t>Stress</t>
  </si>
  <si>
    <t>+6</t>
  </si>
  <si>
    <t>+7</t>
  </si>
  <si>
    <r>
      <t xml:space="preserve">3 </t>
    </r>
    <r>
      <rPr>
        <sz val="11"/>
        <rFont val="Wingdings"/>
        <charset val="2"/>
      </rPr>
      <t>p</t>
    </r>
  </si>
  <si>
    <r>
      <t xml:space="preserve">4 </t>
    </r>
    <r>
      <rPr>
        <sz val="11"/>
        <color theme="0" tint="-0.34998626667073579"/>
        <rFont val="Wingdings"/>
        <charset val="2"/>
      </rPr>
      <t>p</t>
    </r>
  </si>
  <si>
    <t>Great emotions</t>
  </si>
  <si>
    <t>Darkness</t>
  </si>
  <si>
    <t>impenetrable darkness</t>
  </si>
  <si>
    <t>Du</t>
  </si>
  <si>
    <t>Ta</t>
  </si>
  <si>
    <t>Co</t>
  </si>
  <si>
    <t>Blue, yellow</t>
  </si>
  <si>
    <t>To protect and serve</t>
  </si>
  <si>
    <t>DEX</t>
  </si>
  <si>
    <t>Bastard sword</t>
  </si>
  <si>
    <t>Spell</t>
  </si>
  <si>
    <t>Description</t>
  </si>
  <si>
    <t>target</t>
  </si>
  <si>
    <t>Duration</t>
  </si>
  <si>
    <t>Inst</t>
  </si>
  <si>
    <t>AR</t>
  </si>
  <si>
    <t>Militia armor</t>
  </si>
  <si>
    <t>WP</t>
  </si>
  <si>
    <t>-1 damage level, all stress</t>
  </si>
  <si>
    <t>heal all stress</t>
  </si>
  <si>
    <t>Cure Serious Wound</t>
  </si>
  <si>
    <t>Remove 1 consequence</t>
  </si>
  <si>
    <t>2 invocations of Chilling Thick Fog</t>
  </si>
  <si>
    <t>Switch blade, short sword, Darts</t>
  </si>
  <si>
    <t>Chipmunk, str -2, dex +5, Tiny, fast, fit from small openings</t>
  </si>
  <si>
    <t>Toledo salamanca rapier, fast and fine finesse blade +2</t>
  </si>
  <si>
    <t>Fancy Noble clothes</t>
  </si>
  <si>
    <t>none</t>
  </si>
  <si>
    <t>no invoke</t>
  </si>
  <si>
    <t>Cha +2 vs Dex, "on fire" aspect</t>
  </si>
  <si>
    <t>Order and peace</t>
  </si>
  <si>
    <t>I get +2 when I forcefully Attack with a martial wp in melee</t>
  </si>
  <si>
    <t>Broad sword + Shield</t>
  </si>
  <si>
    <t>Shield</t>
  </si>
  <si>
    <t>http://evilhat.wikidot.com/fate-core-stunts</t>
  </si>
  <si>
    <t>3 free invoke / session or repair</t>
  </si>
  <si>
    <t>1 free invoke / session or repair</t>
  </si>
  <si>
    <t>2 free invoke / session or repair</t>
  </si>
  <si>
    <t>Likeable</t>
  </si>
  <si>
    <t>Head of the City Guard</t>
  </si>
  <si>
    <t>Devout Paladin of Tor</t>
  </si>
  <si>
    <t>Power</t>
  </si>
  <si>
    <t xml:space="preserve"> You or a willing ally in your zone gains +1 to Strength.</t>
  </si>
  <si>
    <t>Might</t>
  </si>
  <si>
    <t>STR +1, aspect "Supernatural Strength" 2 invocation</t>
  </si>
  <si>
    <t>Manipulator (3 transmutation spells)</t>
  </si>
  <si>
    <t>I get +2 when I forcefully Defend with a Shield in melee</t>
  </si>
  <si>
    <t>Because I am temple knight</t>
  </si>
  <si>
    <t xml:space="preserve"> I get a +2 when I dexteriously attack when engaged in a one-on-one swordfight.</t>
  </si>
  <si>
    <t>1;2;Z</t>
  </si>
  <si>
    <t>touch</t>
  </si>
  <si>
    <r>
      <rPr>
        <b/>
        <sz val="10"/>
        <color theme="1"/>
        <rFont val="Garamond"/>
        <family val="1"/>
      </rPr>
      <t>Powerful Attack:</t>
    </r>
    <r>
      <rPr>
        <sz val="10"/>
        <color theme="1"/>
        <rFont val="Garamond"/>
        <family val="1"/>
      </rPr>
      <t xml:space="preserve"> Because I am so skilled at delivering forceful attacks, I gain +2 when I am Forcefully Striking while armed with a heavy weapon.</t>
    </r>
  </si>
  <si>
    <t>Selene the Wizard</t>
  </si>
  <si>
    <t>REFRESH</t>
  </si>
  <si>
    <t>Heavy armor</t>
  </si>
  <si>
    <t>Light armor</t>
  </si>
  <si>
    <t>Medium armor</t>
  </si>
  <si>
    <t>To get my lands &amp; title back</t>
  </si>
  <si>
    <t>COMBAT</t>
  </si>
  <si>
    <t>Dex +1, Aspect "superspeed" with 2 invocations, Speed * 2, +2 dodge</t>
  </si>
  <si>
    <t>Stolen</t>
  </si>
  <si>
    <t>Stole a musket</t>
  </si>
  <si>
    <t>Self learned Necromancer</t>
  </si>
  <si>
    <t>Powerhungry</t>
  </si>
  <si>
    <t>Necromancer</t>
  </si>
  <si>
    <t>Curces and necromancy, 2 spells</t>
  </si>
  <si>
    <t>Animate Dead</t>
  </si>
  <si>
    <t>Animate nearby corpse</t>
  </si>
  <si>
    <t>Ghoul’s Touch</t>
  </si>
  <si>
    <t>Cha +2 vs. Int</t>
  </si>
  <si>
    <t>Death’s Chill</t>
  </si>
  <si>
    <t>your Z</t>
  </si>
  <si>
    <t>Cha vs. Con</t>
  </si>
  <si>
    <t>Ill Fortune</t>
  </si>
  <si>
    <t>Cha vs. Wis, give "Ill fortune" aspect</t>
  </si>
  <si>
    <t>Evil Eye</t>
  </si>
  <si>
    <t>Cha +2 vs. Int, Give "Terrified" aspect</t>
  </si>
  <si>
    <t>Because I am an experienced diplomat</t>
  </si>
  <si>
    <t>I get +2 when I charmingly create an advantage</t>
  </si>
  <si>
    <t>in a debate</t>
  </si>
  <si>
    <t>Reserved</t>
  </si>
  <si>
    <t>Black</t>
  </si>
  <si>
    <t>Dark Resurrection</t>
  </si>
  <si>
    <t>WEALTH</t>
  </si>
  <si>
    <t>Rich human Baron raised by a merchant</t>
  </si>
  <si>
    <t>physical</t>
  </si>
  <si>
    <t>mental</t>
  </si>
  <si>
    <t>Psychopath, does not feel empathy</t>
  </si>
  <si>
    <t>Dancalot quickfinger</t>
  </si>
  <si>
    <t>Invisibility</t>
  </si>
  <si>
    <t>Give aspect "Invisible"</t>
  </si>
  <si>
    <t>Major Illusion</t>
  </si>
  <si>
    <t>Cha+2 vs Wis, image or sound, aspect of  Distracted, Surprised, Confused</t>
  </si>
  <si>
    <t>Cha +2 vs. Wis, image &amp; sound, Aspect "Surprised, Afraid,
Confused, Distracted"</t>
  </si>
  <si>
    <t>Major illusion</t>
  </si>
  <si>
    <t>Noble Chivalry, always a fair fight</t>
  </si>
  <si>
    <t>C(CS)</t>
  </si>
  <si>
    <t>C(CM)</t>
  </si>
  <si>
    <t>C(CL)</t>
  </si>
  <si>
    <t>Restore dead to unlife, get deadly corruption</t>
  </si>
  <si>
    <t>l l l l</t>
  </si>
  <si>
    <t>Tentacle monster</t>
  </si>
  <si>
    <t>Can attack with terrible tentacles with STR +4,</t>
  </si>
  <si>
    <t>Stomage has terrible fangs that do STR +5 damage</t>
  </si>
  <si>
    <t>Charming bard trickster duelist</t>
  </si>
  <si>
    <t>Outcast moon elf nobility of a corrupted Duke</t>
  </si>
  <si>
    <t>Wild shape Shark</t>
  </si>
  <si>
    <t>Advanced Wildshapes Shark</t>
  </si>
  <si>
    <t>Forms</t>
  </si>
  <si>
    <t>Shark Garou</t>
  </si>
  <si>
    <t>Full Shark</t>
  </si>
  <si>
    <t>Your Strength and Dexterity are both Good (+3). You have Fangs with which to rend and tear, and swin fast and breath underwater. You have Keen Senses, which you can use to track with Wisdom. You have aspect "helpless in land" plus "suffocates in land"</t>
  </si>
  <si>
    <t>Fangs</t>
  </si>
  <si>
    <t>+5 attack, '+3 defend, must grab first</t>
  </si>
  <si>
    <t>mild</t>
  </si>
  <si>
    <t>severe</t>
  </si>
  <si>
    <t>moderate</t>
  </si>
  <si>
    <t>extreme</t>
  </si>
  <si>
    <t xml:space="preserve">l l m m </t>
  </si>
  <si>
    <t>Shark Druid warrior</t>
  </si>
  <si>
    <t>Brutal and violent</t>
  </si>
  <si>
    <t>Very large half ork</t>
  </si>
  <si>
    <t>Shark skin, gladiator armor</t>
  </si>
  <si>
    <t>2 free invocations if both</t>
  </si>
  <si>
    <t>Green and bronze</t>
  </si>
  <si>
    <t>Respect and wealth through fear</t>
  </si>
  <si>
    <t>Aracorn the Shark</t>
  </si>
  <si>
    <r>
      <t xml:space="preserve">4 </t>
    </r>
    <r>
      <rPr>
        <sz val="11"/>
        <color theme="9" tint="-0.249977111117893"/>
        <rFont val="Wingdings"/>
        <charset val="2"/>
      </rPr>
      <t>p</t>
    </r>
  </si>
  <si>
    <r>
      <t xml:space="preserve">5 </t>
    </r>
    <r>
      <rPr>
        <sz val="11"/>
        <color theme="9" tint="-0.249977111117893"/>
        <rFont val="Wingdings"/>
        <charset val="2"/>
      </rPr>
      <t>p</t>
    </r>
  </si>
  <si>
    <t>Large and clumsy as a shark, with Fangs</t>
  </si>
  <si>
    <t>Your Strength is Superb (+5) and your Constitution is Great (+4). You get two extra physical stress boxes and an extra minor physical consequence; these go away (and might roll up) when you shed this form. You have Fangs, but you are also Large and Clumsy</t>
  </si>
  <si>
    <t>Murderous Insane Tree</t>
  </si>
  <si>
    <t>Kill the living</t>
  </si>
  <si>
    <t>Deadwood tree</t>
  </si>
  <si>
    <t>-1</t>
  </si>
  <si>
    <r>
      <t xml:space="preserve">Enormous, </t>
    </r>
    <r>
      <rPr>
        <sz val="10"/>
        <color theme="1"/>
        <rFont val="Garamond"/>
        <family val="1"/>
      </rPr>
      <t>attack anything in its zone or an adjacent zone</t>
    </r>
  </si>
  <si>
    <t>Massive Branch</t>
  </si>
  <si>
    <t>[+6] target is knocked down</t>
  </si>
  <si>
    <t>Deadwood Tree</t>
  </si>
  <si>
    <t>Monsters</t>
  </si>
  <si>
    <t>branches</t>
  </si>
  <si>
    <t>Hardened Bark</t>
  </si>
  <si>
    <t>defence</t>
  </si>
  <si>
    <t>Serpent Person</t>
  </si>
  <si>
    <t>Serpent Person mystic</t>
  </si>
  <si>
    <t>A Scattered People</t>
  </si>
  <si>
    <t>Scion of an Ancient Empire</t>
  </si>
  <si>
    <t>Change Shape</t>
  </si>
  <si>
    <t>Cha +2 (+5) to maintain disquise</t>
  </si>
  <si>
    <t>Falcion</t>
  </si>
  <si>
    <r>
      <t xml:space="preserve">3 </t>
    </r>
    <r>
      <rPr>
        <sz val="11"/>
        <color theme="0" tint="-0.34998626667073579"/>
        <rFont val="Wingdings"/>
        <charset val="2"/>
      </rPr>
      <t>p</t>
    </r>
  </si>
  <si>
    <t>tohit</t>
  </si>
  <si>
    <t>RA</t>
  </si>
  <si>
    <t>Mindbolt</t>
  </si>
  <si>
    <t>Cha +3</t>
  </si>
  <si>
    <t>Magical shield (+1, int)</t>
  </si>
  <si>
    <t>Dodge +2/+1</t>
  </si>
  <si>
    <t>https://fate-srd.com/fate-system-toolkit/wealth</t>
  </si>
  <si>
    <t>Far travelled muscular human ranger</t>
  </si>
  <si>
    <t>Well connected among elves</t>
  </si>
  <si>
    <t>COST RATING GOODS SERVICES CREDITS</t>
  </si>
  <si>
    <t>Abysmal (-3)</t>
  </si>
  <si>
    <t>Terrible (-2)</t>
  </si>
  <si>
    <t>Poor (-1)</t>
  </si>
  <si>
    <t>Mediocre (+0)</t>
  </si>
  <si>
    <t>Average (+1)</t>
  </si>
  <si>
    <t>Fair (+2)</t>
  </si>
  <si>
    <t>Good (+3)</t>
  </si>
  <si>
    <t>Great (+4)</t>
  </si>
  <si>
    <t>Superb (+5)</t>
  </si>
  <si>
    <t>Fantastic (+6)</t>
  </si>
  <si>
    <t>Epic (+7)</t>
  </si>
  <si>
    <t>Legendary (+8)</t>
  </si>
  <si>
    <t>Armored VTOL Airline, Seoul to Buenos Aires</t>
  </si>
  <si>
    <t xml:space="preserve">Vending machine drink Tip for package delivery </t>
  </si>
  <si>
    <t xml:space="preserve">Fast food meal Cab ride </t>
  </si>
  <si>
    <t>Mild recreational drug Commuter rail ticket</t>
  </si>
  <si>
    <t xml:space="preserve">Basic toolkit Hair stylist </t>
  </si>
  <si>
    <t xml:space="preserve">High-class restaurant meal Night at a capsule motel </t>
  </si>
  <si>
    <t xml:space="preserve">No-frills pistol Minor medical treatment </t>
  </si>
  <si>
    <t xml:space="preserve">Submachine gun Vehicle collision repair </t>
  </si>
  <si>
    <t xml:space="preserve">Cybernetic limb Night at a luxury hotel </t>
  </si>
  <si>
    <t xml:space="preserve">Economy car Cosmetic surgery </t>
  </si>
  <si>
    <t xml:space="preserve">Delivery van Airline, Boston to Seattle </t>
  </si>
  <si>
    <t xml:space="preserve">Civilian VTOL Airline, London to Beijing non-stop </t>
  </si>
  <si>
    <t>RESOURCE STRESS</t>
  </si>
  <si>
    <t xml:space="preserve">m m </t>
  </si>
  <si>
    <r>
      <t xml:space="preserve">m m m </t>
    </r>
    <r>
      <rPr>
        <sz val="11"/>
        <color theme="2"/>
        <rFont val="Wingdings"/>
        <charset val="2"/>
      </rPr>
      <t xml:space="preserve">m </t>
    </r>
  </si>
  <si>
    <t>RESOURCE AND SOCIAL CONSEQUENCES</t>
  </si>
  <si>
    <t>m m m</t>
  </si>
  <si>
    <t xml:space="preserve">m m m </t>
  </si>
  <si>
    <t>MINOR ASPECTS</t>
  </si>
  <si>
    <r>
      <rPr>
        <b/>
        <sz val="10"/>
        <color theme="1"/>
        <rFont val="Garamond"/>
        <family val="1"/>
      </rPr>
      <t>Powerful Attack:</t>
    </r>
    <r>
      <rPr>
        <sz val="10"/>
        <color theme="1"/>
        <rFont val="Garamond"/>
        <family val="1"/>
      </rPr>
      <t xml:space="preserve"> Because I am so skilled at delivering forceful attacks, I gain +2 when I am Forcefully Striking while armed with natural weapons.</t>
    </r>
  </si>
  <si>
    <t>Garou melee</t>
  </si>
  <si>
    <t>Bite, +9 after grabble</t>
  </si>
  <si>
    <t>TEMPORARY ASPECTS</t>
  </si>
  <si>
    <t>CONDITIONS</t>
  </si>
  <si>
    <t>pppp</t>
  </si>
  <si>
    <t>UNIQUE CONDITIONS</t>
  </si>
  <si>
    <t>Wealthy (sticky): [][][][][] As represented by five condition boxes, you have</t>
  </si>
  <si>
    <t>access to material wealth allowing the upper hand when navigating society.</t>
  </si>
  <si>
    <t>Check a box when you use your wealth, as described by your stunts. Recover</t>
  </si>
  <si>
    <t>one box of this condition at the beginning of every session. When your wealth</t>
  </si>
  <si>
    <t>is the most direct means to achieve a goal, you may also use Wealthy as a</t>
  </si>
  <si>
    <t>unique approach with a bonus of +1 for every unchecked box. Whenever</t>
  </si>
  <si>
    <t>you use Wealthy as an approach, check one box regardless of the outcome.</t>
  </si>
  <si>
    <t>Aron Ragul the governor necromancer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</si>
</sst>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1">
    <font>
      <sz val="11"/>
      <color theme="1"/>
      <name val="Calibri"/>
      <family val="2"/>
      <scheme val="minor"/>
    </font>
    <font>
      <sz val="11"/>
      <color theme="1"/>
      <name val="Roboto Slab"/>
    </font>
    <font>
      <b/>
      <sz val="11"/>
      <color theme="0"/>
      <name val="Roboto Slab"/>
    </font>
    <font>
      <sz val="11"/>
      <color theme="1"/>
      <name val="Harrington"/>
      <family val="5"/>
    </font>
    <font>
      <b/>
      <sz val="11"/>
      <color theme="1"/>
      <name val="Roboto Slab"/>
    </font>
    <font>
      <sz val="11"/>
      <color theme="1"/>
      <name val="Wingdings"/>
      <charset val="2"/>
    </font>
    <font>
      <sz val="11"/>
      <color theme="1"/>
      <name val="Garamond"/>
      <family val="1"/>
    </font>
    <font>
      <sz val="10"/>
      <color theme="1"/>
      <name val="Garamond"/>
      <family val="1"/>
    </font>
    <font>
      <b/>
      <sz val="11"/>
      <color theme="1"/>
      <name val="Garamond"/>
      <family val="1"/>
    </font>
    <font>
      <sz val="12"/>
      <color indexed="8"/>
      <name val="Verdana"/>
      <family val="2"/>
    </font>
    <font>
      <sz val="8"/>
      <color theme="1"/>
      <name val="Arial Narrow"/>
      <family val="2"/>
    </font>
    <font>
      <b/>
      <sz val="11"/>
      <color theme="1"/>
      <name val="Calibri"/>
      <family val="2"/>
      <scheme val="minor"/>
    </font>
    <font>
      <sz val="11"/>
      <color theme="0" tint="-0.499984740745262"/>
      <name val="Roboto Slab"/>
    </font>
    <font>
      <sz val="11"/>
      <color theme="0" tint="-0.499984740745262"/>
      <name val="Wingdings"/>
      <charset val="2"/>
    </font>
    <font>
      <b/>
      <sz val="11"/>
      <color theme="0"/>
      <name val="Garamond"/>
      <family val="1"/>
    </font>
    <font>
      <sz val="10"/>
      <color theme="2" tint="-0.749992370372631"/>
      <name val="Garamond"/>
      <family val="1"/>
    </font>
    <font>
      <sz val="11"/>
      <color theme="0"/>
      <name val="Garamond"/>
      <family val="1"/>
    </font>
    <font>
      <sz val="11"/>
      <color theme="2" tint="-0.749992370372631"/>
      <name val="Garamond"/>
      <family val="1"/>
    </font>
    <font>
      <b/>
      <sz val="22"/>
      <color theme="1"/>
      <name val="Garamond"/>
      <family val="1"/>
    </font>
    <font>
      <b/>
      <sz val="20"/>
      <color theme="1"/>
      <name val="Garamond"/>
      <family val="1"/>
    </font>
    <font>
      <sz val="8"/>
      <color theme="1"/>
      <name val="Garamond"/>
      <family val="1"/>
    </font>
    <font>
      <sz val="11"/>
      <color rgb="FF000000"/>
      <name val="Garamond"/>
      <family val="1"/>
    </font>
    <font>
      <b/>
      <i/>
      <sz val="9"/>
      <color theme="1"/>
      <name val="ACaslonPro"/>
    </font>
    <font>
      <sz val="11"/>
      <color theme="0" tint="-0.34998626667073579"/>
      <name val="Garamond"/>
      <family val="1"/>
    </font>
    <font>
      <sz val="14"/>
      <color rgb="FF333333"/>
      <name val="Trebuchet MS"/>
      <family val="2"/>
    </font>
    <font>
      <sz val="10"/>
      <color rgb="FF333333"/>
      <name val="Verdana"/>
      <family val="2"/>
    </font>
    <font>
      <b/>
      <sz val="10"/>
      <color theme="1"/>
      <name val="Garamond"/>
      <family val="1"/>
    </font>
    <font>
      <sz val="11"/>
      <color theme="0" tint="-0.34998626667073579"/>
      <name val="Roboto Slab"/>
    </font>
    <font>
      <sz val="11"/>
      <color theme="0" tint="-0.34998626667073579"/>
      <name val="Wingdings"/>
      <charset val="2"/>
    </font>
    <font>
      <sz val="11"/>
      <name val="Roboto Slab"/>
    </font>
    <font>
      <sz val="11"/>
      <name val="Wingdings"/>
      <charset val="2"/>
    </font>
    <font>
      <sz val="9"/>
      <color theme="1"/>
      <name val="Garamond"/>
      <family val="1"/>
    </font>
    <font>
      <b/>
      <sz val="12"/>
      <color theme="1"/>
      <name val="Garamond"/>
      <family val="1"/>
    </font>
    <font>
      <b/>
      <sz val="12"/>
      <color theme="0"/>
      <name val="Garamond"/>
      <family val="1"/>
    </font>
    <font>
      <sz val="8"/>
      <name val="Calibri"/>
      <family val="2"/>
      <scheme val="minor"/>
    </font>
    <font>
      <b/>
      <sz val="9"/>
      <color theme="0"/>
      <name val="Garamond"/>
      <family val="1"/>
    </font>
    <font>
      <b/>
      <sz val="10"/>
      <color theme="2" tint="-0.749992370372631"/>
      <name val="Garamond"/>
      <family val="1"/>
    </font>
    <font>
      <b/>
      <sz val="11"/>
      <color theme="2" tint="-0.749992370372631"/>
      <name val="Garamond"/>
      <family val="1"/>
    </font>
    <font>
      <sz val="11"/>
      <color theme="2"/>
      <name val="Garamond"/>
      <family val="1"/>
    </font>
    <font>
      <sz val="8"/>
      <color theme="2"/>
      <name val="Arial Narrow"/>
      <family val="2"/>
    </font>
    <font>
      <sz val="9"/>
      <color theme="1"/>
      <name val="Arial Narrow"/>
      <family val="2"/>
    </font>
    <font>
      <b/>
      <sz val="11"/>
      <name val="Garamond"/>
      <family val="1"/>
    </font>
    <font>
      <b/>
      <sz val="8"/>
      <color theme="1"/>
      <name val="Garamond"/>
      <family val="1"/>
    </font>
    <font>
      <sz val="9"/>
      <name val="Garamond"/>
      <family val="1"/>
    </font>
    <font>
      <sz val="11"/>
      <color theme="0" tint="-0.14999847407452621"/>
      <name val="Garamond"/>
      <family val="1"/>
    </font>
    <font>
      <sz val="11"/>
      <color theme="1"/>
      <name val="Matura MT Script Capitals"/>
      <family val="4"/>
    </font>
    <font>
      <sz val="11"/>
      <color theme="9" tint="-0.249977111117893"/>
      <name val="Roboto Slab"/>
    </font>
    <font>
      <sz val="11"/>
      <color theme="9" tint="-0.249977111117893"/>
      <name val="Wingdings"/>
      <charset val="2"/>
    </font>
    <font>
      <sz val="22"/>
      <color theme="1"/>
      <name val="Matura MT Script Capitals"/>
      <family val="4"/>
    </font>
    <font>
      <u/>
      <sz val="11"/>
      <color theme="10"/>
      <name val="Calibri"/>
      <family val="2"/>
      <scheme val="minor"/>
    </font>
    <font>
      <sz val="11"/>
      <color theme="2"/>
      <name val="Wingdings"/>
      <charset val="2"/>
    </font>
  </fonts>
  <fills count="11">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0" tint="-4.9989318521683403E-2"/>
        <bgColor indexed="64"/>
      </patternFill>
    </fill>
    <fill>
      <patternFill patternType="solid">
        <fgColor theme="1" tint="4.9989318521683403E-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2"/>
        <bgColor indexed="64"/>
      </patternFill>
    </fill>
    <fill>
      <patternFill patternType="solid">
        <fgColor theme="0" tint="-0.34998626667073579"/>
        <bgColor indexed="64"/>
      </patternFill>
    </fill>
    <fill>
      <patternFill patternType="solid">
        <fgColor theme="8" tint="0.79998168889431442"/>
        <bgColor indexed="64"/>
      </patternFill>
    </fill>
  </fills>
  <borders count="45">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auto="1"/>
      </right>
      <top style="thin">
        <color indexed="64"/>
      </top>
      <bottom/>
      <diagonal/>
    </border>
    <border>
      <left style="thin">
        <color indexed="64"/>
      </left>
      <right/>
      <top/>
      <bottom/>
      <diagonal/>
    </border>
    <border>
      <left/>
      <right style="medium">
        <color auto="1"/>
      </right>
      <top/>
      <bottom style="thin">
        <color auto="1"/>
      </bottom>
      <diagonal/>
    </border>
    <border>
      <left style="medium">
        <color indexed="64"/>
      </left>
      <right/>
      <top style="thin">
        <color indexed="64"/>
      </top>
      <bottom style="thin">
        <color indexed="64"/>
      </bottom>
      <diagonal/>
    </border>
    <border>
      <left style="thin">
        <color theme="2" tint="-0.749992370372631"/>
      </left>
      <right/>
      <top style="thin">
        <color theme="2" tint="-0.749992370372631"/>
      </top>
      <bottom style="thin">
        <color theme="2" tint="-0.749992370372631"/>
      </bottom>
      <diagonal/>
    </border>
    <border>
      <left/>
      <right/>
      <top style="thin">
        <color theme="2" tint="-0.749992370372631"/>
      </top>
      <bottom style="thin">
        <color theme="2" tint="-0.749992370372631"/>
      </bottom>
      <diagonal/>
    </border>
    <border>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style="thin">
        <color indexed="64"/>
      </right>
      <top style="thin">
        <color indexed="64"/>
      </top>
      <bottom/>
      <diagonal/>
    </border>
    <border>
      <left style="medium">
        <color auto="1"/>
      </left>
      <right style="thin">
        <color indexed="64"/>
      </right>
      <top/>
      <bottom style="medium">
        <color auto="1"/>
      </bottom>
      <diagonal/>
    </border>
    <border>
      <left style="thin">
        <color indexed="64"/>
      </left>
      <right/>
      <top style="medium">
        <color auto="1"/>
      </top>
      <bottom style="thin">
        <color auto="1"/>
      </bottom>
      <diagonal/>
    </border>
    <border>
      <left style="medium">
        <color indexed="64"/>
      </left>
      <right style="thin">
        <color indexed="64"/>
      </right>
      <top/>
      <bottom style="thin">
        <color indexed="64"/>
      </bottom>
      <diagonal/>
    </border>
    <border>
      <left/>
      <right style="thin">
        <color indexed="64"/>
      </right>
      <top style="medium">
        <color auto="1"/>
      </top>
      <bottom style="thin">
        <color indexed="64"/>
      </bottom>
      <diagonal/>
    </border>
    <border>
      <left/>
      <right style="medium">
        <color indexed="64"/>
      </right>
      <top style="thin">
        <color theme="2" tint="-0.749992370372631"/>
      </top>
      <bottom style="thin">
        <color theme="2" tint="-0.749992370372631"/>
      </bottom>
      <diagonal/>
    </border>
    <border>
      <left style="medium">
        <color indexed="64"/>
      </left>
      <right/>
      <top style="thin">
        <color indexed="64"/>
      </top>
      <bottom style="medium">
        <color indexed="64"/>
      </bottom>
      <diagonal/>
    </border>
  </borders>
  <cellStyleXfs count="3">
    <xf numFmtId="0" fontId="0" fillId="0" borderId="0"/>
    <xf numFmtId="0" fontId="9" fillId="0" borderId="0" applyNumberFormat="0" applyFill="0" applyBorder="0" applyProtection="0">
      <alignment vertical="top" wrapText="1"/>
    </xf>
    <xf numFmtId="0" fontId="49" fillId="0" borderId="0" applyNumberFormat="0" applyFill="0" applyBorder="0" applyAlignment="0" applyProtection="0"/>
  </cellStyleXfs>
  <cellXfs count="336">
    <xf numFmtId="0" fontId="0" fillId="0" borderId="0" xfId="0"/>
    <xf numFmtId="0" fontId="1" fillId="0" borderId="0" xfId="0" applyFont="1"/>
    <xf numFmtId="0" fontId="1" fillId="2" borderId="13" xfId="0" applyFont="1" applyFill="1" applyBorder="1"/>
    <xf numFmtId="0" fontId="1" fillId="2" borderId="14" xfId="0" applyFont="1" applyFill="1" applyBorder="1"/>
    <xf numFmtId="0" fontId="6" fillId="2" borderId="13" xfId="0" applyFont="1" applyFill="1" applyBorder="1"/>
    <xf numFmtId="0" fontId="6" fillId="2" borderId="15" xfId="0" applyFont="1" applyFill="1" applyBorder="1"/>
    <xf numFmtId="0" fontId="2" fillId="2" borderId="0" xfId="0" applyFont="1" applyFill="1"/>
    <xf numFmtId="0" fontId="1" fillId="2" borderId="0" xfId="0" quotePrefix="1" applyFont="1" applyFill="1" applyAlignment="1">
      <alignment horizontal="center"/>
    </xf>
    <xf numFmtId="0" fontId="5" fillId="2" borderId="0" xfId="0" quotePrefix="1" applyFont="1" applyFill="1" applyAlignment="1">
      <alignment horizontal="left"/>
    </xf>
    <xf numFmtId="0" fontId="6" fillId="2" borderId="0" xfId="0" applyFont="1" applyFill="1"/>
    <xf numFmtId="0" fontId="12" fillId="2" borderId="0" xfId="0" quotePrefix="1" applyFont="1" applyFill="1" applyAlignment="1">
      <alignment horizontal="center"/>
    </xf>
    <xf numFmtId="0" fontId="11" fillId="0" borderId="0" xfId="0" applyFont="1"/>
    <xf numFmtId="0" fontId="14" fillId="3" borderId="5" xfId="0" applyFont="1" applyFill="1" applyBorder="1"/>
    <xf numFmtId="0" fontId="14" fillId="3" borderId="6" xfId="0" applyFont="1" applyFill="1" applyBorder="1"/>
    <xf numFmtId="0" fontId="6" fillId="2" borderId="25" xfId="0" applyFont="1" applyFill="1" applyBorder="1"/>
    <xf numFmtId="0" fontId="8" fillId="2" borderId="23" xfId="0" applyFont="1" applyFill="1" applyBorder="1"/>
    <xf numFmtId="0" fontId="8" fillId="0" borderId="23" xfId="0" applyFont="1" applyBorder="1"/>
    <xf numFmtId="0" fontId="8" fillId="0" borderId="23" xfId="0" applyFont="1" applyBorder="1" applyAlignment="1">
      <alignment horizontal="left"/>
    </xf>
    <xf numFmtId="0" fontId="6" fillId="0" borderId="0" xfId="0" applyFont="1"/>
    <xf numFmtId="0" fontId="14" fillId="3" borderId="1" xfId="0" applyFont="1" applyFill="1" applyBorder="1"/>
    <xf numFmtId="0" fontId="14" fillId="3" borderId="2" xfId="0" applyFont="1" applyFill="1" applyBorder="1"/>
    <xf numFmtId="0" fontId="14" fillId="3" borderId="3" xfId="0" applyFont="1" applyFill="1" applyBorder="1"/>
    <xf numFmtId="0" fontId="6" fillId="2" borderId="4" xfId="0" applyFont="1" applyFill="1" applyBorder="1" applyAlignment="1">
      <alignment horizontal="center"/>
    </xf>
    <xf numFmtId="0" fontId="14" fillId="3" borderId="7" xfId="0" applyFont="1" applyFill="1" applyBorder="1"/>
    <xf numFmtId="0" fontId="6" fillId="3" borderId="2" xfId="0" applyFont="1" applyFill="1" applyBorder="1"/>
    <xf numFmtId="0" fontId="6" fillId="2" borderId="2" xfId="0" applyFont="1" applyFill="1" applyBorder="1"/>
    <xf numFmtId="0" fontId="14" fillId="3" borderId="8" xfId="0" applyFont="1" applyFill="1" applyBorder="1"/>
    <xf numFmtId="0" fontId="14" fillId="3" borderId="0" xfId="0" applyFont="1" applyFill="1"/>
    <xf numFmtId="0" fontId="14" fillId="3" borderId="9" xfId="0" applyFont="1" applyFill="1" applyBorder="1"/>
    <xf numFmtId="0" fontId="6" fillId="4" borderId="0" xfId="0" applyFont="1" applyFill="1"/>
    <xf numFmtId="0" fontId="6" fillId="4" borderId="0" xfId="0" applyFont="1" applyFill="1" applyAlignment="1">
      <alignment horizontal="right"/>
    </xf>
    <xf numFmtId="0" fontId="14" fillId="3" borderId="0" xfId="0" applyFont="1" applyFill="1" applyAlignment="1">
      <alignment horizontal="left"/>
    </xf>
    <xf numFmtId="0" fontId="14" fillId="3" borderId="0" xfId="0" applyFont="1" applyFill="1" applyAlignment="1">
      <alignment horizontal="right"/>
    </xf>
    <xf numFmtId="0" fontId="14" fillId="3" borderId="0" xfId="0" applyFont="1" applyFill="1" applyAlignment="1">
      <alignment horizontal="center"/>
    </xf>
    <xf numFmtId="0" fontId="6" fillId="2" borderId="23" xfId="0" applyFont="1" applyFill="1" applyBorder="1"/>
    <xf numFmtId="0" fontId="14" fillId="2" borderId="13" xfId="0" applyFont="1" applyFill="1" applyBorder="1"/>
    <xf numFmtId="0" fontId="16" fillId="2" borderId="13" xfId="0" applyFont="1" applyFill="1" applyBorder="1" applyAlignment="1">
      <alignment horizontal="right"/>
    </xf>
    <xf numFmtId="0" fontId="6" fillId="2" borderId="24" xfId="0" applyFont="1" applyFill="1" applyBorder="1"/>
    <xf numFmtId="0" fontId="6" fillId="2" borderId="0" xfId="0" applyFont="1" applyFill="1" applyAlignment="1">
      <alignment horizontal="right"/>
    </xf>
    <xf numFmtId="0" fontId="6" fillId="0" borderId="0" xfId="0" quotePrefix="1" applyFont="1"/>
    <xf numFmtId="0" fontId="16" fillId="2" borderId="13" xfId="0" applyFont="1" applyFill="1" applyBorder="1" applyAlignment="1">
      <alignment horizontal="left"/>
    </xf>
    <xf numFmtId="0" fontId="16" fillId="2" borderId="13" xfId="0" applyFont="1" applyFill="1" applyBorder="1"/>
    <xf numFmtId="0" fontId="14" fillId="2" borderId="13" xfId="0" applyFont="1" applyFill="1" applyBorder="1" applyAlignment="1">
      <alignment horizontal="right"/>
    </xf>
    <xf numFmtId="0" fontId="8" fillId="2" borderId="24" xfId="0" applyFont="1" applyFill="1" applyBorder="1" applyAlignment="1">
      <alignment horizontal="center"/>
    </xf>
    <xf numFmtId="0" fontId="6" fillId="2" borderId="11" xfId="0" applyFont="1" applyFill="1" applyBorder="1"/>
    <xf numFmtId="0" fontId="6" fillId="2" borderId="12" xfId="0" applyFont="1" applyFill="1" applyBorder="1"/>
    <xf numFmtId="0" fontId="14" fillId="5" borderId="1" xfId="0" applyFont="1" applyFill="1" applyBorder="1"/>
    <xf numFmtId="0" fontId="14" fillId="5" borderId="2" xfId="0" applyFont="1" applyFill="1" applyBorder="1"/>
    <xf numFmtId="0" fontId="14" fillId="3" borderId="6" xfId="0" applyFont="1" applyFill="1" applyBorder="1" applyAlignment="1">
      <alignment horizontal="center"/>
    </xf>
    <xf numFmtId="0" fontId="14" fillId="3" borderId="7" xfId="0" applyFont="1" applyFill="1" applyBorder="1" applyAlignment="1">
      <alignment horizontal="center"/>
    </xf>
    <xf numFmtId="0" fontId="7" fillId="2" borderId="0" xfId="0" applyFont="1" applyFill="1" applyAlignment="1">
      <alignment horizontal="right"/>
    </xf>
    <xf numFmtId="0" fontId="6" fillId="2" borderId="14" xfId="0" applyFont="1" applyFill="1" applyBorder="1" applyAlignment="1">
      <alignment horizontal="center"/>
    </xf>
    <xf numFmtId="0" fontId="14" fillId="2" borderId="0" xfId="0" applyFont="1" applyFill="1"/>
    <xf numFmtId="0" fontId="16" fillId="3" borderId="0" xfId="0" applyFont="1" applyFill="1"/>
    <xf numFmtId="0" fontId="6" fillId="2" borderId="0" xfId="0" quotePrefix="1" applyFont="1" applyFill="1" applyAlignment="1">
      <alignment horizontal="center"/>
    </xf>
    <xf numFmtId="0" fontId="6" fillId="2" borderId="20" xfId="0" applyFont="1" applyFill="1" applyBorder="1"/>
    <xf numFmtId="0" fontId="6" fillId="2" borderId="21" xfId="0" applyFont="1" applyFill="1" applyBorder="1"/>
    <xf numFmtId="0" fontId="6" fillId="2" borderId="26" xfId="0" applyFont="1" applyFill="1" applyBorder="1"/>
    <xf numFmtId="0" fontId="6" fillId="2" borderId="12" xfId="0" applyFont="1" applyFill="1" applyBorder="1" applyAlignment="1">
      <alignment horizontal="center"/>
    </xf>
    <xf numFmtId="0" fontId="21" fillId="0" borderId="0" xfId="0" applyFont="1"/>
    <xf numFmtId="0" fontId="6" fillId="2" borderId="14" xfId="0" applyFont="1" applyFill="1" applyBorder="1"/>
    <xf numFmtId="0" fontId="6" fillId="2" borderId="13" xfId="0" applyFont="1" applyFill="1" applyBorder="1" applyAlignment="1">
      <alignment horizontal="center"/>
    </xf>
    <xf numFmtId="0" fontId="6" fillId="2" borderId="23" xfId="0" applyFont="1" applyFill="1" applyBorder="1" applyAlignment="1">
      <alignment horizontal="left" indent="1"/>
    </xf>
    <xf numFmtId="0" fontId="20" fillId="2" borderId="13" xfId="0" applyFont="1" applyFill="1" applyBorder="1"/>
    <xf numFmtId="0" fontId="6" fillId="2" borderId="27" xfId="0" applyFont="1" applyFill="1" applyBorder="1"/>
    <xf numFmtId="0" fontId="6" fillId="2" borderId="15" xfId="0" applyFont="1" applyFill="1" applyBorder="1" applyAlignment="1">
      <alignment horizontal="center"/>
    </xf>
    <xf numFmtId="0" fontId="6" fillId="2" borderId="16" xfId="0" applyFont="1" applyFill="1" applyBorder="1" applyAlignment="1">
      <alignment horizontal="center"/>
    </xf>
    <xf numFmtId="0" fontId="22" fillId="0" borderId="0" xfId="0" applyFont="1"/>
    <xf numFmtId="0" fontId="6" fillId="2" borderId="11" xfId="0" applyFont="1" applyFill="1" applyBorder="1" applyAlignment="1">
      <alignment horizontal="center"/>
    </xf>
    <xf numFmtId="0" fontId="0" fillId="0" borderId="0" xfId="0" quotePrefix="1"/>
    <xf numFmtId="0" fontId="6" fillId="4" borderId="25" xfId="0" applyFont="1" applyFill="1" applyBorder="1"/>
    <xf numFmtId="0" fontId="6" fillId="2" borderId="25" xfId="0" applyFont="1" applyFill="1" applyBorder="1" applyAlignment="1">
      <alignment horizontal="center"/>
    </xf>
    <xf numFmtId="0" fontId="6" fillId="2" borderId="26" xfId="0" applyFont="1" applyFill="1" applyBorder="1" applyAlignment="1">
      <alignment horizontal="center"/>
    </xf>
    <xf numFmtId="0" fontId="15" fillId="4" borderId="0" xfId="0" applyFont="1" applyFill="1"/>
    <xf numFmtId="0" fontId="17" fillId="4" borderId="0" xfId="0" applyFont="1" applyFill="1"/>
    <xf numFmtId="0" fontId="4" fillId="0" borderId="0" xfId="0" applyFont="1"/>
    <xf numFmtId="0" fontId="14" fillId="3" borderId="6" xfId="0" applyFont="1" applyFill="1" applyBorder="1" applyAlignment="1">
      <alignment horizontal="right"/>
    </xf>
    <xf numFmtId="0" fontId="6" fillId="2" borderId="1" xfId="0" applyFont="1" applyFill="1" applyBorder="1" applyAlignment="1">
      <alignment horizontal="center"/>
    </xf>
    <xf numFmtId="0" fontId="23" fillId="3" borderId="0" xfId="0" applyFont="1" applyFill="1"/>
    <xf numFmtId="0" fontId="6" fillId="7" borderId="25" xfId="0" applyFont="1" applyFill="1" applyBorder="1" applyAlignment="1">
      <alignment horizontal="center"/>
    </xf>
    <xf numFmtId="0" fontId="24" fillId="0" borderId="0" xfId="0" applyFont="1" applyAlignment="1">
      <alignment vertical="center"/>
    </xf>
    <xf numFmtId="0" fontId="25" fillId="0" borderId="0" xfId="0" applyFont="1" applyAlignment="1">
      <alignment vertical="center"/>
    </xf>
    <xf numFmtId="0" fontId="6" fillId="3" borderId="4" xfId="0" applyFont="1" applyFill="1" applyBorder="1" applyAlignment="1">
      <alignment horizontal="center"/>
    </xf>
    <xf numFmtId="0" fontId="29" fillId="2" borderId="0" xfId="0" quotePrefix="1" applyFont="1" applyFill="1" applyAlignment="1">
      <alignment horizontal="center"/>
    </xf>
    <xf numFmtId="0" fontId="27" fillId="2" borderId="0" xfId="0" quotePrefix="1" applyFont="1" applyFill="1" applyAlignment="1">
      <alignment horizontal="center"/>
    </xf>
    <xf numFmtId="0" fontId="6" fillId="2" borderId="6" xfId="0" applyFont="1" applyFill="1" applyBorder="1" applyAlignment="1">
      <alignment horizontal="center"/>
    </xf>
    <xf numFmtId="0" fontId="6" fillId="2" borderId="7" xfId="0" applyFont="1" applyFill="1" applyBorder="1" applyAlignment="1">
      <alignment horizontal="center"/>
    </xf>
    <xf numFmtId="0" fontId="11" fillId="0" borderId="0" xfId="0" applyFont="1" applyAlignment="1">
      <alignment horizontal="right"/>
    </xf>
    <xf numFmtId="0" fontId="0" fillId="0" borderId="0" xfId="0" applyAlignment="1">
      <alignment horizontal="right"/>
    </xf>
    <xf numFmtId="0" fontId="6" fillId="2" borderId="0" xfId="0" quotePrefix="1" applyFont="1" applyFill="1"/>
    <xf numFmtId="0" fontId="11" fillId="8" borderId="0" xfId="0" applyFont="1" applyFill="1"/>
    <xf numFmtId="0" fontId="6" fillId="2" borderId="18" xfId="0" applyFont="1" applyFill="1" applyBorder="1"/>
    <xf numFmtId="0" fontId="6" fillId="2" borderId="18" xfId="0" applyFont="1" applyFill="1" applyBorder="1" applyAlignment="1">
      <alignment horizontal="center"/>
    </xf>
    <xf numFmtId="0" fontId="6" fillId="2" borderId="21" xfId="0" applyFont="1" applyFill="1" applyBorder="1" applyAlignment="1">
      <alignment horizontal="center"/>
    </xf>
    <xf numFmtId="0" fontId="11" fillId="4" borderId="0" xfId="0" applyFont="1" applyFill="1" applyAlignment="1">
      <alignment horizontal="center"/>
    </xf>
    <xf numFmtId="0" fontId="0" fillId="4" borderId="0" xfId="0" applyFill="1"/>
    <xf numFmtId="0" fontId="6" fillId="3" borderId="1" xfId="0" applyFont="1" applyFill="1" applyBorder="1" applyAlignment="1">
      <alignment horizontal="center"/>
    </xf>
    <xf numFmtId="0" fontId="6" fillId="4" borderId="18" xfId="0" applyFont="1" applyFill="1" applyBorder="1" applyAlignment="1">
      <alignment horizontal="center"/>
    </xf>
    <xf numFmtId="0" fontId="6" fillId="4" borderId="20" xfId="0" applyFont="1" applyFill="1" applyBorder="1"/>
    <xf numFmtId="0" fontId="6" fillId="4" borderId="21" xfId="0" applyFont="1" applyFill="1" applyBorder="1"/>
    <xf numFmtId="0" fontId="6" fillId="4" borderId="21" xfId="0" applyFont="1" applyFill="1" applyBorder="1" applyAlignment="1">
      <alignment horizontal="center"/>
    </xf>
    <xf numFmtId="0" fontId="20" fillId="2" borderId="20" xfId="0" applyFont="1" applyFill="1" applyBorder="1"/>
    <xf numFmtId="0" fontId="6" fillId="0" borderId="23" xfId="0" applyFont="1" applyBorder="1"/>
    <xf numFmtId="0" fontId="33" fillId="3" borderId="6" xfId="0" applyFont="1" applyFill="1" applyBorder="1" applyAlignment="1">
      <alignment horizontal="center"/>
    </xf>
    <xf numFmtId="0" fontId="6" fillId="2" borderId="28" xfId="0" applyFont="1" applyFill="1" applyBorder="1"/>
    <xf numFmtId="0" fontId="6" fillId="2" borderId="32" xfId="0" applyFont="1" applyFill="1" applyBorder="1"/>
    <xf numFmtId="0" fontId="32" fillId="2" borderId="33" xfId="0" applyFont="1" applyFill="1" applyBorder="1" applyAlignment="1">
      <alignment wrapText="1"/>
    </xf>
    <xf numFmtId="0" fontId="32" fillId="2" borderId="21" xfId="0" applyFont="1" applyFill="1" applyBorder="1" applyAlignment="1">
      <alignment wrapText="1"/>
    </xf>
    <xf numFmtId="0" fontId="32" fillId="2" borderId="30" xfId="0" applyFont="1" applyFill="1" applyBorder="1" applyAlignment="1">
      <alignment wrapText="1"/>
    </xf>
    <xf numFmtId="0" fontId="7" fillId="2" borderId="0" xfId="0" applyFont="1" applyFill="1"/>
    <xf numFmtId="0" fontId="31" fillId="2" borderId="0" xfId="0" applyFont="1" applyFill="1" applyAlignment="1">
      <alignment horizontal="center"/>
    </xf>
    <xf numFmtId="0" fontId="6" fillId="2" borderId="23" xfId="0" applyFont="1" applyFill="1" applyBorder="1" applyAlignment="1">
      <alignment horizontal="left"/>
    </xf>
    <xf numFmtId="0" fontId="6" fillId="2" borderId="13" xfId="0" applyFont="1" applyFill="1" applyBorder="1" applyAlignment="1">
      <alignment horizontal="left"/>
    </xf>
    <xf numFmtId="0" fontId="6" fillId="2" borderId="25" xfId="0" quotePrefix="1" applyFont="1" applyFill="1" applyBorder="1" applyAlignment="1">
      <alignment horizontal="center"/>
    </xf>
    <xf numFmtId="0" fontId="8" fillId="6" borderId="25" xfId="0" applyFont="1" applyFill="1" applyBorder="1" applyAlignment="1">
      <alignment horizontal="center"/>
    </xf>
    <xf numFmtId="0" fontId="6" fillId="2" borderId="0" xfId="0" applyFont="1" applyFill="1" applyAlignment="1">
      <alignment horizontal="center"/>
    </xf>
    <xf numFmtId="0" fontId="6" fillId="3" borderId="6" xfId="0" applyFont="1" applyFill="1" applyBorder="1"/>
    <xf numFmtId="0" fontId="8" fillId="4" borderId="25" xfId="0" applyFont="1" applyFill="1" applyBorder="1" applyAlignment="1">
      <alignment horizontal="center"/>
    </xf>
    <xf numFmtId="0" fontId="8" fillId="4" borderId="31" xfId="0" applyFont="1" applyFill="1" applyBorder="1" applyAlignment="1">
      <alignment horizontal="center"/>
    </xf>
    <xf numFmtId="0" fontId="6" fillId="2" borderId="6" xfId="0" applyFont="1" applyFill="1" applyBorder="1"/>
    <xf numFmtId="0" fontId="6" fillId="2" borderId="18" xfId="0" applyFont="1" applyFill="1" applyBorder="1" applyAlignment="1">
      <alignment horizontal="right"/>
    </xf>
    <xf numFmtId="0" fontId="31" fillId="2" borderId="18" xfId="0" applyFont="1" applyFill="1" applyBorder="1" applyAlignment="1">
      <alignment horizontal="right"/>
    </xf>
    <xf numFmtId="0" fontId="31" fillId="2" borderId="20" xfId="0" applyFont="1" applyFill="1" applyBorder="1"/>
    <xf numFmtId="0" fontId="0" fillId="0" borderId="17" xfId="0" applyBorder="1"/>
    <xf numFmtId="0" fontId="0" fillId="0" borderId="19" xfId="0" applyBorder="1"/>
    <xf numFmtId="0" fontId="0" fillId="0" borderId="29" xfId="0" applyBorder="1"/>
    <xf numFmtId="0" fontId="0" fillId="0" borderId="34" xfId="0" applyBorder="1"/>
    <xf numFmtId="0" fontId="0" fillId="0" borderId="20" xfId="0" applyBorder="1" applyAlignment="1">
      <alignment horizontal="left"/>
    </xf>
    <xf numFmtId="0" fontId="0" fillId="0" borderId="22" xfId="0" applyBorder="1"/>
    <xf numFmtId="0" fontId="6" fillId="2" borderId="21" xfId="0" applyFont="1" applyFill="1" applyBorder="1" applyAlignment="1">
      <alignment horizontal="right"/>
    </xf>
    <xf numFmtId="0" fontId="32" fillId="0" borderId="21" xfId="0" applyFont="1" applyBorder="1" applyAlignment="1">
      <alignment wrapText="1"/>
    </xf>
    <xf numFmtId="0" fontId="32" fillId="0" borderId="30" xfId="0" applyFont="1" applyBorder="1" applyAlignment="1">
      <alignment wrapText="1"/>
    </xf>
    <xf numFmtId="0" fontId="8" fillId="6" borderId="35" xfId="0" applyFont="1" applyFill="1" applyBorder="1" applyAlignment="1">
      <alignment horizontal="center"/>
    </xf>
    <xf numFmtId="0" fontId="6" fillId="2" borderId="6" xfId="0" applyFont="1" applyFill="1" applyBorder="1" applyAlignment="1">
      <alignment horizontal="right"/>
    </xf>
    <xf numFmtId="0" fontId="6" fillId="2" borderId="30" xfId="0" applyFont="1" applyFill="1" applyBorder="1" applyAlignment="1">
      <alignment horizontal="center"/>
    </xf>
    <xf numFmtId="0" fontId="6" fillId="2" borderId="28" xfId="0" applyFont="1" applyFill="1" applyBorder="1" applyAlignment="1">
      <alignment horizontal="center"/>
    </xf>
    <xf numFmtId="0" fontId="6" fillId="2" borderId="26" xfId="0" quotePrefix="1" applyFont="1" applyFill="1" applyBorder="1" applyAlignment="1">
      <alignment horizontal="center"/>
    </xf>
    <xf numFmtId="0" fontId="31" fillId="2" borderId="37" xfId="0" applyFont="1" applyFill="1" applyBorder="1"/>
    <xf numFmtId="0" fontId="31" fillId="2" borderId="2" xfId="0" applyFont="1" applyFill="1" applyBorder="1"/>
    <xf numFmtId="0" fontId="6" fillId="4" borderId="25" xfId="0" applyFont="1" applyFill="1" applyBorder="1" applyAlignment="1">
      <alignment horizontal="center"/>
    </xf>
    <xf numFmtId="0" fontId="36" fillId="4" borderId="0" xfId="0" applyFont="1" applyFill="1"/>
    <xf numFmtId="0" fontId="37" fillId="4" borderId="0" xfId="0" applyFont="1" applyFill="1"/>
    <xf numFmtId="0" fontId="14" fillId="3" borderId="6" xfId="0" applyFont="1" applyFill="1" applyBorder="1" applyAlignment="1">
      <alignment horizontal="left"/>
    </xf>
    <xf numFmtId="0" fontId="6" fillId="2" borderId="9" xfId="0" applyFont="1" applyFill="1" applyBorder="1" applyAlignment="1">
      <alignment horizontal="center"/>
    </xf>
    <xf numFmtId="0" fontId="8" fillId="6" borderId="38" xfId="0" applyFont="1" applyFill="1" applyBorder="1" applyAlignment="1">
      <alignment horizontal="center"/>
    </xf>
    <xf numFmtId="0" fontId="6" fillId="2" borderId="39" xfId="0" applyFont="1" applyFill="1" applyBorder="1" applyAlignment="1">
      <alignment horizontal="center"/>
    </xf>
    <xf numFmtId="0" fontId="6" fillId="2" borderId="11" xfId="0" applyFont="1" applyFill="1" applyBorder="1" applyAlignment="1">
      <alignment horizontal="right"/>
    </xf>
    <xf numFmtId="0" fontId="6" fillId="2" borderId="18" xfId="0" applyFont="1" applyFill="1" applyBorder="1" applyAlignment="1">
      <alignment vertical="top" wrapText="1"/>
    </xf>
    <xf numFmtId="0" fontId="6" fillId="2" borderId="37" xfId="0" applyFont="1" applyFill="1" applyBorder="1" applyAlignment="1">
      <alignment vertical="top" wrapText="1"/>
    </xf>
    <xf numFmtId="0" fontId="6" fillId="2" borderId="11" xfId="0" applyFont="1" applyFill="1" applyBorder="1" applyAlignment="1">
      <alignment vertical="top" wrapText="1"/>
    </xf>
    <xf numFmtId="0" fontId="6" fillId="2" borderId="12" xfId="0" applyFont="1" applyFill="1" applyBorder="1" applyAlignment="1">
      <alignment vertical="top" wrapText="1"/>
    </xf>
    <xf numFmtId="0" fontId="6" fillId="2" borderId="21" xfId="0" applyFont="1" applyFill="1" applyBorder="1" applyAlignment="1">
      <alignment vertical="top" wrapText="1"/>
    </xf>
    <xf numFmtId="0" fontId="6" fillId="4" borderId="31" xfId="0" applyFont="1" applyFill="1" applyBorder="1" applyAlignment="1">
      <alignment horizontal="center"/>
    </xf>
    <xf numFmtId="0" fontId="7" fillId="0" borderId="17" xfId="0" applyFont="1" applyBorder="1" applyAlignment="1">
      <alignment horizontal="left" indent="1"/>
    </xf>
    <xf numFmtId="0" fontId="7" fillId="2" borderId="20" xfId="0" applyFont="1" applyFill="1" applyBorder="1" applyAlignment="1">
      <alignment horizontal="left" indent="1"/>
    </xf>
    <xf numFmtId="0" fontId="1" fillId="2" borderId="18" xfId="0" applyFont="1" applyFill="1" applyBorder="1"/>
    <xf numFmtId="0" fontId="1" fillId="2" borderId="28" xfId="0" applyFont="1" applyFill="1" applyBorder="1"/>
    <xf numFmtId="0" fontId="8" fillId="2" borderId="17" xfId="0" applyFont="1" applyFill="1" applyBorder="1"/>
    <xf numFmtId="0" fontId="6" fillId="2" borderId="37" xfId="0" applyFont="1" applyFill="1" applyBorder="1"/>
    <xf numFmtId="0" fontId="38" fillId="2" borderId="18" xfId="0" applyFont="1" applyFill="1" applyBorder="1"/>
    <xf numFmtId="0" fontId="38" fillId="2" borderId="18" xfId="0" applyFont="1" applyFill="1" applyBorder="1" applyAlignment="1">
      <alignment horizontal="center"/>
    </xf>
    <xf numFmtId="0" fontId="39" fillId="2" borderId="20" xfId="0" applyFont="1" applyFill="1" applyBorder="1"/>
    <xf numFmtId="0" fontId="38" fillId="2" borderId="21" xfId="0" applyFont="1" applyFill="1" applyBorder="1"/>
    <xf numFmtId="0" fontId="38" fillId="2" borderId="21" xfId="0" applyFont="1" applyFill="1" applyBorder="1" applyAlignment="1">
      <alignment horizontal="right"/>
    </xf>
    <xf numFmtId="0" fontId="38" fillId="2" borderId="21" xfId="0" applyFont="1" applyFill="1" applyBorder="1" applyAlignment="1">
      <alignment horizontal="center"/>
    </xf>
    <xf numFmtId="0" fontId="38" fillId="2" borderId="18" xfId="0" applyFont="1" applyFill="1" applyBorder="1" applyAlignment="1">
      <alignment horizontal="right"/>
    </xf>
    <xf numFmtId="0" fontId="6" fillId="2" borderId="29" xfId="0" applyFont="1" applyFill="1" applyBorder="1"/>
    <xf numFmtId="0" fontId="38" fillId="2" borderId="19" xfId="0" applyFont="1" applyFill="1" applyBorder="1" applyAlignment="1">
      <alignment horizontal="center"/>
    </xf>
    <xf numFmtId="0" fontId="38" fillId="2" borderId="22" xfId="0" applyFont="1" applyFill="1" applyBorder="1" applyAlignment="1">
      <alignment horizontal="center"/>
    </xf>
    <xf numFmtId="0" fontId="14" fillId="5" borderId="6" xfId="0" applyFont="1" applyFill="1" applyBorder="1"/>
    <xf numFmtId="0" fontId="7" fillId="2" borderId="0" xfId="0" applyFont="1" applyFill="1" applyAlignment="1">
      <alignment horizontal="left"/>
    </xf>
    <xf numFmtId="0" fontId="6" fillId="2" borderId="41" xfId="0" applyFont="1" applyFill="1" applyBorder="1" applyAlignment="1">
      <alignment horizontal="center"/>
    </xf>
    <xf numFmtId="0" fontId="35" fillId="3" borderId="2" xfId="0" applyFont="1" applyFill="1" applyBorder="1"/>
    <xf numFmtId="0" fontId="14" fillId="3" borderId="2" xfId="0" applyFont="1" applyFill="1" applyBorder="1" applyAlignment="1">
      <alignment horizontal="center"/>
    </xf>
    <xf numFmtId="0" fontId="14" fillId="3" borderId="3" xfId="0" applyFont="1" applyFill="1" applyBorder="1" applyAlignment="1">
      <alignment horizontal="right"/>
    </xf>
    <xf numFmtId="0" fontId="6" fillId="2" borderId="31" xfId="0" quotePrefix="1" applyFont="1" applyFill="1" applyBorder="1" applyAlignment="1">
      <alignment horizontal="center"/>
    </xf>
    <xf numFmtId="0" fontId="6" fillId="4" borderId="30" xfId="0" applyFont="1" applyFill="1" applyBorder="1" applyAlignment="1">
      <alignment horizontal="center"/>
    </xf>
    <xf numFmtId="0" fontId="6" fillId="4" borderId="37" xfId="0" applyFont="1" applyFill="1" applyBorder="1"/>
    <xf numFmtId="0" fontId="6" fillId="4" borderId="11" xfId="0" applyFont="1" applyFill="1" applyBorder="1"/>
    <xf numFmtId="0" fontId="6" fillId="4" borderId="11" xfId="0" applyFont="1" applyFill="1" applyBorder="1" applyAlignment="1">
      <alignment horizontal="center"/>
    </xf>
    <xf numFmtId="0" fontId="6" fillId="4" borderId="12" xfId="0" applyFont="1" applyFill="1" applyBorder="1" applyAlignment="1">
      <alignment horizontal="center"/>
    </xf>
    <xf numFmtId="0" fontId="20" fillId="2" borderId="28" xfId="0" applyFont="1" applyFill="1" applyBorder="1" applyAlignment="1">
      <alignment horizontal="center"/>
    </xf>
    <xf numFmtId="0" fontId="14" fillId="9" borderId="0" xfId="0" applyFont="1" applyFill="1" applyAlignment="1">
      <alignment horizontal="center"/>
    </xf>
    <xf numFmtId="0" fontId="8" fillId="2" borderId="0" xfId="0" applyFont="1" applyFill="1" applyAlignment="1">
      <alignment horizontal="center"/>
    </xf>
    <xf numFmtId="0" fontId="8" fillId="0" borderId="0" xfId="0" applyFont="1"/>
    <xf numFmtId="0" fontId="8" fillId="0" borderId="0" xfId="0" applyFont="1" applyAlignment="1">
      <alignment horizontal="center"/>
    </xf>
    <xf numFmtId="0" fontId="40" fillId="0" borderId="0" xfId="0" applyFont="1" applyAlignment="1">
      <alignment horizontal="right"/>
    </xf>
    <xf numFmtId="0" fontId="10" fillId="0" borderId="0" xfId="0" applyFont="1" applyAlignment="1">
      <alignment horizontal="right"/>
    </xf>
    <xf numFmtId="0" fontId="14" fillId="0" borderId="0" xfId="0" applyFont="1"/>
    <xf numFmtId="0" fontId="16" fillId="0" borderId="0" xfId="0" applyFont="1"/>
    <xf numFmtId="0" fontId="6" fillId="0" borderId="0" xfId="0" quotePrefix="1" applyFont="1" applyAlignment="1">
      <alignment horizontal="center"/>
    </xf>
    <xf numFmtId="0" fontId="6" fillId="2" borderId="20" xfId="0" applyFont="1" applyFill="1" applyBorder="1" applyAlignment="1">
      <alignment vertical="top" wrapText="1"/>
    </xf>
    <xf numFmtId="0" fontId="6" fillId="2" borderId="30" xfId="0" applyFont="1" applyFill="1" applyBorder="1" applyAlignment="1">
      <alignment vertical="top" wrapText="1"/>
    </xf>
    <xf numFmtId="0" fontId="6" fillId="2" borderId="23" xfId="0" applyFont="1" applyFill="1" applyBorder="1" applyAlignment="1">
      <alignment vertical="top" wrapText="1"/>
    </xf>
    <xf numFmtId="0" fontId="6" fillId="2" borderId="13" xfId="0" applyFont="1" applyFill="1" applyBorder="1" applyAlignment="1">
      <alignment vertical="top" wrapText="1"/>
    </xf>
    <xf numFmtId="0" fontId="6" fillId="2" borderId="14" xfId="0" applyFont="1" applyFill="1" applyBorder="1" applyAlignment="1">
      <alignment vertical="top" wrapText="1"/>
    </xf>
    <xf numFmtId="0" fontId="6" fillId="2" borderId="28" xfId="0" applyFont="1" applyFill="1" applyBorder="1" applyAlignment="1">
      <alignment vertical="top" wrapText="1"/>
    </xf>
    <xf numFmtId="0" fontId="32" fillId="2" borderId="43" xfId="0" applyFont="1" applyFill="1" applyBorder="1" applyAlignment="1">
      <alignment wrapText="1"/>
    </xf>
    <xf numFmtId="0" fontId="32" fillId="2" borderId="11" xfId="0" applyFont="1" applyFill="1" applyBorder="1" applyAlignment="1">
      <alignment wrapText="1"/>
    </xf>
    <xf numFmtId="0" fontId="32" fillId="2" borderId="12" xfId="0" applyFont="1" applyFill="1" applyBorder="1" applyAlignment="1">
      <alignment wrapText="1"/>
    </xf>
    <xf numFmtId="0" fontId="6" fillId="2" borderId="2" xfId="0" applyFont="1" applyFill="1" applyBorder="1" applyAlignment="1">
      <alignment horizontal="left"/>
    </xf>
    <xf numFmtId="0" fontId="8" fillId="2" borderId="23" xfId="0" applyFont="1" applyFill="1" applyBorder="1" applyAlignment="1">
      <alignment horizontal="left"/>
    </xf>
    <xf numFmtId="0" fontId="6" fillId="10" borderId="25" xfId="0" applyFont="1" applyFill="1" applyBorder="1" applyAlignment="1">
      <alignment horizontal="center"/>
    </xf>
    <xf numFmtId="0" fontId="8" fillId="2" borderId="25" xfId="0" applyFont="1" applyFill="1" applyBorder="1" applyAlignment="1">
      <alignment horizontal="center"/>
    </xf>
    <xf numFmtId="0" fontId="6" fillId="4" borderId="28" xfId="0" applyFont="1" applyFill="1" applyBorder="1" applyAlignment="1">
      <alignment horizontal="center"/>
    </xf>
    <xf numFmtId="0" fontId="6" fillId="0" borderId="0" xfId="0" applyFont="1" applyAlignment="1">
      <alignment horizontal="center"/>
    </xf>
    <xf numFmtId="0" fontId="18" fillId="4" borderId="0" xfId="0" applyFont="1" applyFill="1" applyAlignment="1">
      <alignment horizontal="center" vertical="center" wrapText="1"/>
    </xf>
    <xf numFmtId="0" fontId="18" fillId="4" borderId="11" xfId="0" applyFont="1" applyFill="1" applyBorder="1" applyAlignment="1">
      <alignment horizontal="center" vertical="center" wrapText="1"/>
    </xf>
    <xf numFmtId="0" fontId="20" fillId="2" borderId="7" xfId="0" applyFont="1" applyFill="1" applyBorder="1" applyAlignment="1">
      <alignment horizontal="center"/>
    </xf>
    <xf numFmtId="0" fontId="20" fillId="2" borderId="30" xfId="0" applyFont="1" applyFill="1" applyBorder="1" applyAlignment="1">
      <alignment horizontal="center"/>
    </xf>
    <xf numFmtId="0" fontId="20" fillId="2" borderId="12" xfId="0" applyFont="1" applyFill="1" applyBorder="1" applyAlignment="1">
      <alignment horizontal="center"/>
    </xf>
    <xf numFmtId="0" fontId="43" fillId="2" borderId="0" xfId="0" quotePrefix="1" applyFont="1" applyFill="1" applyAlignment="1">
      <alignment horizontal="center"/>
    </xf>
    <xf numFmtId="0" fontId="6" fillId="2" borderId="17" xfId="0" applyFont="1" applyFill="1" applyBorder="1"/>
    <xf numFmtId="0" fontId="6" fillId="0" borderId="6" xfId="0" applyFont="1" applyBorder="1"/>
    <xf numFmtId="0" fontId="20" fillId="2" borderId="6" xfId="0" applyFont="1" applyFill="1" applyBorder="1" applyAlignment="1">
      <alignment vertical="top" wrapText="1"/>
    </xf>
    <xf numFmtId="0" fontId="20" fillId="2" borderId="7" xfId="0" applyFont="1" applyFill="1" applyBorder="1" applyAlignment="1">
      <alignment vertical="top" wrapText="1"/>
    </xf>
    <xf numFmtId="0" fontId="6" fillId="2" borderId="35" xfId="0" applyFont="1" applyFill="1" applyBorder="1" applyAlignment="1">
      <alignment horizontal="center"/>
    </xf>
    <xf numFmtId="0" fontId="6" fillId="7" borderId="26" xfId="0" quotePrefix="1" applyFont="1" applyFill="1" applyBorder="1" applyAlignment="1">
      <alignment horizontal="center"/>
    </xf>
    <xf numFmtId="0" fontId="6" fillId="2" borderId="13" xfId="0" quotePrefix="1" applyFont="1" applyFill="1" applyBorder="1"/>
    <xf numFmtId="0" fontId="46" fillId="2" borderId="0" xfId="0" quotePrefix="1" applyFont="1" applyFill="1" applyAlignment="1">
      <alignment horizontal="center"/>
    </xf>
    <xf numFmtId="0" fontId="8" fillId="2" borderId="13" xfId="0" applyFont="1" applyFill="1" applyBorder="1"/>
    <xf numFmtId="0" fontId="8" fillId="2" borderId="24" xfId="0" applyFont="1" applyFill="1" applyBorder="1"/>
    <xf numFmtId="0" fontId="14" fillId="5" borderId="3" xfId="0" applyFont="1" applyFill="1" applyBorder="1"/>
    <xf numFmtId="0" fontId="49" fillId="0" borderId="0" xfId="2" applyBorder="1"/>
    <xf numFmtId="0" fontId="44" fillId="2" borderId="20" xfId="0" applyFont="1" applyFill="1" applyBorder="1"/>
    <xf numFmtId="0" fontId="44" fillId="2" borderId="21" xfId="0" applyFont="1" applyFill="1" applyBorder="1"/>
    <xf numFmtId="0" fontId="44" fillId="2" borderId="22" xfId="0" applyFont="1" applyFill="1" applyBorder="1"/>
    <xf numFmtId="0" fontId="44" fillId="2" borderId="23" xfId="0" applyFont="1" applyFill="1" applyBorder="1"/>
    <xf numFmtId="0" fontId="44" fillId="2" borderId="13" xfId="0" applyFont="1" applyFill="1" applyBorder="1"/>
    <xf numFmtId="0" fontId="44" fillId="2" borderId="24" xfId="0" applyFont="1" applyFill="1" applyBorder="1"/>
    <xf numFmtId="0" fontId="50" fillId="2" borderId="0" xfId="0" quotePrefix="1" applyFont="1" applyFill="1" applyAlignment="1">
      <alignment horizontal="left"/>
    </xf>
    <xf numFmtId="0" fontId="8" fillId="2" borderId="39" xfId="0" applyFont="1" applyFill="1" applyBorder="1" applyAlignment="1">
      <alignment horizontal="center"/>
    </xf>
    <xf numFmtId="0" fontId="41" fillId="2" borderId="0" xfId="0" applyFont="1" applyFill="1" applyAlignment="1">
      <alignment vertical="center" textRotation="90"/>
    </xf>
    <xf numFmtId="0" fontId="7" fillId="2" borderId="13" xfId="0" applyFont="1" applyFill="1" applyBorder="1"/>
    <xf numFmtId="0" fontId="5" fillId="2" borderId="14" xfId="0" applyFont="1" applyFill="1" applyBorder="1" applyAlignment="1">
      <alignment horizontal="right"/>
    </xf>
    <xf numFmtId="0" fontId="6" fillId="2" borderId="16" xfId="0" applyFont="1" applyFill="1" applyBorder="1" applyAlignment="1">
      <alignment horizontal="right"/>
    </xf>
    <xf numFmtId="0" fontId="6" fillId="2" borderId="31" xfId="0" applyFont="1" applyFill="1" applyBorder="1" applyAlignment="1">
      <alignment horizontal="center"/>
    </xf>
    <xf numFmtId="0" fontId="6" fillId="2" borderId="44" xfId="0" applyFont="1" applyFill="1" applyBorder="1" applyAlignment="1">
      <alignment horizontal="center"/>
    </xf>
    <xf numFmtId="0" fontId="7" fillId="0" borderId="0" xfId="0" applyFont="1"/>
    <xf numFmtId="0" fontId="6" fillId="2" borderId="13" xfId="0" applyFont="1" applyFill="1" applyBorder="1" applyAlignment="1">
      <alignment horizontal="left"/>
    </xf>
    <xf numFmtId="0" fontId="41" fillId="2" borderId="0" xfId="0" applyFont="1" applyFill="1" applyAlignment="1">
      <alignment horizontal="center" vertical="center" textRotation="90"/>
    </xf>
    <xf numFmtId="0" fontId="6" fillId="2" borderId="23" xfId="0" applyFont="1" applyFill="1" applyBorder="1" applyAlignment="1">
      <alignment horizontal="left"/>
    </xf>
    <xf numFmtId="0" fontId="6" fillId="2" borderId="2" xfId="0" applyFont="1" applyFill="1" applyBorder="1" applyAlignment="1">
      <alignment horizontal="left"/>
    </xf>
    <xf numFmtId="0" fontId="14" fillId="3" borderId="2" xfId="0" applyFont="1" applyFill="1" applyBorder="1" applyAlignment="1">
      <alignment horizontal="center"/>
    </xf>
    <xf numFmtId="0" fontId="14" fillId="3" borderId="3" xfId="0" applyFont="1" applyFill="1" applyBorder="1" applyAlignment="1">
      <alignment horizontal="center"/>
    </xf>
    <xf numFmtId="0" fontId="19" fillId="2" borderId="5"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19" fillId="2" borderId="7" xfId="0" applyFont="1" applyFill="1" applyBorder="1" applyAlignment="1">
      <alignment horizontal="center" vertical="center" wrapText="1"/>
    </xf>
    <xf numFmtId="0" fontId="19" fillId="2" borderId="10" xfId="0" applyFont="1" applyFill="1" applyBorder="1" applyAlignment="1">
      <alignment horizontal="center" vertical="center" wrapText="1"/>
    </xf>
    <xf numFmtId="0" fontId="19" fillId="2" borderId="11" xfId="0" applyFont="1" applyFill="1" applyBorder="1" applyAlignment="1">
      <alignment horizontal="center" vertical="center" wrapText="1"/>
    </xf>
    <xf numFmtId="0" fontId="19" fillId="2" borderId="12" xfId="0" applyFont="1" applyFill="1" applyBorder="1" applyAlignment="1">
      <alignment horizontal="center" vertical="center" wrapText="1"/>
    </xf>
    <xf numFmtId="0" fontId="4" fillId="2" borderId="23" xfId="0" quotePrefix="1" applyFont="1" applyFill="1" applyBorder="1" applyAlignment="1">
      <alignment horizontal="center" vertical="center"/>
    </xf>
    <xf numFmtId="0" fontId="4" fillId="2" borderId="24" xfId="0" quotePrefix="1" applyFont="1" applyFill="1" applyBorder="1" applyAlignment="1">
      <alignment horizontal="center" vertical="center"/>
    </xf>
    <xf numFmtId="0" fontId="6" fillId="0" borderId="1" xfId="0" applyFont="1" applyBorder="1"/>
    <xf numFmtId="0" fontId="6" fillId="0" borderId="2" xfId="0" applyFont="1" applyBorder="1"/>
    <xf numFmtId="0" fontId="6" fillId="0" borderId="3" xfId="0" applyFont="1" applyBorder="1"/>
    <xf numFmtId="0" fontId="6" fillId="4" borderId="0" xfId="0" applyFont="1" applyFill="1" applyAlignment="1">
      <alignment horizontal="center"/>
    </xf>
    <xf numFmtId="0" fontId="18" fillId="2" borderId="5" xfId="0" applyFont="1" applyFill="1" applyBorder="1" applyAlignment="1">
      <alignment horizontal="center" vertical="center" wrapText="1"/>
    </xf>
    <xf numFmtId="0" fontId="18" fillId="2" borderId="6" xfId="0" applyFont="1" applyFill="1" applyBorder="1" applyAlignment="1">
      <alignment horizontal="center" vertical="center" wrapText="1"/>
    </xf>
    <xf numFmtId="0" fontId="18" fillId="2" borderId="7" xfId="0" applyFont="1" applyFill="1" applyBorder="1" applyAlignment="1">
      <alignment horizontal="center" vertical="center" wrapText="1"/>
    </xf>
    <xf numFmtId="0" fontId="18" fillId="2" borderId="10" xfId="0" applyFont="1" applyFill="1" applyBorder="1" applyAlignment="1">
      <alignment horizontal="center" vertical="center" wrapText="1"/>
    </xf>
    <xf numFmtId="0" fontId="18" fillId="2" borderId="11" xfId="0" applyFont="1" applyFill="1" applyBorder="1" applyAlignment="1">
      <alignment horizontal="center" vertical="center" wrapText="1"/>
    </xf>
    <xf numFmtId="0" fontId="18" fillId="2" borderId="12" xfId="0" applyFont="1" applyFill="1" applyBorder="1" applyAlignment="1">
      <alignment horizontal="center" vertical="center" wrapText="1"/>
    </xf>
    <xf numFmtId="0" fontId="7" fillId="0" borderId="17" xfId="0" applyFont="1" applyBorder="1" applyAlignment="1">
      <alignment horizontal="left" vertical="top" wrapText="1"/>
    </xf>
    <xf numFmtId="0" fontId="7" fillId="0" borderId="18" xfId="0" applyFont="1" applyBorder="1" applyAlignment="1">
      <alignment horizontal="left" vertical="top" wrapText="1"/>
    </xf>
    <xf numFmtId="0" fontId="7" fillId="0" borderId="28" xfId="0" applyFont="1" applyBorder="1" applyAlignment="1">
      <alignment horizontal="left" vertical="top" wrapText="1"/>
    </xf>
    <xf numFmtId="0" fontId="7" fillId="0" borderId="29" xfId="0" applyFont="1" applyBorder="1" applyAlignment="1">
      <alignment horizontal="left" vertical="top" wrapText="1"/>
    </xf>
    <xf numFmtId="0" fontId="7" fillId="0" borderId="0" xfId="0" applyFont="1" applyAlignment="1">
      <alignment horizontal="left" vertical="top" wrapText="1"/>
    </xf>
    <xf numFmtId="0" fontId="7" fillId="0" borderId="9" xfId="0" applyFont="1" applyBorder="1" applyAlignment="1">
      <alignment horizontal="left" vertical="top" wrapText="1"/>
    </xf>
    <xf numFmtId="0" fontId="7" fillId="0" borderId="20" xfId="0" applyFont="1" applyBorder="1" applyAlignment="1">
      <alignment horizontal="left" vertical="top" wrapText="1"/>
    </xf>
    <xf numFmtId="0" fontId="7" fillId="0" borderId="21" xfId="0" applyFont="1" applyBorder="1" applyAlignment="1">
      <alignment horizontal="left" vertical="top" wrapText="1"/>
    </xf>
    <xf numFmtId="0" fontId="7" fillId="0" borderId="30" xfId="0" applyFont="1" applyBorder="1" applyAlignment="1">
      <alignment horizontal="left" vertical="top" wrapText="1"/>
    </xf>
    <xf numFmtId="0" fontId="6" fillId="2" borderId="17" xfId="0" applyFont="1" applyFill="1" applyBorder="1" applyAlignment="1">
      <alignment horizontal="left"/>
    </xf>
    <xf numFmtId="0" fontId="6" fillId="2" borderId="18" xfId="0" applyFont="1" applyFill="1" applyBorder="1" applyAlignment="1">
      <alignment horizontal="left"/>
    </xf>
    <xf numFmtId="0" fontId="6" fillId="4" borderId="17" xfId="0" applyFont="1" applyFill="1" applyBorder="1" applyAlignment="1">
      <alignment horizontal="left"/>
    </xf>
    <xf numFmtId="0" fontId="6" fillId="4" borderId="18" xfId="0" applyFont="1" applyFill="1" applyBorder="1" applyAlignment="1">
      <alignment horizontal="left"/>
    </xf>
    <xf numFmtId="0" fontId="32" fillId="0" borderId="17" xfId="0" applyFont="1" applyBorder="1" applyAlignment="1">
      <alignment horizontal="left" wrapText="1"/>
    </xf>
    <xf numFmtId="0" fontId="32" fillId="0" borderId="18" xfId="0" applyFont="1" applyBorder="1" applyAlignment="1">
      <alignment horizontal="left" wrapText="1"/>
    </xf>
    <xf numFmtId="0" fontId="32" fillId="0" borderId="28" xfId="0" applyFont="1" applyBorder="1" applyAlignment="1">
      <alignment horizontal="left" wrapText="1"/>
    </xf>
    <xf numFmtId="0" fontId="32" fillId="0" borderId="20" xfId="0" applyFont="1" applyBorder="1" applyAlignment="1">
      <alignment horizontal="left" wrapText="1"/>
    </xf>
    <xf numFmtId="0" fontId="32" fillId="0" borderId="21" xfId="0" applyFont="1" applyBorder="1" applyAlignment="1">
      <alignment horizontal="left" wrapText="1"/>
    </xf>
    <xf numFmtId="0" fontId="32" fillId="0" borderId="30" xfId="0" applyFont="1" applyBorder="1" applyAlignment="1">
      <alignment horizontal="left" wrapText="1"/>
    </xf>
    <xf numFmtId="0" fontId="8" fillId="2" borderId="23" xfId="0" quotePrefix="1" applyFont="1" applyFill="1" applyBorder="1" applyAlignment="1">
      <alignment horizontal="center" vertical="center"/>
    </xf>
    <xf numFmtId="0" fontId="8" fillId="2" borderId="13" xfId="0" applyFont="1" applyFill="1" applyBorder="1" applyAlignment="1">
      <alignment horizontal="center" vertical="center"/>
    </xf>
    <xf numFmtId="0" fontId="8" fillId="2" borderId="24" xfId="0" applyFont="1" applyFill="1" applyBorder="1" applyAlignment="1">
      <alignment horizontal="center" vertical="center"/>
    </xf>
    <xf numFmtId="0" fontId="6" fillId="2" borderId="36" xfId="0" applyFont="1" applyFill="1" applyBorder="1" applyAlignment="1">
      <alignment horizontal="left"/>
    </xf>
    <xf numFmtId="0" fontId="6" fillId="2" borderId="6" xfId="0" applyFont="1" applyFill="1" applyBorder="1" applyAlignment="1">
      <alignment horizontal="left"/>
    </xf>
    <xf numFmtId="0" fontId="3" fillId="0" borderId="1" xfId="0" applyFont="1" applyBorder="1"/>
    <xf numFmtId="0" fontId="3" fillId="0" borderId="2" xfId="0" applyFont="1" applyBorder="1"/>
    <xf numFmtId="0" fontId="3" fillId="0" borderId="3" xfId="0" applyFont="1" applyBorder="1"/>
    <xf numFmtId="0" fontId="19" fillId="2" borderId="8" xfId="0" applyFont="1" applyFill="1" applyBorder="1" applyAlignment="1">
      <alignment horizontal="center" vertical="center" wrapText="1"/>
    </xf>
    <xf numFmtId="0" fontId="19" fillId="2" borderId="0" xfId="0" applyFont="1" applyFill="1" applyAlignment="1">
      <alignment horizontal="center" vertical="center" wrapText="1"/>
    </xf>
    <xf numFmtId="0" fontId="19" fillId="2" borderId="9" xfId="0" applyFont="1" applyFill="1" applyBorder="1" applyAlignment="1">
      <alignment horizontal="center" vertical="center" wrapText="1"/>
    </xf>
    <xf numFmtId="0" fontId="38" fillId="2" borderId="17" xfId="0" applyFont="1" applyFill="1" applyBorder="1" applyAlignment="1">
      <alignment horizontal="left"/>
    </xf>
    <xf numFmtId="0" fontId="38" fillId="2" borderId="18" xfId="0" applyFont="1" applyFill="1" applyBorder="1" applyAlignment="1">
      <alignment horizontal="left"/>
    </xf>
    <xf numFmtId="0" fontId="6" fillId="2" borderId="20" xfId="0" applyFont="1" applyFill="1" applyBorder="1" applyAlignment="1">
      <alignment horizontal="left"/>
    </xf>
    <xf numFmtId="0" fontId="6" fillId="2" borderId="21" xfId="0" applyFont="1" applyFill="1" applyBorder="1" applyAlignment="1">
      <alignment horizontal="left"/>
    </xf>
    <xf numFmtId="0" fontId="18" fillId="2" borderId="8" xfId="0" applyFont="1" applyFill="1" applyBorder="1" applyAlignment="1">
      <alignment horizontal="center" vertical="center" wrapText="1"/>
    </xf>
    <xf numFmtId="0" fontId="18" fillId="2" borderId="0" xfId="0" applyFont="1" applyFill="1" applyAlignment="1">
      <alignment horizontal="center" vertical="center" wrapText="1"/>
    </xf>
    <xf numFmtId="0" fontId="18" fillId="2" borderId="9" xfId="0" applyFont="1" applyFill="1" applyBorder="1" applyAlignment="1">
      <alignment horizontal="center" vertical="center" wrapText="1"/>
    </xf>
    <xf numFmtId="0" fontId="6" fillId="2" borderId="17" xfId="0" applyFont="1" applyFill="1" applyBorder="1" applyAlignment="1">
      <alignment horizontal="left" wrapText="1"/>
    </xf>
    <xf numFmtId="0" fontId="6" fillId="2" borderId="18" xfId="0" applyFont="1" applyFill="1" applyBorder="1" applyAlignment="1">
      <alignment horizontal="left" wrapText="1"/>
    </xf>
    <xf numFmtId="0" fontId="6" fillId="2" borderId="28" xfId="0" applyFont="1" applyFill="1" applyBorder="1" applyAlignment="1">
      <alignment horizontal="left" wrapText="1"/>
    </xf>
    <xf numFmtId="0" fontId="6" fillId="2" borderId="20" xfId="0" applyFont="1" applyFill="1" applyBorder="1" applyAlignment="1">
      <alignment horizontal="left" wrapText="1"/>
    </xf>
    <xf numFmtId="0" fontId="6" fillId="2" borderId="21" xfId="0" applyFont="1" applyFill="1" applyBorder="1" applyAlignment="1">
      <alignment horizontal="left" wrapText="1"/>
    </xf>
    <xf numFmtId="0" fontId="6" fillId="2" borderId="30" xfId="0" applyFont="1" applyFill="1" applyBorder="1" applyAlignment="1">
      <alignment horizontal="left" wrapText="1"/>
    </xf>
    <xf numFmtId="0" fontId="4" fillId="2" borderId="40" xfId="0" quotePrefix="1" applyFont="1" applyFill="1" applyBorder="1" applyAlignment="1">
      <alignment horizontal="center" vertical="center"/>
    </xf>
    <xf numFmtId="0" fontId="4" fillId="2" borderId="42" xfId="0" quotePrefix="1" applyFont="1" applyFill="1" applyBorder="1" applyAlignment="1">
      <alignment horizontal="center" vertical="center"/>
    </xf>
    <xf numFmtId="0" fontId="42" fillId="2" borderId="28" xfId="0" applyFont="1" applyFill="1" applyBorder="1" applyAlignment="1">
      <alignment horizontal="center" vertical="center" textRotation="90"/>
    </xf>
    <xf numFmtId="0" fontId="42" fillId="2" borderId="30" xfId="0" applyFont="1" applyFill="1" applyBorder="1" applyAlignment="1">
      <alignment horizontal="center" vertical="center" textRotation="90"/>
    </xf>
    <xf numFmtId="0" fontId="44" fillId="2" borderId="23" xfId="0" applyFont="1" applyFill="1" applyBorder="1" applyAlignment="1">
      <alignment horizontal="left"/>
    </xf>
    <xf numFmtId="0" fontId="44" fillId="2" borderId="13" xfId="0" applyFont="1" applyFill="1" applyBorder="1" applyAlignment="1">
      <alignment horizontal="left"/>
    </xf>
    <xf numFmtId="0" fontId="44" fillId="2" borderId="24" xfId="0" applyFont="1" applyFill="1" applyBorder="1" applyAlignment="1">
      <alignment horizontal="left"/>
    </xf>
    <xf numFmtId="0" fontId="44" fillId="2" borderId="20" xfId="0" applyFont="1" applyFill="1" applyBorder="1" applyAlignment="1">
      <alignment horizontal="left"/>
    </xf>
    <xf numFmtId="0" fontId="44" fillId="2" borderId="21" xfId="0" applyFont="1" applyFill="1" applyBorder="1" applyAlignment="1">
      <alignment horizontal="left"/>
    </xf>
    <xf numFmtId="0" fontId="44" fillId="2" borderId="22" xfId="0" applyFont="1" applyFill="1" applyBorder="1" applyAlignment="1">
      <alignment horizontal="left"/>
    </xf>
    <xf numFmtId="0" fontId="6" fillId="2" borderId="24" xfId="0" applyFont="1" applyFill="1" applyBorder="1" applyAlignment="1">
      <alignment horizontal="left"/>
    </xf>
    <xf numFmtId="0" fontId="20" fillId="2" borderId="29" xfId="0" applyFont="1" applyFill="1" applyBorder="1" applyAlignment="1">
      <alignment horizontal="left" vertical="top" wrapText="1"/>
    </xf>
    <xf numFmtId="0" fontId="20" fillId="2" borderId="0" xfId="0" applyFont="1" applyFill="1" applyAlignment="1">
      <alignment horizontal="left" vertical="top" wrapText="1"/>
    </xf>
    <xf numFmtId="0" fontId="20" fillId="2" borderId="9" xfId="0" applyFont="1" applyFill="1" applyBorder="1" applyAlignment="1">
      <alignment horizontal="left" vertical="top" wrapText="1"/>
    </xf>
    <xf numFmtId="0" fontId="20" fillId="2" borderId="20" xfId="0" applyFont="1" applyFill="1" applyBorder="1" applyAlignment="1">
      <alignment horizontal="left" vertical="top" wrapText="1"/>
    </xf>
    <xf numFmtId="0" fontId="20" fillId="2" borderId="21" xfId="0" applyFont="1" applyFill="1" applyBorder="1" applyAlignment="1">
      <alignment horizontal="left" vertical="top" wrapText="1"/>
    </xf>
    <xf numFmtId="0" fontId="20" fillId="2" borderId="30" xfId="0" applyFont="1" applyFill="1" applyBorder="1" applyAlignment="1">
      <alignment horizontal="left" vertical="top" wrapText="1"/>
    </xf>
    <xf numFmtId="0" fontId="20" fillId="2" borderId="0" xfId="0" applyFont="1" applyFill="1" applyAlignment="1">
      <alignment horizontal="left" vertical="top"/>
    </xf>
    <xf numFmtId="0" fontId="20" fillId="2" borderId="9" xfId="0" applyFont="1" applyFill="1" applyBorder="1" applyAlignment="1">
      <alignment horizontal="left" vertical="top"/>
    </xf>
    <xf numFmtId="0" fontId="20" fillId="2" borderId="29" xfId="0" applyFont="1" applyFill="1" applyBorder="1" applyAlignment="1">
      <alignment horizontal="left" vertical="top"/>
    </xf>
    <xf numFmtId="0" fontId="20" fillId="2" borderId="20" xfId="0" applyFont="1" applyFill="1" applyBorder="1" applyAlignment="1">
      <alignment horizontal="left" vertical="top"/>
    </xf>
    <xf numFmtId="0" fontId="20" fillId="2" borderId="21" xfId="0" applyFont="1" applyFill="1" applyBorder="1" applyAlignment="1">
      <alignment horizontal="left" vertical="top"/>
    </xf>
    <xf numFmtId="0" fontId="20" fillId="2" borderId="30" xfId="0" applyFont="1" applyFill="1" applyBorder="1" applyAlignment="1">
      <alignment horizontal="left" vertical="top"/>
    </xf>
    <xf numFmtId="0" fontId="45" fillId="0" borderId="1" xfId="0" applyFont="1" applyBorder="1"/>
    <xf numFmtId="0" fontId="45" fillId="0" borderId="2" xfId="0" applyFont="1" applyBorder="1"/>
    <xf numFmtId="0" fontId="45" fillId="0" borderId="3" xfId="0" applyFont="1" applyBorder="1"/>
    <xf numFmtId="0" fontId="4" fillId="2" borderId="20" xfId="0" quotePrefix="1" applyFont="1" applyFill="1" applyBorder="1" applyAlignment="1">
      <alignment horizontal="center" vertical="center"/>
    </xf>
    <xf numFmtId="0" fontId="4" fillId="2" borderId="22" xfId="0" quotePrefix="1" applyFont="1" applyFill="1" applyBorder="1" applyAlignment="1">
      <alignment horizontal="center" vertical="center"/>
    </xf>
    <xf numFmtId="0" fontId="48" fillId="2" borderId="0" xfId="0" applyFont="1" applyFill="1" applyAlignment="1">
      <alignment horizontal="center" vertical="center"/>
    </xf>
    <xf numFmtId="0" fontId="6" fillId="2" borderId="21" xfId="0" applyFont="1" applyFill="1" applyBorder="1" applyAlignment="1">
      <alignment horizontal="center"/>
    </xf>
  </cellXfs>
  <cellStyles count="3">
    <cellStyle name="Hyperlink" xfId="2" builtinId="8"/>
    <cellStyle name="Normaali 2" xfId="1" xr:uid="{571F7BF6-87EB-6E4E-AAD5-F32CD8189E00}"/>
    <cellStyle name="Normal" xfId="0" builtinId="0"/>
  </cellStyles>
  <dxfs count="50">
    <dxf>
      <font>
        <color auto="1"/>
      </font>
    </dxf>
    <dxf>
      <font>
        <color auto="1"/>
      </font>
    </dxf>
    <dxf>
      <font>
        <color auto="1"/>
      </font>
    </dxf>
    <dxf>
      <font>
        <color auto="1"/>
      </font>
    </dxf>
    <dxf>
      <font>
        <color theme="1"/>
      </font>
    </dxf>
    <dxf>
      <font>
        <color auto="1"/>
      </font>
    </dxf>
    <dxf>
      <font>
        <color theme="0" tint="-0.34998626667073579"/>
      </font>
    </dxf>
    <dxf>
      <font>
        <color theme="0" tint="-0.14996795556505021"/>
      </font>
    </dxf>
    <dxf>
      <font>
        <color auto="1"/>
      </font>
    </dxf>
    <dxf>
      <font>
        <color auto="1"/>
      </font>
    </dxf>
    <dxf>
      <font>
        <color theme="1"/>
      </font>
    </dxf>
    <dxf>
      <font>
        <color auto="1"/>
      </font>
    </dxf>
    <dxf>
      <font>
        <color theme="0" tint="-0.34998626667073579"/>
      </font>
    </dxf>
    <dxf>
      <font>
        <color theme="0" tint="-0.14996795556505021"/>
      </font>
    </dxf>
    <dxf>
      <font>
        <color theme="1"/>
      </font>
    </dxf>
    <dxf>
      <font>
        <color auto="1"/>
      </font>
    </dxf>
    <dxf>
      <font>
        <color auto="1"/>
      </font>
    </dxf>
    <dxf>
      <font>
        <color auto="1"/>
      </font>
    </dxf>
    <dxf>
      <font>
        <color theme="0" tint="-0.34998626667073579"/>
      </font>
    </dxf>
    <dxf>
      <font>
        <color theme="0" tint="-0.14996795556505021"/>
      </font>
    </dxf>
    <dxf>
      <font>
        <color theme="1"/>
      </font>
    </dxf>
    <dxf>
      <font>
        <color auto="1"/>
      </font>
    </dxf>
    <dxf>
      <font>
        <color theme="0" tint="-0.34998626667073579"/>
      </font>
    </dxf>
    <dxf>
      <font>
        <color auto="1"/>
      </font>
    </dxf>
    <dxf>
      <font>
        <color auto="1"/>
      </font>
    </dxf>
    <dxf>
      <font>
        <color theme="0" tint="-0.14996795556505021"/>
      </font>
    </dxf>
    <dxf>
      <font>
        <color theme="1"/>
      </font>
    </dxf>
    <dxf>
      <font>
        <color auto="1"/>
      </font>
    </dxf>
    <dxf>
      <font>
        <color theme="0" tint="-0.34998626667073579"/>
      </font>
    </dxf>
    <dxf>
      <font>
        <color auto="1"/>
      </font>
    </dxf>
    <dxf>
      <font>
        <color auto="1"/>
      </font>
    </dxf>
    <dxf>
      <font>
        <color theme="0" tint="-0.14996795556505021"/>
      </font>
    </dxf>
    <dxf>
      <font>
        <color theme="1"/>
      </font>
    </dxf>
    <dxf>
      <font>
        <color auto="1"/>
      </font>
    </dxf>
    <dxf>
      <font>
        <color theme="0" tint="-0.34998626667073579"/>
      </font>
    </dxf>
    <dxf>
      <font>
        <color auto="1"/>
      </font>
    </dxf>
    <dxf>
      <font>
        <color auto="1"/>
      </font>
    </dxf>
    <dxf>
      <font>
        <color theme="0" tint="-0.14996795556505021"/>
      </font>
    </dxf>
    <dxf>
      <font>
        <color theme="1"/>
      </font>
    </dxf>
    <dxf>
      <font>
        <color auto="1"/>
      </font>
    </dxf>
    <dxf>
      <font>
        <color theme="0" tint="-0.34998626667073579"/>
      </font>
    </dxf>
    <dxf>
      <font>
        <color auto="1"/>
      </font>
    </dxf>
    <dxf>
      <font>
        <color auto="1"/>
      </font>
    </dxf>
    <dxf>
      <font>
        <color theme="0" tint="-0.14996795556505021"/>
      </font>
    </dxf>
    <dxf>
      <font>
        <color theme="1"/>
      </font>
    </dxf>
    <dxf>
      <font>
        <color auto="1"/>
      </font>
    </dxf>
    <dxf>
      <font>
        <color theme="0" tint="-0.34998626667073579"/>
      </font>
    </dxf>
    <dxf>
      <font>
        <color auto="1"/>
      </font>
    </dxf>
    <dxf>
      <font>
        <color auto="1"/>
      </font>
    </dxf>
    <dxf>
      <font>
        <color theme="0" tint="-0.14996795556505021"/>
      </font>
    </dxf>
  </dxfs>
  <tableStyles count="0" defaultTableStyle="TableStyleMedium2" defaultPivotStyle="PivotStyleLight16"/>
  <colors>
    <mruColors>
      <color rgb="FFF0F000"/>
      <color rgb="FFFF99CC"/>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tiff"/></Relationships>
</file>

<file path=xl/drawings/_rels/drawing3.xml.rels><?xml version="1.0" encoding="UTF-8" standalone="yes"?>
<Relationships xmlns="http://schemas.openxmlformats.org/package/2006/relationships"><Relationship Id="rId1" Type="http://schemas.openxmlformats.org/officeDocument/2006/relationships/image" Target="../media/image5.tiff"/></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7.jpeg"/></Relationships>
</file>

<file path=xl/drawings/_rels/drawing6.xml.rels><?xml version="1.0" encoding="UTF-8" standalone="yes"?>
<Relationships xmlns="http://schemas.openxmlformats.org/package/2006/relationships"><Relationship Id="rId1" Type="http://schemas.openxmlformats.org/officeDocument/2006/relationships/image" Target="../media/image8.png"/></Relationships>
</file>

<file path=xl/drawings/_rels/drawing7.xml.rels><?xml version="1.0" encoding="UTF-8" standalone="yes"?>
<Relationships xmlns="http://schemas.openxmlformats.org/package/2006/relationships"><Relationship Id="rId1" Type="http://schemas.openxmlformats.org/officeDocument/2006/relationships/image" Target="../media/image9.png"/></Relationships>
</file>

<file path=xl/drawings/_rels/drawing8.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oneCellAnchor>
    <xdr:from>
      <xdr:col>0</xdr:col>
      <xdr:colOff>276226</xdr:colOff>
      <xdr:row>0</xdr:row>
      <xdr:rowOff>38100</xdr:rowOff>
    </xdr:from>
    <xdr:ext cx="3714750" cy="857250"/>
    <xdr:sp macro="" textlink="">
      <xdr:nvSpPr>
        <xdr:cNvPr id="2" name="Suorakulmio 1">
          <a:extLst>
            <a:ext uri="{FF2B5EF4-FFF2-40B4-BE49-F238E27FC236}">
              <a16:creationId xmlns:a16="http://schemas.microsoft.com/office/drawing/2014/main" id="{29D838BC-4325-4D76-8D7F-905DE0C29F57}"/>
            </a:ext>
          </a:extLst>
        </xdr:cNvPr>
        <xdr:cNvSpPr/>
      </xdr:nvSpPr>
      <xdr:spPr>
        <a:xfrm>
          <a:off x="276226" y="38100"/>
          <a:ext cx="3714750" cy="857250"/>
        </a:xfrm>
        <a:prstGeom prst="rect">
          <a:avLst/>
        </a:prstGeom>
        <a:noFill/>
      </xdr:spPr>
      <xdr:txBody>
        <a:bodyPr wrap="none" lIns="91440" tIns="45720" rIns="91440" bIns="45720">
          <a:noAutofit/>
        </a:bodyPr>
        <a:lstStyle/>
        <a:p>
          <a:pPr algn="ctr"/>
          <a:r>
            <a:rPr lang="fi-FI" sz="4400" b="0" cap="none" spc="0">
              <a:ln w="0"/>
              <a:solidFill>
                <a:schemeClr val="bg2">
                  <a:lumMod val="25000"/>
                </a:schemeClr>
              </a:solidFill>
              <a:effectLst>
                <a:reflection blurRad="6350" stA="53000" endA="300" endPos="35500" dir="5400000" sy="-90000" algn="bl" rotWithShape="0"/>
              </a:effectLst>
            </a:rPr>
            <a:t>FATE FREEPORT</a:t>
          </a:r>
        </a:p>
      </xdr:txBody>
    </xdr:sp>
    <xdr:clientData/>
  </xdr:oneCellAnchor>
  <xdr:twoCellAnchor>
    <xdr:from>
      <xdr:col>3</xdr:col>
      <xdr:colOff>152400</xdr:colOff>
      <xdr:row>4</xdr:row>
      <xdr:rowOff>22225</xdr:rowOff>
    </xdr:from>
    <xdr:to>
      <xdr:col>8</xdr:col>
      <xdr:colOff>266700</xdr:colOff>
      <xdr:row>4</xdr:row>
      <xdr:rowOff>177800</xdr:rowOff>
    </xdr:to>
    <xdr:sp macro="" textlink="">
      <xdr:nvSpPr>
        <xdr:cNvPr id="3" name="Nauha (näkymä yläpuolelta) 6">
          <a:extLst>
            <a:ext uri="{FF2B5EF4-FFF2-40B4-BE49-F238E27FC236}">
              <a16:creationId xmlns:a16="http://schemas.microsoft.com/office/drawing/2014/main" id="{39362316-55DC-4099-9FA8-609CE8FE79A8}"/>
            </a:ext>
          </a:extLst>
        </xdr:cNvPr>
        <xdr:cNvSpPr/>
      </xdr:nvSpPr>
      <xdr:spPr>
        <a:xfrm>
          <a:off x="1028700" y="761365"/>
          <a:ext cx="1402080" cy="155575"/>
        </a:xfrm>
        <a:prstGeom prst="ribb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fi-FI" sz="1100"/>
        </a:p>
      </xdr:txBody>
    </xdr:sp>
    <xdr:clientData/>
  </xdr:twoCellAnchor>
  <xdr:twoCellAnchor>
    <xdr:from>
      <xdr:col>3</xdr:col>
      <xdr:colOff>177800</xdr:colOff>
      <xdr:row>7</xdr:row>
      <xdr:rowOff>25400</xdr:rowOff>
    </xdr:from>
    <xdr:to>
      <xdr:col>9</xdr:col>
      <xdr:colOff>12700</xdr:colOff>
      <xdr:row>7</xdr:row>
      <xdr:rowOff>180975</xdr:rowOff>
    </xdr:to>
    <xdr:sp macro="" textlink="">
      <xdr:nvSpPr>
        <xdr:cNvPr id="4" name="Nauha (näkymä yläpuolelta) 6">
          <a:extLst>
            <a:ext uri="{FF2B5EF4-FFF2-40B4-BE49-F238E27FC236}">
              <a16:creationId xmlns:a16="http://schemas.microsoft.com/office/drawing/2014/main" id="{09B19152-67A6-48CD-B49E-D42AFA2A929B}"/>
            </a:ext>
          </a:extLst>
        </xdr:cNvPr>
        <xdr:cNvSpPr/>
      </xdr:nvSpPr>
      <xdr:spPr>
        <a:xfrm>
          <a:off x="1054100" y="1336040"/>
          <a:ext cx="1389380" cy="155575"/>
        </a:xfrm>
        <a:prstGeom prst="ribb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fi-FI" sz="1100"/>
        </a:p>
      </xdr:txBody>
    </xdr:sp>
    <xdr:clientData/>
  </xdr:twoCellAnchor>
  <xdr:twoCellAnchor>
    <xdr:from>
      <xdr:col>23</xdr:col>
      <xdr:colOff>45720</xdr:colOff>
      <xdr:row>15</xdr:row>
      <xdr:rowOff>15240</xdr:rowOff>
    </xdr:from>
    <xdr:to>
      <xdr:col>27</xdr:col>
      <xdr:colOff>363220</xdr:colOff>
      <xdr:row>15</xdr:row>
      <xdr:rowOff>170815</xdr:rowOff>
    </xdr:to>
    <xdr:sp macro="" textlink="">
      <xdr:nvSpPr>
        <xdr:cNvPr id="5" name="Nauha (näkymä yläpuolelta) 6">
          <a:extLst>
            <a:ext uri="{FF2B5EF4-FFF2-40B4-BE49-F238E27FC236}">
              <a16:creationId xmlns:a16="http://schemas.microsoft.com/office/drawing/2014/main" id="{4354D865-81E5-447F-9D5C-02A37BAD039C}"/>
            </a:ext>
          </a:extLst>
        </xdr:cNvPr>
        <xdr:cNvSpPr/>
      </xdr:nvSpPr>
      <xdr:spPr>
        <a:xfrm>
          <a:off x="6156960" y="2842260"/>
          <a:ext cx="1422400" cy="155575"/>
        </a:xfrm>
        <a:prstGeom prst="ribb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fi-FI" sz="1100"/>
        </a:p>
      </xdr:txBody>
    </xdr:sp>
    <xdr:clientData/>
  </xdr:twoCellAnchor>
  <xdr:twoCellAnchor>
    <xdr:from>
      <xdr:col>4</xdr:col>
      <xdr:colOff>0</xdr:colOff>
      <xdr:row>35</xdr:row>
      <xdr:rowOff>0</xdr:rowOff>
    </xdr:from>
    <xdr:to>
      <xdr:col>9</xdr:col>
      <xdr:colOff>165100</xdr:colOff>
      <xdr:row>35</xdr:row>
      <xdr:rowOff>155575</xdr:rowOff>
    </xdr:to>
    <xdr:sp macro="" textlink="">
      <xdr:nvSpPr>
        <xdr:cNvPr id="6" name="Nauha (näkymä yläpuolelta) 6">
          <a:extLst>
            <a:ext uri="{FF2B5EF4-FFF2-40B4-BE49-F238E27FC236}">
              <a16:creationId xmlns:a16="http://schemas.microsoft.com/office/drawing/2014/main" id="{A1166CA0-4097-4427-80C9-2BECC67F9DE6}"/>
            </a:ext>
          </a:extLst>
        </xdr:cNvPr>
        <xdr:cNvSpPr/>
      </xdr:nvSpPr>
      <xdr:spPr>
        <a:xfrm>
          <a:off x="1173480" y="6515100"/>
          <a:ext cx="1422400" cy="155575"/>
        </a:xfrm>
        <a:prstGeom prst="ribb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fi-FI" sz="1100"/>
        </a:p>
      </xdr:txBody>
    </xdr:sp>
    <xdr:clientData/>
  </xdr:twoCellAnchor>
  <xdr:twoCellAnchor>
    <xdr:from>
      <xdr:col>4</xdr:col>
      <xdr:colOff>144780</xdr:colOff>
      <xdr:row>47</xdr:row>
      <xdr:rowOff>0</xdr:rowOff>
    </xdr:from>
    <xdr:to>
      <xdr:col>10</xdr:col>
      <xdr:colOff>104140</xdr:colOff>
      <xdr:row>47</xdr:row>
      <xdr:rowOff>155575</xdr:rowOff>
    </xdr:to>
    <xdr:sp macro="" textlink="">
      <xdr:nvSpPr>
        <xdr:cNvPr id="7" name="Nauha (näkymä yläpuolelta) 6">
          <a:extLst>
            <a:ext uri="{FF2B5EF4-FFF2-40B4-BE49-F238E27FC236}">
              <a16:creationId xmlns:a16="http://schemas.microsoft.com/office/drawing/2014/main" id="{1BE63338-3183-42AE-9FB3-26A1C91D29AA}"/>
            </a:ext>
          </a:extLst>
        </xdr:cNvPr>
        <xdr:cNvSpPr/>
      </xdr:nvSpPr>
      <xdr:spPr>
        <a:xfrm>
          <a:off x="1318260" y="7086600"/>
          <a:ext cx="1468120" cy="155575"/>
        </a:xfrm>
        <a:prstGeom prst="ribb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fi-FI" sz="1100"/>
        </a:p>
      </xdr:txBody>
    </xdr:sp>
    <xdr:clientData/>
  </xdr:twoCellAnchor>
  <xdr:twoCellAnchor>
    <xdr:from>
      <xdr:col>17</xdr:col>
      <xdr:colOff>0</xdr:colOff>
      <xdr:row>23</xdr:row>
      <xdr:rowOff>0</xdr:rowOff>
    </xdr:from>
    <xdr:to>
      <xdr:col>24</xdr:col>
      <xdr:colOff>99060</xdr:colOff>
      <xdr:row>24</xdr:row>
      <xdr:rowOff>0</xdr:rowOff>
    </xdr:to>
    <xdr:sp macro="" textlink="">
      <xdr:nvSpPr>
        <xdr:cNvPr id="8" name="Nauha (näkymä yläpuolelta) 6">
          <a:extLst>
            <a:ext uri="{FF2B5EF4-FFF2-40B4-BE49-F238E27FC236}">
              <a16:creationId xmlns:a16="http://schemas.microsoft.com/office/drawing/2014/main" id="{A68765CF-8D43-48AA-9C49-4E0A1CFA14C7}"/>
            </a:ext>
          </a:extLst>
        </xdr:cNvPr>
        <xdr:cNvSpPr/>
      </xdr:nvSpPr>
      <xdr:spPr>
        <a:xfrm>
          <a:off x="4442460" y="3756660"/>
          <a:ext cx="1859280" cy="190500"/>
        </a:xfrm>
        <a:prstGeom prst="ribb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fi-FI" sz="1100"/>
        </a:p>
      </xdr:txBody>
    </xdr:sp>
    <xdr:clientData/>
  </xdr:twoCellAnchor>
  <xdr:twoCellAnchor editAs="oneCell">
    <xdr:from>
      <xdr:col>14</xdr:col>
      <xdr:colOff>22860</xdr:colOff>
      <xdr:row>3</xdr:row>
      <xdr:rowOff>53340</xdr:rowOff>
    </xdr:from>
    <xdr:to>
      <xdr:col>21</xdr:col>
      <xdr:colOff>35042</xdr:colOff>
      <xdr:row>22</xdr:row>
      <xdr:rowOff>158647</xdr:rowOff>
    </xdr:to>
    <xdr:pic>
      <xdr:nvPicPr>
        <xdr:cNvPr id="12" name="Picture 11">
          <a:extLst>
            <a:ext uri="{FF2B5EF4-FFF2-40B4-BE49-F238E27FC236}">
              <a16:creationId xmlns:a16="http://schemas.microsoft.com/office/drawing/2014/main" id="{00807BF9-BB04-42F0-A959-4EC1E71C2E55}"/>
            </a:ext>
          </a:extLst>
        </xdr:cNvPr>
        <xdr:cNvPicPr>
          <a:picLocks noChangeAspect="1"/>
        </xdr:cNvPicPr>
      </xdr:nvPicPr>
      <xdr:blipFill>
        <a:blip xmlns:r="http://schemas.openxmlformats.org/officeDocument/2006/relationships" r:embed="rId1"/>
        <a:stretch>
          <a:fillRect/>
        </a:stretch>
      </xdr:blipFill>
      <xdr:spPr>
        <a:xfrm>
          <a:off x="3710940" y="601980"/>
          <a:ext cx="1772402" cy="3673372"/>
        </a:xfrm>
        <a:prstGeom prst="rect">
          <a:avLst/>
        </a:prstGeom>
      </xdr:spPr>
    </xdr:pic>
    <xdr:clientData/>
  </xdr:twoCellAnchor>
  <xdr:twoCellAnchor editAs="oneCell">
    <xdr:from>
      <xdr:col>18</xdr:col>
      <xdr:colOff>108592</xdr:colOff>
      <xdr:row>28</xdr:row>
      <xdr:rowOff>45720</xdr:rowOff>
    </xdr:from>
    <xdr:to>
      <xdr:col>21</xdr:col>
      <xdr:colOff>230430</xdr:colOff>
      <xdr:row>35</xdr:row>
      <xdr:rowOff>61326</xdr:rowOff>
    </xdr:to>
    <xdr:pic>
      <xdr:nvPicPr>
        <xdr:cNvPr id="15" name="Picture 14">
          <a:extLst>
            <a:ext uri="{FF2B5EF4-FFF2-40B4-BE49-F238E27FC236}">
              <a16:creationId xmlns:a16="http://schemas.microsoft.com/office/drawing/2014/main" id="{03C3F0C6-EC76-4367-A25F-24F0134BF11D}"/>
            </a:ext>
          </a:extLst>
        </xdr:cNvPr>
        <xdr:cNvPicPr>
          <a:picLocks noChangeAspect="1"/>
        </xdr:cNvPicPr>
      </xdr:nvPicPr>
      <xdr:blipFill>
        <a:blip xmlns:r="http://schemas.openxmlformats.org/officeDocument/2006/relationships" r:embed="rId2"/>
        <a:stretch>
          <a:fillRect/>
        </a:stretch>
      </xdr:blipFill>
      <xdr:spPr>
        <a:xfrm>
          <a:off x="4817752" y="5280660"/>
          <a:ext cx="876218" cy="131672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276226</xdr:colOff>
      <xdr:row>0</xdr:row>
      <xdr:rowOff>38100</xdr:rowOff>
    </xdr:from>
    <xdr:ext cx="3714750" cy="857250"/>
    <xdr:sp macro="" textlink="">
      <xdr:nvSpPr>
        <xdr:cNvPr id="2" name="Suorakulmio 1">
          <a:extLst>
            <a:ext uri="{FF2B5EF4-FFF2-40B4-BE49-F238E27FC236}">
              <a16:creationId xmlns:a16="http://schemas.microsoft.com/office/drawing/2014/main" id="{58D48531-1447-4E4F-BDC8-CDA1457C18DA}"/>
            </a:ext>
          </a:extLst>
        </xdr:cNvPr>
        <xdr:cNvSpPr/>
      </xdr:nvSpPr>
      <xdr:spPr>
        <a:xfrm>
          <a:off x="276226" y="38100"/>
          <a:ext cx="3714750" cy="857250"/>
        </a:xfrm>
        <a:prstGeom prst="rect">
          <a:avLst/>
        </a:prstGeom>
        <a:noFill/>
      </xdr:spPr>
      <xdr:txBody>
        <a:bodyPr wrap="none" lIns="91440" tIns="45720" rIns="91440" bIns="45720">
          <a:noAutofit/>
        </a:bodyPr>
        <a:lstStyle/>
        <a:p>
          <a:pPr algn="ctr"/>
          <a:r>
            <a:rPr lang="fi-FI" sz="4400" b="0" cap="none" spc="0">
              <a:ln w="0"/>
              <a:solidFill>
                <a:schemeClr val="bg2">
                  <a:lumMod val="25000"/>
                </a:schemeClr>
              </a:solidFill>
              <a:effectLst>
                <a:reflection blurRad="6350" stA="53000" endA="300" endPos="35500" dir="5400000" sy="-90000" algn="bl" rotWithShape="0"/>
              </a:effectLst>
            </a:rPr>
            <a:t>FATE FREEPORT</a:t>
          </a:r>
        </a:p>
      </xdr:txBody>
    </xdr:sp>
    <xdr:clientData/>
  </xdr:oneCellAnchor>
  <xdr:twoCellAnchor>
    <xdr:from>
      <xdr:col>3</xdr:col>
      <xdr:colOff>152400</xdr:colOff>
      <xdr:row>4</xdr:row>
      <xdr:rowOff>22225</xdr:rowOff>
    </xdr:from>
    <xdr:to>
      <xdr:col>8</xdr:col>
      <xdr:colOff>266700</xdr:colOff>
      <xdr:row>4</xdr:row>
      <xdr:rowOff>177800</xdr:rowOff>
    </xdr:to>
    <xdr:sp macro="" textlink="">
      <xdr:nvSpPr>
        <xdr:cNvPr id="3" name="Nauha (näkymä yläpuolelta) 6">
          <a:extLst>
            <a:ext uri="{FF2B5EF4-FFF2-40B4-BE49-F238E27FC236}">
              <a16:creationId xmlns:a16="http://schemas.microsoft.com/office/drawing/2014/main" id="{83B49E3A-6BB9-4A5D-85FE-230BB9728D60}"/>
            </a:ext>
          </a:extLst>
        </xdr:cNvPr>
        <xdr:cNvSpPr/>
      </xdr:nvSpPr>
      <xdr:spPr>
        <a:xfrm>
          <a:off x="1028700" y="761365"/>
          <a:ext cx="1402080" cy="155575"/>
        </a:xfrm>
        <a:prstGeom prst="ribb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fi-FI" sz="1100"/>
        </a:p>
      </xdr:txBody>
    </xdr:sp>
    <xdr:clientData/>
  </xdr:twoCellAnchor>
  <xdr:twoCellAnchor>
    <xdr:from>
      <xdr:col>3</xdr:col>
      <xdr:colOff>177800</xdr:colOff>
      <xdr:row>7</xdr:row>
      <xdr:rowOff>25400</xdr:rowOff>
    </xdr:from>
    <xdr:to>
      <xdr:col>9</xdr:col>
      <xdr:colOff>12700</xdr:colOff>
      <xdr:row>7</xdr:row>
      <xdr:rowOff>180975</xdr:rowOff>
    </xdr:to>
    <xdr:sp macro="" textlink="">
      <xdr:nvSpPr>
        <xdr:cNvPr id="4" name="Nauha (näkymä yläpuolelta) 6">
          <a:extLst>
            <a:ext uri="{FF2B5EF4-FFF2-40B4-BE49-F238E27FC236}">
              <a16:creationId xmlns:a16="http://schemas.microsoft.com/office/drawing/2014/main" id="{048474B5-0205-4591-80AB-406A191F3AE2}"/>
            </a:ext>
          </a:extLst>
        </xdr:cNvPr>
        <xdr:cNvSpPr/>
      </xdr:nvSpPr>
      <xdr:spPr>
        <a:xfrm>
          <a:off x="1054100" y="1336040"/>
          <a:ext cx="1389380" cy="155575"/>
        </a:xfrm>
        <a:prstGeom prst="ribb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fi-FI" sz="1100"/>
        </a:p>
      </xdr:txBody>
    </xdr:sp>
    <xdr:clientData/>
  </xdr:twoCellAnchor>
  <xdr:twoCellAnchor>
    <xdr:from>
      <xdr:col>22</xdr:col>
      <xdr:colOff>243840</xdr:colOff>
      <xdr:row>15</xdr:row>
      <xdr:rowOff>38101</xdr:rowOff>
    </xdr:from>
    <xdr:to>
      <xdr:col>29</xdr:col>
      <xdr:colOff>198120</xdr:colOff>
      <xdr:row>15</xdr:row>
      <xdr:rowOff>175261</xdr:rowOff>
    </xdr:to>
    <xdr:sp macro="" textlink="">
      <xdr:nvSpPr>
        <xdr:cNvPr id="5" name="Nauha (näkymä yläpuolelta) 6">
          <a:extLst>
            <a:ext uri="{FF2B5EF4-FFF2-40B4-BE49-F238E27FC236}">
              <a16:creationId xmlns:a16="http://schemas.microsoft.com/office/drawing/2014/main" id="{4ECBCC5C-9AF7-44BD-912E-904654E0161B}"/>
            </a:ext>
          </a:extLst>
        </xdr:cNvPr>
        <xdr:cNvSpPr/>
      </xdr:nvSpPr>
      <xdr:spPr>
        <a:xfrm>
          <a:off x="5943600" y="2865121"/>
          <a:ext cx="1257300" cy="137160"/>
        </a:xfrm>
        <a:prstGeom prst="ribb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fi-FI" sz="1100"/>
        </a:p>
      </xdr:txBody>
    </xdr:sp>
    <xdr:clientData/>
  </xdr:twoCellAnchor>
  <xdr:twoCellAnchor>
    <xdr:from>
      <xdr:col>4</xdr:col>
      <xdr:colOff>0</xdr:colOff>
      <xdr:row>38</xdr:row>
      <xdr:rowOff>0</xdr:rowOff>
    </xdr:from>
    <xdr:to>
      <xdr:col>9</xdr:col>
      <xdr:colOff>165100</xdr:colOff>
      <xdr:row>38</xdr:row>
      <xdr:rowOff>155575</xdr:rowOff>
    </xdr:to>
    <xdr:sp macro="" textlink="">
      <xdr:nvSpPr>
        <xdr:cNvPr id="6" name="Nauha (näkymä yläpuolelta) 6">
          <a:extLst>
            <a:ext uri="{FF2B5EF4-FFF2-40B4-BE49-F238E27FC236}">
              <a16:creationId xmlns:a16="http://schemas.microsoft.com/office/drawing/2014/main" id="{0E7BC8FD-FB2D-4388-99CC-6C6A9E6FF349}"/>
            </a:ext>
          </a:extLst>
        </xdr:cNvPr>
        <xdr:cNvSpPr/>
      </xdr:nvSpPr>
      <xdr:spPr>
        <a:xfrm>
          <a:off x="1173480" y="6545580"/>
          <a:ext cx="1422400" cy="155575"/>
        </a:xfrm>
        <a:prstGeom prst="ribb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fi-FI" sz="1100"/>
        </a:p>
      </xdr:txBody>
    </xdr:sp>
    <xdr:clientData/>
  </xdr:twoCellAnchor>
  <xdr:twoCellAnchor>
    <xdr:from>
      <xdr:col>4</xdr:col>
      <xdr:colOff>30480</xdr:colOff>
      <xdr:row>48</xdr:row>
      <xdr:rowOff>0</xdr:rowOff>
    </xdr:from>
    <xdr:to>
      <xdr:col>9</xdr:col>
      <xdr:colOff>195580</xdr:colOff>
      <xdr:row>48</xdr:row>
      <xdr:rowOff>155575</xdr:rowOff>
    </xdr:to>
    <xdr:sp macro="" textlink="">
      <xdr:nvSpPr>
        <xdr:cNvPr id="7" name="Nauha (näkymä yläpuolelta) 6">
          <a:extLst>
            <a:ext uri="{FF2B5EF4-FFF2-40B4-BE49-F238E27FC236}">
              <a16:creationId xmlns:a16="http://schemas.microsoft.com/office/drawing/2014/main" id="{2883CDC1-9B9C-48A4-B425-EE88411AFF86}"/>
            </a:ext>
          </a:extLst>
        </xdr:cNvPr>
        <xdr:cNvSpPr/>
      </xdr:nvSpPr>
      <xdr:spPr>
        <a:xfrm>
          <a:off x="4724400" y="6522720"/>
          <a:ext cx="1422400" cy="155575"/>
        </a:xfrm>
        <a:prstGeom prst="ribb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fi-FI" sz="1100"/>
        </a:p>
      </xdr:txBody>
    </xdr:sp>
    <xdr:clientData/>
  </xdr:twoCellAnchor>
  <xdr:twoCellAnchor>
    <xdr:from>
      <xdr:col>17</xdr:col>
      <xdr:colOff>0</xdr:colOff>
      <xdr:row>23</xdr:row>
      <xdr:rowOff>0</xdr:rowOff>
    </xdr:from>
    <xdr:to>
      <xdr:col>26</xdr:col>
      <xdr:colOff>99060</xdr:colOff>
      <xdr:row>24</xdr:row>
      <xdr:rowOff>0</xdr:rowOff>
    </xdr:to>
    <xdr:sp macro="" textlink="">
      <xdr:nvSpPr>
        <xdr:cNvPr id="8" name="Nauha (näkymä yläpuolelta) 6">
          <a:extLst>
            <a:ext uri="{FF2B5EF4-FFF2-40B4-BE49-F238E27FC236}">
              <a16:creationId xmlns:a16="http://schemas.microsoft.com/office/drawing/2014/main" id="{61B59E3B-66A3-450B-8E7B-6234A29004E0}"/>
            </a:ext>
          </a:extLst>
        </xdr:cNvPr>
        <xdr:cNvSpPr/>
      </xdr:nvSpPr>
      <xdr:spPr>
        <a:xfrm>
          <a:off x="4442460" y="3779520"/>
          <a:ext cx="1859280" cy="190500"/>
        </a:xfrm>
        <a:prstGeom prst="ribb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fi-FI" sz="1100"/>
        </a:p>
      </xdr:txBody>
    </xdr:sp>
    <xdr:clientData/>
  </xdr:twoCellAnchor>
  <xdr:twoCellAnchor editAs="oneCell">
    <xdr:from>
      <xdr:col>14</xdr:col>
      <xdr:colOff>36196</xdr:colOff>
      <xdr:row>3</xdr:row>
      <xdr:rowOff>164144</xdr:rowOff>
    </xdr:from>
    <xdr:to>
      <xdr:col>20</xdr:col>
      <xdr:colOff>167641</xdr:colOff>
      <xdr:row>22</xdr:row>
      <xdr:rowOff>55596</xdr:rowOff>
    </xdr:to>
    <xdr:pic>
      <xdr:nvPicPr>
        <xdr:cNvPr id="10" name="Picture 9">
          <a:extLst>
            <a:ext uri="{FF2B5EF4-FFF2-40B4-BE49-F238E27FC236}">
              <a16:creationId xmlns:a16="http://schemas.microsoft.com/office/drawing/2014/main" id="{97DB6757-4E7A-4C4F-8AFB-AA9DC9B48704}"/>
            </a:ext>
          </a:extLst>
        </xdr:cNvPr>
        <xdr:cNvPicPr>
          <a:picLocks noChangeAspect="1"/>
        </xdr:cNvPicPr>
      </xdr:nvPicPr>
      <xdr:blipFill rotWithShape="1">
        <a:blip xmlns:r="http://schemas.openxmlformats.org/officeDocument/2006/relationships" r:embed="rId1"/>
        <a:srcRect l="4739" r="9005"/>
        <a:stretch/>
      </xdr:blipFill>
      <xdr:spPr>
        <a:xfrm>
          <a:off x="3709036" y="735644"/>
          <a:ext cx="1628775" cy="3650017"/>
        </a:xfrm>
        <a:prstGeom prst="rect">
          <a:avLst/>
        </a:prstGeom>
      </xdr:spPr>
    </xdr:pic>
    <xdr:clientData/>
  </xdr:twoCellAnchor>
  <xdr:twoCellAnchor>
    <xdr:from>
      <xdr:col>18</xdr:col>
      <xdr:colOff>30480</xdr:colOff>
      <xdr:row>39</xdr:row>
      <xdr:rowOff>0</xdr:rowOff>
    </xdr:from>
    <xdr:to>
      <xdr:col>23</xdr:col>
      <xdr:colOff>195580</xdr:colOff>
      <xdr:row>39</xdr:row>
      <xdr:rowOff>155575</xdr:rowOff>
    </xdr:to>
    <xdr:sp macro="" textlink="">
      <xdr:nvSpPr>
        <xdr:cNvPr id="11" name="Nauha (näkymä yläpuolelta) 6">
          <a:extLst>
            <a:ext uri="{FF2B5EF4-FFF2-40B4-BE49-F238E27FC236}">
              <a16:creationId xmlns:a16="http://schemas.microsoft.com/office/drawing/2014/main" id="{8D5970EB-4CC6-41D5-B8D4-E97A77B6878B}"/>
            </a:ext>
          </a:extLst>
        </xdr:cNvPr>
        <xdr:cNvSpPr/>
      </xdr:nvSpPr>
      <xdr:spPr>
        <a:xfrm>
          <a:off x="1203960" y="7261860"/>
          <a:ext cx="1422400" cy="155575"/>
        </a:xfrm>
        <a:prstGeom prst="ribb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fi-FI" sz="1100"/>
        </a:p>
      </xdr:txBody>
    </xdr:sp>
    <xdr:clientData/>
  </xdr:twoCellAnchor>
  <xdr:twoCellAnchor editAs="oneCell">
    <xdr:from>
      <xdr:col>23</xdr:col>
      <xdr:colOff>64771</xdr:colOff>
      <xdr:row>30</xdr:row>
      <xdr:rowOff>40005</xdr:rowOff>
    </xdr:from>
    <xdr:to>
      <xdr:col>30</xdr:col>
      <xdr:colOff>40</xdr:colOff>
      <xdr:row>42</xdr:row>
      <xdr:rowOff>144038</xdr:rowOff>
    </xdr:to>
    <xdr:pic>
      <xdr:nvPicPr>
        <xdr:cNvPr id="9" name="Picture 8">
          <a:extLst>
            <a:ext uri="{FF2B5EF4-FFF2-40B4-BE49-F238E27FC236}">
              <a16:creationId xmlns:a16="http://schemas.microsoft.com/office/drawing/2014/main" id="{57422A27-1DE7-42C0-ABEC-35DA9897215F}"/>
            </a:ext>
          </a:extLst>
        </xdr:cNvPr>
        <xdr:cNvPicPr>
          <a:picLocks noChangeAspect="1"/>
        </xdr:cNvPicPr>
      </xdr:nvPicPr>
      <xdr:blipFill>
        <a:blip xmlns:r="http://schemas.openxmlformats.org/officeDocument/2006/relationships" r:embed="rId2"/>
        <a:stretch>
          <a:fillRect/>
        </a:stretch>
      </xdr:blipFill>
      <xdr:spPr>
        <a:xfrm>
          <a:off x="5913121" y="5878830"/>
          <a:ext cx="1706919" cy="242813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0</xdr:col>
      <xdr:colOff>276226</xdr:colOff>
      <xdr:row>0</xdr:row>
      <xdr:rowOff>38100</xdr:rowOff>
    </xdr:from>
    <xdr:ext cx="3714750" cy="857250"/>
    <xdr:sp macro="" textlink="">
      <xdr:nvSpPr>
        <xdr:cNvPr id="2" name="Suorakulmio 1">
          <a:extLst>
            <a:ext uri="{FF2B5EF4-FFF2-40B4-BE49-F238E27FC236}">
              <a16:creationId xmlns:a16="http://schemas.microsoft.com/office/drawing/2014/main" id="{AB1F77E4-CBE0-452B-AEC0-4067628BDD27}"/>
            </a:ext>
          </a:extLst>
        </xdr:cNvPr>
        <xdr:cNvSpPr/>
      </xdr:nvSpPr>
      <xdr:spPr>
        <a:xfrm>
          <a:off x="276226" y="38100"/>
          <a:ext cx="3714750" cy="857250"/>
        </a:xfrm>
        <a:prstGeom prst="rect">
          <a:avLst/>
        </a:prstGeom>
        <a:noFill/>
      </xdr:spPr>
      <xdr:txBody>
        <a:bodyPr wrap="none" lIns="91440" tIns="45720" rIns="91440" bIns="45720">
          <a:noAutofit/>
        </a:bodyPr>
        <a:lstStyle/>
        <a:p>
          <a:pPr algn="ctr"/>
          <a:r>
            <a:rPr lang="fi-FI" sz="4400" b="0" cap="none" spc="0">
              <a:ln w="0"/>
              <a:solidFill>
                <a:schemeClr val="bg2">
                  <a:lumMod val="25000"/>
                </a:schemeClr>
              </a:solidFill>
              <a:effectLst>
                <a:reflection blurRad="6350" stA="53000" endA="300" endPos="35500" dir="5400000" sy="-90000" algn="bl" rotWithShape="0"/>
              </a:effectLst>
            </a:rPr>
            <a:t>FATE FREEPORT</a:t>
          </a:r>
        </a:p>
      </xdr:txBody>
    </xdr:sp>
    <xdr:clientData/>
  </xdr:oneCellAnchor>
  <xdr:twoCellAnchor>
    <xdr:from>
      <xdr:col>3</xdr:col>
      <xdr:colOff>152400</xdr:colOff>
      <xdr:row>4</xdr:row>
      <xdr:rowOff>22225</xdr:rowOff>
    </xdr:from>
    <xdr:to>
      <xdr:col>8</xdr:col>
      <xdr:colOff>266700</xdr:colOff>
      <xdr:row>4</xdr:row>
      <xdr:rowOff>177800</xdr:rowOff>
    </xdr:to>
    <xdr:sp macro="" textlink="">
      <xdr:nvSpPr>
        <xdr:cNvPr id="3" name="Nauha (näkymä yläpuolelta) 6">
          <a:extLst>
            <a:ext uri="{FF2B5EF4-FFF2-40B4-BE49-F238E27FC236}">
              <a16:creationId xmlns:a16="http://schemas.microsoft.com/office/drawing/2014/main" id="{856852D7-2D25-49C6-8421-2A64673146BB}"/>
            </a:ext>
          </a:extLst>
        </xdr:cNvPr>
        <xdr:cNvSpPr/>
      </xdr:nvSpPr>
      <xdr:spPr>
        <a:xfrm>
          <a:off x="1028700" y="761365"/>
          <a:ext cx="1402080" cy="155575"/>
        </a:xfrm>
        <a:prstGeom prst="ribb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fi-FI" sz="1100"/>
        </a:p>
      </xdr:txBody>
    </xdr:sp>
    <xdr:clientData/>
  </xdr:twoCellAnchor>
  <xdr:twoCellAnchor>
    <xdr:from>
      <xdr:col>3</xdr:col>
      <xdr:colOff>177800</xdr:colOff>
      <xdr:row>7</xdr:row>
      <xdr:rowOff>25400</xdr:rowOff>
    </xdr:from>
    <xdr:to>
      <xdr:col>9</xdr:col>
      <xdr:colOff>12700</xdr:colOff>
      <xdr:row>7</xdr:row>
      <xdr:rowOff>180975</xdr:rowOff>
    </xdr:to>
    <xdr:sp macro="" textlink="">
      <xdr:nvSpPr>
        <xdr:cNvPr id="4" name="Nauha (näkymä yläpuolelta) 6">
          <a:extLst>
            <a:ext uri="{FF2B5EF4-FFF2-40B4-BE49-F238E27FC236}">
              <a16:creationId xmlns:a16="http://schemas.microsoft.com/office/drawing/2014/main" id="{1251BEF8-9870-4D20-8DEB-E0B02B4B218D}"/>
            </a:ext>
          </a:extLst>
        </xdr:cNvPr>
        <xdr:cNvSpPr/>
      </xdr:nvSpPr>
      <xdr:spPr>
        <a:xfrm>
          <a:off x="1054100" y="1336040"/>
          <a:ext cx="1389380" cy="155575"/>
        </a:xfrm>
        <a:prstGeom prst="ribb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fi-FI" sz="1100"/>
        </a:p>
      </xdr:txBody>
    </xdr:sp>
    <xdr:clientData/>
  </xdr:twoCellAnchor>
  <xdr:twoCellAnchor>
    <xdr:from>
      <xdr:col>26</xdr:col>
      <xdr:colOff>114300</xdr:colOff>
      <xdr:row>15</xdr:row>
      <xdr:rowOff>30481</xdr:rowOff>
    </xdr:from>
    <xdr:to>
      <xdr:col>29</xdr:col>
      <xdr:colOff>205740</xdr:colOff>
      <xdr:row>15</xdr:row>
      <xdr:rowOff>182881</xdr:rowOff>
    </xdr:to>
    <xdr:sp macro="" textlink="">
      <xdr:nvSpPr>
        <xdr:cNvPr id="5" name="Nauha (näkymä yläpuolelta) 6">
          <a:extLst>
            <a:ext uri="{FF2B5EF4-FFF2-40B4-BE49-F238E27FC236}">
              <a16:creationId xmlns:a16="http://schemas.microsoft.com/office/drawing/2014/main" id="{41B1CE8E-4F46-49A4-8C8A-EF2AC7F3215D}"/>
            </a:ext>
          </a:extLst>
        </xdr:cNvPr>
        <xdr:cNvSpPr/>
      </xdr:nvSpPr>
      <xdr:spPr>
        <a:xfrm>
          <a:off x="6316980" y="2857501"/>
          <a:ext cx="891540" cy="152400"/>
        </a:xfrm>
        <a:prstGeom prst="ribb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fi-FI" sz="1100"/>
        </a:p>
      </xdr:txBody>
    </xdr:sp>
    <xdr:clientData/>
  </xdr:twoCellAnchor>
  <xdr:twoCellAnchor>
    <xdr:from>
      <xdr:col>4</xdr:col>
      <xdr:colOff>0</xdr:colOff>
      <xdr:row>36</xdr:row>
      <xdr:rowOff>0</xdr:rowOff>
    </xdr:from>
    <xdr:to>
      <xdr:col>9</xdr:col>
      <xdr:colOff>165100</xdr:colOff>
      <xdr:row>36</xdr:row>
      <xdr:rowOff>155575</xdr:rowOff>
    </xdr:to>
    <xdr:sp macro="" textlink="">
      <xdr:nvSpPr>
        <xdr:cNvPr id="6" name="Nauha (näkymä yläpuolelta) 6">
          <a:extLst>
            <a:ext uri="{FF2B5EF4-FFF2-40B4-BE49-F238E27FC236}">
              <a16:creationId xmlns:a16="http://schemas.microsoft.com/office/drawing/2014/main" id="{9D084F56-F482-4805-BF9D-A8051F3741F2}"/>
            </a:ext>
          </a:extLst>
        </xdr:cNvPr>
        <xdr:cNvSpPr/>
      </xdr:nvSpPr>
      <xdr:spPr>
        <a:xfrm>
          <a:off x="1173480" y="6522720"/>
          <a:ext cx="1422400" cy="155575"/>
        </a:xfrm>
        <a:prstGeom prst="ribb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fi-FI" sz="1100"/>
        </a:p>
      </xdr:txBody>
    </xdr:sp>
    <xdr:clientData/>
  </xdr:twoCellAnchor>
  <xdr:twoCellAnchor>
    <xdr:from>
      <xdr:col>3</xdr:col>
      <xdr:colOff>228600</xdr:colOff>
      <xdr:row>47</xdr:row>
      <xdr:rowOff>53340</xdr:rowOff>
    </xdr:from>
    <xdr:to>
      <xdr:col>9</xdr:col>
      <xdr:colOff>142240</xdr:colOff>
      <xdr:row>48</xdr:row>
      <xdr:rowOff>26035</xdr:rowOff>
    </xdr:to>
    <xdr:sp macro="" textlink="">
      <xdr:nvSpPr>
        <xdr:cNvPr id="7" name="Nauha (näkymä yläpuolelta) 6">
          <a:extLst>
            <a:ext uri="{FF2B5EF4-FFF2-40B4-BE49-F238E27FC236}">
              <a16:creationId xmlns:a16="http://schemas.microsoft.com/office/drawing/2014/main" id="{C223DA38-F557-4E09-8F78-9B80B53BBC12}"/>
            </a:ext>
          </a:extLst>
        </xdr:cNvPr>
        <xdr:cNvSpPr/>
      </xdr:nvSpPr>
      <xdr:spPr>
        <a:xfrm>
          <a:off x="1104900" y="8229600"/>
          <a:ext cx="1468120" cy="155575"/>
        </a:xfrm>
        <a:prstGeom prst="ribb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fi-FI" sz="1100"/>
        </a:p>
      </xdr:txBody>
    </xdr:sp>
    <xdr:clientData/>
  </xdr:twoCellAnchor>
  <xdr:twoCellAnchor>
    <xdr:from>
      <xdr:col>17</xdr:col>
      <xdr:colOff>0</xdr:colOff>
      <xdr:row>23</xdr:row>
      <xdr:rowOff>0</xdr:rowOff>
    </xdr:from>
    <xdr:to>
      <xdr:col>26</xdr:col>
      <xdr:colOff>99060</xdr:colOff>
      <xdr:row>24</xdr:row>
      <xdr:rowOff>0</xdr:rowOff>
    </xdr:to>
    <xdr:sp macro="" textlink="">
      <xdr:nvSpPr>
        <xdr:cNvPr id="8" name="Nauha (näkymä yläpuolelta) 6">
          <a:extLst>
            <a:ext uri="{FF2B5EF4-FFF2-40B4-BE49-F238E27FC236}">
              <a16:creationId xmlns:a16="http://schemas.microsoft.com/office/drawing/2014/main" id="{20232C89-D24E-4C4E-8E95-0187F1DEE409}"/>
            </a:ext>
          </a:extLst>
        </xdr:cNvPr>
        <xdr:cNvSpPr/>
      </xdr:nvSpPr>
      <xdr:spPr>
        <a:xfrm>
          <a:off x="4442460" y="3756660"/>
          <a:ext cx="1859280" cy="190500"/>
        </a:xfrm>
        <a:prstGeom prst="ribb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fi-FI" sz="1100"/>
        </a:p>
      </xdr:txBody>
    </xdr:sp>
    <xdr:clientData/>
  </xdr:twoCellAnchor>
  <xdr:twoCellAnchor editAs="oneCell">
    <xdr:from>
      <xdr:col>14</xdr:col>
      <xdr:colOff>34249</xdr:colOff>
      <xdr:row>3</xdr:row>
      <xdr:rowOff>7620</xdr:rowOff>
    </xdr:from>
    <xdr:to>
      <xdr:col>21</xdr:col>
      <xdr:colOff>35024</xdr:colOff>
      <xdr:row>22</xdr:row>
      <xdr:rowOff>135891</xdr:rowOff>
    </xdr:to>
    <xdr:pic>
      <xdr:nvPicPr>
        <xdr:cNvPr id="10" name="Picture 9">
          <a:extLst>
            <a:ext uri="{FF2B5EF4-FFF2-40B4-BE49-F238E27FC236}">
              <a16:creationId xmlns:a16="http://schemas.microsoft.com/office/drawing/2014/main" id="{C44F7DBD-4097-45A8-8C77-5EFF7A029887}"/>
            </a:ext>
          </a:extLst>
        </xdr:cNvPr>
        <xdr:cNvPicPr>
          <a:picLocks noChangeAspect="1"/>
        </xdr:cNvPicPr>
      </xdr:nvPicPr>
      <xdr:blipFill>
        <a:blip xmlns:r="http://schemas.openxmlformats.org/officeDocument/2006/relationships" r:embed="rId1"/>
        <a:stretch>
          <a:fillRect/>
        </a:stretch>
      </xdr:blipFill>
      <xdr:spPr>
        <a:xfrm>
          <a:off x="3722329" y="556260"/>
          <a:ext cx="1757185" cy="372872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0</xdr:col>
      <xdr:colOff>276226</xdr:colOff>
      <xdr:row>0</xdr:row>
      <xdr:rowOff>38100</xdr:rowOff>
    </xdr:from>
    <xdr:ext cx="3714750" cy="857250"/>
    <xdr:sp macro="" textlink="">
      <xdr:nvSpPr>
        <xdr:cNvPr id="2" name="Suorakulmio 1">
          <a:extLst>
            <a:ext uri="{FF2B5EF4-FFF2-40B4-BE49-F238E27FC236}">
              <a16:creationId xmlns:a16="http://schemas.microsoft.com/office/drawing/2014/main" id="{820A8018-472E-4F85-A954-F2D6F641A69E}"/>
            </a:ext>
          </a:extLst>
        </xdr:cNvPr>
        <xdr:cNvSpPr/>
      </xdr:nvSpPr>
      <xdr:spPr>
        <a:xfrm>
          <a:off x="276226" y="38100"/>
          <a:ext cx="3714750" cy="857250"/>
        </a:xfrm>
        <a:prstGeom prst="rect">
          <a:avLst/>
        </a:prstGeom>
        <a:noFill/>
      </xdr:spPr>
      <xdr:txBody>
        <a:bodyPr wrap="none" lIns="91440" tIns="45720" rIns="91440" bIns="45720">
          <a:noAutofit/>
        </a:bodyPr>
        <a:lstStyle/>
        <a:p>
          <a:pPr algn="ctr"/>
          <a:r>
            <a:rPr lang="fi-FI" sz="4400" b="0" cap="none" spc="0">
              <a:ln w="0"/>
              <a:solidFill>
                <a:schemeClr val="bg2">
                  <a:lumMod val="25000"/>
                </a:schemeClr>
              </a:solidFill>
              <a:effectLst>
                <a:reflection blurRad="6350" stA="53000" endA="300" endPos="35500" dir="5400000" sy="-90000" algn="bl" rotWithShape="0"/>
              </a:effectLst>
            </a:rPr>
            <a:t>FATE FREEPORT</a:t>
          </a:r>
        </a:p>
      </xdr:txBody>
    </xdr:sp>
    <xdr:clientData/>
  </xdr:oneCellAnchor>
  <xdr:twoCellAnchor>
    <xdr:from>
      <xdr:col>3</xdr:col>
      <xdr:colOff>152400</xdr:colOff>
      <xdr:row>4</xdr:row>
      <xdr:rowOff>22225</xdr:rowOff>
    </xdr:from>
    <xdr:to>
      <xdr:col>8</xdr:col>
      <xdr:colOff>266700</xdr:colOff>
      <xdr:row>4</xdr:row>
      <xdr:rowOff>177800</xdr:rowOff>
    </xdr:to>
    <xdr:sp macro="" textlink="">
      <xdr:nvSpPr>
        <xdr:cNvPr id="3" name="Nauha (näkymä yläpuolelta) 6">
          <a:extLst>
            <a:ext uri="{FF2B5EF4-FFF2-40B4-BE49-F238E27FC236}">
              <a16:creationId xmlns:a16="http://schemas.microsoft.com/office/drawing/2014/main" id="{D54F5C1B-1EC9-47C8-8C80-9374AB0F4846}"/>
            </a:ext>
          </a:extLst>
        </xdr:cNvPr>
        <xdr:cNvSpPr/>
      </xdr:nvSpPr>
      <xdr:spPr>
        <a:xfrm>
          <a:off x="1028700" y="761365"/>
          <a:ext cx="1402080" cy="155575"/>
        </a:xfrm>
        <a:prstGeom prst="ribb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fi-FI" sz="1100"/>
        </a:p>
      </xdr:txBody>
    </xdr:sp>
    <xdr:clientData/>
  </xdr:twoCellAnchor>
  <xdr:twoCellAnchor>
    <xdr:from>
      <xdr:col>3</xdr:col>
      <xdr:colOff>177800</xdr:colOff>
      <xdr:row>7</xdr:row>
      <xdr:rowOff>25400</xdr:rowOff>
    </xdr:from>
    <xdr:to>
      <xdr:col>9</xdr:col>
      <xdr:colOff>12700</xdr:colOff>
      <xdr:row>7</xdr:row>
      <xdr:rowOff>180975</xdr:rowOff>
    </xdr:to>
    <xdr:sp macro="" textlink="">
      <xdr:nvSpPr>
        <xdr:cNvPr id="4" name="Nauha (näkymä yläpuolelta) 6">
          <a:extLst>
            <a:ext uri="{FF2B5EF4-FFF2-40B4-BE49-F238E27FC236}">
              <a16:creationId xmlns:a16="http://schemas.microsoft.com/office/drawing/2014/main" id="{287D6430-1C7A-491E-AFF7-4F9C131589CA}"/>
            </a:ext>
          </a:extLst>
        </xdr:cNvPr>
        <xdr:cNvSpPr/>
      </xdr:nvSpPr>
      <xdr:spPr>
        <a:xfrm>
          <a:off x="1054100" y="1336040"/>
          <a:ext cx="1389380" cy="155575"/>
        </a:xfrm>
        <a:prstGeom prst="ribb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fi-FI" sz="1100"/>
        </a:p>
      </xdr:txBody>
    </xdr:sp>
    <xdr:clientData/>
  </xdr:twoCellAnchor>
  <xdr:twoCellAnchor>
    <xdr:from>
      <xdr:col>23</xdr:col>
      <xdr:colOff>38100</xdr:colOff>
      <xdr:row>15</xdr:row>
      <xdr:rowOff>45720</xdr:rowOff>
    </xdr:from>
    <xdr:to>
      <xdr:col>29</xdr:col>
      <xdr:colOff>198120</xdr:colOff>
      <xdr:row>15</xdr:row>
      <xdr:rowOff>170815</xdr:rowOff>
    </xdr:to>
    <xdr:sp macro="" textlink="">
      <xdr:nvSpPr>
        <xdr:cNvPr id="5" name="Nauha (näkymä yläpuolelta) 6">
          <a:extLst>
            <a:ext uri="{FF2B5EF4-FFF2-40B4-BE49-F238E27FC236}">
              <a16:creationId xmlns:a16="http://schemas.microsoft.com/office/drawing/2014/main" id="{7483AA1A-F857-4B0C-B53F-E81B65F9EB41}"/>
            </a:ext>
          </a:extLst>
        </xdr:cNvPr>
        <xdr:cNvSpPr/>
      </xdr:nvSpPr>
      <xdr:spPr>
        <a:xfrm>
          <a:off x="5989320" y="2872740"/>
          <a:ext cx="1211580" cy="125095"/>
        </a:xfrm>
        <a:prstGeom prst="ribb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fi-FI" sz="1100"/>
        </a:p>
      </xdr:txBody>
    </xdr:sp>
    <xdr:clientData/>
  </xdr:twoCellAnchor>
  <xdr:twoCellAnchor>
    <xdr:from>
      <xdr:col>4</xdr:col>
      <xdr:colOff>0</xdr:colOff>
      <xdr:row>36</xdr:row>
      <xdr:rowOff>0</xdr:rowOff>
    </xdr:from>
    <xdr:to>
      <xdr:col>9</xdr:col>
      <xdr:colOff>165100</xdr:colOff>
      <xdr:row>36</xdr:row>
      <xdr:rowOff>155575</xdr:rowOff>
    </xdr:to>
    <xdr:sp macro="" textlink="">
      <xdr:nvSpPr>
        <xdr:cNvPr id="6" name="Nauha (näkymä yläpuolelta) 6">
          <a:extLst>
            <a:ext uri="{FF2B5EF4-FFF2-40B4-BE49-F238E27FC236}">
              <a16:creationId xmlns:a16="http://schemas.microsoft.com/office/drawing/2014/main" id="{ACC78645-D1C7-4C4B-AA2D-43E77E4868B7}"/>
            </a:ext>
          </a:extLst>
        </xdr:cNvPr>
        <xdr:cNvSpPr/>
      </xdr:nvSpPr>
      <xdr:spPr>
        <a:xfrm>
          <a:off x="1173480" y="6545580"/>
          <a:ext cx="1422400" cy="155575"/>
        </a:xfrm>
        <a:prstGeom prst="ribb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fi-FI" sz="1100"/>
        </a:p>
      </xdr:txBody>
    </xdr:sp>
    <xdr:clientData/>
  </xdr:twoCellAnchor>
  <xdr:twoCellAnchor>
    <xdr:from>
      <xdr:col>3</xdr:col>
      <xdr:colOff>228600</xdr:colOff>
      <xdr:row>47</xdr:row>
      <xdr:rowOff>30480</xdr:rowOff>
    </xdr:from>
    <xdr:to>
      <xdr:col>9</xdr:col>
      <xdr:colOff>142240</xdr:colOff>
      <xdr:row>48</xdr:row>
      <xdr:rowOff>3175</xdr:rowOff>
    </xdr:to>
    <xdr:sp macro="" textlink="">
      <xdr:nvSpPr>
        <xdr:cNvPr id="7" name="Nauha (näkymä yläpuolelta) 6">
          <a:extLst>
            <a:ext uri="{FF2B5EF4-FFF2-40B4-BE49-F238E27FC236}">
              <a16:creationId xmlns:a16="http://schemas.microsoft.com/office/drawing/2014/main" id="{66593C7D-DB52-4C11-804D-81E616427B56}"/>
            </a:ext>
          </a:extLst>
        </xdr:cNvPr>
        <xdr:cNvSpPr/>
      </xdr:nvSpPr>
      <xdr:spPr>
        <a:xfrm>
          <a:off x="1104900" y="7147560"/>
          <a:ext cx="1468120" cy="155575"/>
        </a:xfrm>
        <a:prstGeom prst="ribb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fi-FI" sz="1100"/>
        </a:p>
      </xdr:txBody>
    </xdr:sp>
    <xdr:clientData/>
  </xdr:twoCellAnchor>
  <xdr:twoCellAnchor>
    <xdr:from>
      <xdr:col>17</xdr:col>
      <xdr:colOff>0</xdr:colOff>
      <xdr:row>23</xdr:row>
      <xdr:rowOff>15240</xdr:rowOff>
    </xdr:from>
    <xdr:to>
      <xdr:col>26</xdr:col>
      <xdr:colOff>144780</xdr:colOff>
      <xdr:row>24</xdr:row>
      <xdr:rowOff>0</xdr:rowOff>
    </xdr:to>
    <xdr:sp macro="" textlink="">
      <xdr:nvSpPr>
        <xdr:cNvPr id="8" name="Nauha (näkymä yläpuolelta) 6">
          <a:extLst>
            <a:ext uri="{FF2B5EF4-FFF2-40B4-BE49-F238E27FC236}">
              <a16:creationId xmlns:a16="http://schemas.microsoft.com/office/drawing/2014/main" id="{20C6C755-2011-47FF-A352-50E205F6890A}"/>
            </a:ext>
          </a:extLst>
        </xdr:cNvPr>
        <xdr:cNvSpPr/>
      </xdr:nvSpPr>
      <xdr:spPr>
        <a:xfrm>
          <a:off x="4442460" y="3794760"/>
          <a:ext cx="1905000" cy="190500"/>
        </a:xfrm>
        <a:prstGeom prst="ribb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fi-FI" sz="1100"/>
        </a:p>
      </xdr:txBody>
    </xdr:sp>
    <xdr:clientData/>
  </xdr:twoCellAnchor>
  <xdr:twoCellAnchor editAs="oneCell">
    <xdr:from>
      <xdr:col>13</xdr:col>
      <xdr:colOff>228600</xdr:colOff>
      <xdr:row>3</xdr:row>
      <xdr:rowOff>18173</xdr:rowOff>
    </xdr:from>
    <xdr:to>
      <xdr:col>21</xdr:col>
      <xdr:colOff>95476</xdr:colOff>
      <xdr:row>23</xdr:row>
      <xdr:rowOff>56348</xdr:rowOff>
    </xdr:to>
    <xdr:pic>
      <xdr:nvPicPr>
        <xdr:cNvPr id="10" name="Picture 9" descr="Kuvahaun tulos haulle Sephiroth">
          <a:extLst>
            <a:ext uri="{FF2B5EF4-FFF2-40B4-BE49-F238E27FC236}">
              <a16:creationId xmlns:a16="http://schemas.microsoft.com/office/drawing/2014/main" id="{5EA7FC91-5EAB-451D-8143-1D0FB8985231}"/>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142"/>
        <a:stretch/>
      </xdr:blipFill>
      <xdr:spPr bwMode="auto">
        <a:xfrm>
          <a:off x="3665220" y="566813"/>
          <a:ext cx="1870936" cy="38253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oneCellAnchor>
    <xdr:from>
      <xdr:col>0</xdr:col>
      <xdr:colOff>276226</xdr:colOff>
      <xdr:row>0</xdr:row>
      <xdr:rowOff>38100</xdr:rowOff>
    </xdr:from>
    <xdr:ext cx="3714750" cy="857250"/>
    <xdr:sp macro="" textlink="">
      <xdr:nvSpPr>
        <xdr:cNvPr id="2" name="Suorakulmio 1">
          <a:extLst>
            <a:ext uri="{FF2B5EF4-FFF2-40B4-BE49-F238E27FC236}">
              <a16:creationId xmlns:a16="http://schemas.microsoft.com/office/drawing/2014/main" id="{C83AFD5C-3F0E-1345-A86F-9F1530D62709}"/>
            </a:ext>
          </a:extLst>
        </xdr:cNvPr>
        <xdr:cNvSpPr/>
      </xdr:nvSpPr>
      <xdr:spPr>
        <a:xfrm>
          <a:off x="276226" y="38100"/>
          <a:ext cx="3714750" cy="857250"/>
        </a:xfrm>
        <a:prstGeom prst="rect">
          <a:avLst/>
        </a:prstGeom>
        <a:noFill/>
      </xdr:spPr>
      <xdr:txBody>
        <a:bodyPr wrap="none" lIns="91440" tIns="45720" rIns="91440" bIns="45720">
          <a:noAutofit/>
        </a:bodyPr>
        <a:lstStyle/>
        <a:p>
          <a:pPr algn="ctr"/>
          <a:r>
            <a:rPr lang="fi-FI" sz="4400" b="0" cap="none" spc="0">
              <a:ln w="0"/>
              <a:solidFill>
                <a:schemeClr val="bg2">
                  <a:lumMod val="25000"/>
                </a:schemeClr>
              </a:solidFill>
              <a:effectLst>
                <a:reflection blurRad="6350" stA="53000" endA="300" endPos="35500" dir="5400000" sy="-90000" algn="bl" rotWithShape="0"/>
              </a:effectLst>
            </a:rPr>
            <a:t>FATE FREEPORT</a:t>
          </a:r>
        </a:p>
      </xdr:txBody>
    </xdr:sp>
    <xdr:clientData/>
  </xdr:oneCellAnchor>
  <xdr:twoCellAnchor>
    <xdr:from>
      <xdr:col>3</xdr:col>
      <xdr:colOff>152400</xdr:colOff>
      <xdr:row>4</xdr:row>
      <xdr:rowOff>22225</xdr:rowOff>
    </xdr:from>
    <xdr:to>
      <xdr:col>8</xdr:col>
      <xdr:colOff>266700</xdr:colOff>
      <xdr:row>4</xdr:row>
      <xdr:rowOff>177800</xdr:rowOff>
    </xdr:to>
    <xdr:sp macro="" textlink="">
      <xdr:nvSpPr>
        <xdr:cNvPr id="3" name="Nauha (näkymä yläpuolelta) 6">
          <a:extLst>
            <a:ext uri="{FF2B5EF4-FFF2-40B4-BE49-F238E27FC236}">
              <a16:creationId xmlns:a16="http://schemas.microsoft.com/office/drawing/2014/main" id="{8F0B12DB-E7F6-1945-B9D0-86D5D2F83598}"/>
            </a:ext>
          </a:extLst>
        </xdr:cNvPr>
        <xdr:cNvSpPr/>
      </xdr:nvSpPr>
      <xdr:spPr>
        <a:xfrm>
          <a:off x="990600" y="796925"/>
          <a:ext cx="1562100" cy="155575"/>
        </a:xfrm>
        <a:prstGeom prst="ribb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fi-FI" sz="1100"/>
        </a:p>
      </xdr:txBody>
    </xdr:sp>
    <xdr:clientData/>
  </xdr:twoCellAnchor>
  <xdr:twoCellAnchor>
    <xdr:from>
      <xdr:col>3</xdr:col>
      <xdr:colOff>177800</xdr:colOff>
      <xdr:row>7</xdr:row>
      <xdr:rowOff>25400</xdr:rowOff>
    </xdr:from>
    <xdr:to>
      <xdr:col>9</xdr:col>
      <xdr:colOff>12700</xdr:colOff>
      <xdr:row>7</xdr:row>
      <xdr:rowOff>180975</xdr:rowOff>
    </xdr:to>
    <xdr:sp macro="" textlink="">
      <xdr:nvSpPr>
        <xdr:cNvPr id="4" name="Nauha (näkymä yläpuolelta) 6">
          <a:extLst>
            <a:ext uri="{FF2B5EF4-FFF2-40B4-BE49-F238E27FC236}">
              <a16:creationId xmlns:a16="http://schemas.microsoft.com/office/drawing/2014/main" id="{BE7C1545-8A62-1240-B5C5-3BF1128422F1}"/>
            </a:ext>
          </a:extLst>
        </xdr:cNvPr>
        <xdr:cNvSpPr/>
      </xdr:nvSpPr>
      <xdr:spPr>
        <a:xfrm>
          <a:off x="1016000" y="1409700"/>
          <a:ext cx="1562100" cy="155575"/>
        </a:xfrm>
        <a:prstGeom prst="ribb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fi-FI" sz="1100"/>
        </a:p>
      </xdr:txBody>
    </xdr:sp>
    <xdr:clientData/>
  </xdr:twoCellAnchor>
  <xdr:twoCellAnchor>
    <xdr:from>
      <xdr:col>4</xdr:col>
      <xdr:colOff>0</xdr:colOff>
      <xdr:row>38</xdr:row>
      <xdr:rowOff>0</xdr:rowOff>
    </xdr:from>
    <xdr:to>
      <xdr:col>9</xdr:col>
      <xdr:colOff>165100</xdr:colOff>
      <xdr:row>38</xdr:row>
      <xdr:rowOff>155575</xdr:rowOff>
    </xdr:to>
    <xdr:sp macro="" textlink="">
      <xdr:nvSpPr>
        <xdr:cNvPr id="6" name="Nauha (näkymä yläpuolelta) 6">
          <a:extLst>
            <a:ext uri="{FF2B5EF4-FFF2-40B4-BE49-F238E27FC236}">
              <a16:creationId xmlns:a16="http://schemas.microsoft.com/office/drawing/2014/main" id="{C2B3C685-C0C5-F44B-BF23-E80444AF7866}"/>
            </a:ext>
          </a:extLst>
        </xdr:cNvPr>
        <xdr:cNvSpPr/>
      </xdr:nvSpPr>
      <xdr:spPr>
        <a:xfrm>
          <a:off x="1168400" y="6819900"/>
          <a:ext cx="1562100" cy="155575"/>
        </a:xfrm>
        <a:prstGeom prst="ribb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fi-FI" sz="1100"/>
        </a:p>
      </xdr:txBody>
    </xdr:sp>
    <xdr:clientData/>
  </xdr:twoCellAnchor>
  <xdr:twoCellAnchor>
    <xdr:from>
      <xdr:col>4</xdr:col>
      <xdr:colOff>160020</xdr:colOff>
      <xdr:row>47</xdr:row>
      <xdr:rowOff>38100</xdr:rowOff>
    </xdr:from>
    <xdr:to>
      <xdr:col>10</xdr:col>
      <xdr:colOff>119380</xdr:colOff>
      <xdr:row>48</xdr:row>
      <xdr:rowOff>10795</xdr:rowOff>
    </xdr:to>
    <xdr:sp macro="" textlink="">
      <xdr:nvSpPr>
        <xdr:cNvPr id="7" name="Nauha (näkymä yläpuolelta) 6">
          <a:extLst>
            <a:ext uri="{FF2B5EF4-FFF2-40B4-BE49-F238E27FC236}">
              <a16:creationId xmlns:a16="http://schemas.microsoft.com/office/drawing/2014/main" id="{1F2E8579-6901-E84F-9604-9ED2A9FA1556}"/>
            </a:ext>
          </a:extLst>
        </xdr:cNvPr>
        <xdr:cNvSpPr/>
      </xdr:nvSpPr>
      <xdr:spPr>
        <a:xfrm>
          <a:off x="1333500" y="7292340"/>
          <a:ext cx="1468120" cy="155575"/>
        </a:xfrm>
        <a:prstGeom prst="ribb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fi-FI" sz="1100"/>
        </a:p>
      </xdr:txBody>
    </xdr:sp>
    <xdr:clientData/>
  </xdr:twoCellAnchor>
  <xdr:twoCellAnchor>
    <xdr:from>
      <xdr:col>17</xdr:col>
      <xdr:colOff>0</xdr:colOff>
      <xdr:row>22</xdr:row>
      <xdr:rowOff>0</xdr:rowOff>
    </xdr:from>
    <xdr:to>
      <xdr:col>25</xdr:col>
      <xdr:colOff>99060</xdr:colOff>
      <xdr:row>23</xdr:row>
      <xdr:rowOff>0</xdr:rowOff>
    </xdr:to>
    <xdr:sp macro="" textlink="">
      <xdr:nvSpPr>
        <xdr:cNvPr id="8" name="Nauha (näkymä yläpuolelta) 6">
          <a:extLst>
            <a:ext uri="{FF2B5EF4-FFF2-40B4-BE49-F238E27FC236}">
              <a16:creationId xmlns:a16="http://schemas.microsoft.com/office/drawing/2014/main" id="{6F363D19-4106-6843-92F0-236CC0E8B336}"/>
            </a:ext>
          </a:extLst>
        </xdr:cNvPr>
        <xdr:cNvSpPr/>
      </xdr:nvSpPr>
      <xdr:spPr>
        <a:xfrm>
          <a:off x="4320540" y="3779520"/>
          <a:ext cx="1859280" cy="190500"/>
        </a:xfrm>
        <a:prstGeom prst="ribb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fi-FI" sz="1100"/>
        </a:p>
      </xdr:txBody>
    </xdr:sp>
    <xdr:clientData/>
  </xdr:twoCellAnchor>
  <xdr:twoCellAnchor editAs="oneCell">
    <xdr:from>
      <xdr:col>14</xdr:col>
      <xdr:colOff>7620</xdr:colOff>
      <xdr:row>3</xdr:row>
      <xdr:rowOff>180975</xdr:rowOff>
    </xdr:from>
    <xdr:to>
      <xdr:col>20</xdr:col>
      <xdr:colOff>230959</xdr:colOff>
      <xdr:row>19</xdr:row>
      <xdr:rowOff>173355</xdr:rowOff>
    </xdr:to>
    <xdr:pic>
      <xdr:nvPicPr>
        <xdr:cNvPr id="11" name="Picture 10" descr="Alex Louis Armstrong | Fullmetal alchemist, Louis armstrong, Fullmetal  alchemist brotherhood">
          <a:extLst>
            <a:ext uri="{FF2B5EF4-FFF2-40B4-BE49-F238E27FC236}">
              <a16:creationId xmlns:a16="http://schemas.microsoft.com/office/drawing/2014/main" id="{08B0FEF5-C655-4942-8A52-6085A8428020}"/>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1962" t="3145" r="25523" b="34462"/>
        <a:stretch/>
      </xdr:blipFill>
      <xdr:spPr bwMode="auto">
        <a:xfrm>
          <a:off x="3573780" y="729615"/>
          <a:ext cx="1732099" cy="30118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23</xdr:col>
      <xdr:colOff>38100</xdr:colOff>
      <xdr:row>15</xdr:row>
      <xdr:rowOff>30480</xdr:rowOff>
    </xdr:from>
    <xdr:to>
      <xdr:col>28</xdr:col>
      <xdr:colOff>195580</xdr:colOff>
      <xdr:row>15</xdr:row>
      <xdr:rowOff>186055</xdr:rowOff>
    </xdr:to>
    <xdr:sp macro="" textlink="">
      <xdr:nvSpPr>
        <xdr:cNvPr id="10" name="Nauha (näkymä yläpuolelta) 6">
          <a:extLst>
            <a:ext uri="{FF2B5EF4-FFF2-40B4-BE49-F238E27FC236}">
              <a16:creationId xmlns:a16="http://schemas.microsoft.com/office/drawing/2014/main" id="{0416F4AC-8660-4F24-A58B-B8E419ED2E63}"/>
            </a:ext>
          </a:extLst>
        </xdr:cNvPr>
        <xdr:cNvSpPr/>
      </xdr:nvSpPr>
      <xdr:spPr>
        <a:xfrm>
          <a:off x="5989320" y="2857500"/>
          <a:ext cx="1209040" cy="155575"/>
        </a:xfrm>
        <a:prstGeom prst="ribb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fi-FI" sz="1100"/>
        </a:p>
      </xdr:txBody>
    </xdr:sp>
    <xdr:clientData/>
  </xdr:twoCellAnchor>
</xdr:wsDr>
</file>

<file path=xl/drawings/drawing6.xml><?xml version="1.0" encoding="utf-8"?>
<xdr:wsDr xmlns:xdr="http://schemas.openxmlformats.org/drawingml/2006/spreadsheetDrawing" xmlns:a="http://schemas.openxmlformats.org/drawingml/2006/main">
  <xdr:oneCellAnchor>
    <xdr:from>
      <xdr:col>0</xdr:col>
      <xdr:colOff>276226</xdr:colOff>
      <xdr:row>0</xdr:row>
      <xdr:rowOff>38100</xdr:rowOff>
    </xdr:from>
    <xdr:ext cx="3714750" cy="857250"/>
    <xdr:sp macro="" textlink="">
      <xdr:nvSpPr>
        <xdr:cNvPr id="2" name="Suorakulmio 1">
          <a:extLst>
            <a:ext uri="{FF2B5EF4-FFF2-40B4-BE49-F238E27FC236}">
              <a16:creationId xmlns:a16="http://schemas.microsoft.com/office/drawing/2014/main" id="{66314610-D86B-4059-9685-D93E2C8B6CA4}"/>
            </a:ext>
          </a:extLst>
        </xdr:cNvPr>
        <xdr:cNvSpPr/>
      </xdr:nvSpPr>
      <xdr:spPr>
        <a:xfrm>
          <a:off x="276226" y="38100"/>
          <a:ext cx="3714750" cy="857250"/>
        </a:xfrm>
        <a:prstGeom prst="rect">
          <a:avLst/>
        </a:prstGeom>
        <a:noFill/>
      </xdr:spPr>
      <xdr:txBody>
        <a:bodyPr wrap="none" lIns="91440" tIns="45720" rIns="91440" bIns="45720">
          <a:noAutofit/>
        </a:bodyPr>
        <a:lstStyle/>
        <a:p>
          <a:pPr algn="ctr"/>
          <a:r>
            <a:rPr lang="fi-FI" sz="4400" b="0" cap="none" spc="0">
              <a:ln w="0"/>
              <a:solidFill>
                <a:schemeClr val="bg2">
                  <a:lumMod val="25000"/>
                </a:schemeClr>
              </a:solidFill>
              <a:effectLst>
                <a:reflection blurRad="6350" stA="53000" endA="300" endPos="35500" dir="5400000" sy="-90000" algn="bl" rotWithShape="0"/>
              </a:effectLst>
            </a:rPr>
            <a:t>FATE FREEPORT</a:t>
          </a:r>
        </a:p>
      </xdr:txBody>
    </xdr:sp>
    <xdr:clientData/>
  </xdr:oneCellAnchor>
  <xdr:twoCellAnchor>
    <xdr:from>
      <xdr:col>3</xdr:col>
      <xdr:colOff>152400</xdr:colOff>
      <xdr:row>4</xdr:row>
      <xdr:rowOff>22225</xdr:rowOff>
    </xdr:from>
    <xdr:to>
      <xdr:col>8</xdr:col>
      <xdr:colOff>266700</xdr:colOff>
      <xdr:row>4</xdr:row>
      <xdr:rowOff>177800</xdr:rowOff>
    </xdr:to>
    <xdr:sp macro="" textlink="">
      <xdr:nvSpPr>
        <xdr:cNvPr id="3" name="Nauha (näkymä yläpuolelta) 6">
          <a:extLst>
            <a:ext uri="{FF2B5EF4-FFF2-40B4-BE49-F238E27FC236}">
              <a16:creationId xmlns:a16="http://schemas.microsoft.com/office/drawing/2014/main" id="{142EB87E-3A3B-42E8-B23A-7E94E5D7735E}"/>
            </a:ext>
          </a:extLst>
        </xdr:cNvPr>
        <xdr:cNvSpPr/>
      </xdr:nvSpPr>
      <xdr:spPr>
        <a:xfrm>
          <a:off x="1028700" y="761365"/>
          <a:ext cx="1402080" cy="155575"/>
        </a:xfrm>
        <a:prstGeom prst="ribb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fi-FI" sz="1100"/>
        </a:p>
      </xdr:txBody>
    </xdr:sp>
    <xdr:clientData/>
  </xdr:twoCellAnchor>
  <xdr:twoCellAnchor>
    <xdr:from>
      <xdr:col>3</xdr:col>
      <xdr:colOff>177800</xdr:colOff>
      <xdr:row>7</xdr:row>
      <xdr:rowOff>25400</xdr:rowOff>
    </xdr:from>
    <xdr:to>
      <xdr:col>9</xdr:col>
      <xdr:colOff>12700</xdr:colOff>
      <xdr:row>7</xdr:row>
      <xdr:rowOff>180975</xdr:rowOff>
    </xdr:to>
    <xdr:sp macro="" textlink="">
      <xdr:nvSpPr>
        <xdr:cNvPr id="4" name="Nauha (näkymä yläpuolelta) 6">
          <a:extLst>
            <a:ext uri="{FF2B5EF4-FFF2-40B4-BE49-F238E27FC236}">
              <a16:creationId xmlns:a16="http://schemas.microsoft.com/office/drawing/2014/main" id="{C3C76052-F0BE-40C6-93F3-CBDCCB10DAF5}"/>
            </a:ext>
          </a:extLst>
        </xdr:cNvPr>
        <xdr:cNvSpPr/>
      </xdr:nvSpPr>
      <xdr:spPr>
        <a:xfrm>
          <a:off x="1054100" y="1336040"/>
          <a:ext cx="1389380" cy="155575"/>
        </a:xfrm>
        <a:prstGeom prst="ribb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fi-FI" sz="1100"/>
        </a:p>
      </xdr:txBody>
    </xdr:sp>
    <xdr:clientData/>
  </xdr:twoCellAnchor>
  <xdr:twoCellAnchor>
    <xdr:from>
      <xdr:col>24</xdr:col>
      <xdr:colOff>114300</xdr:colOff>
      <xdr:row>15</xdr:row>
      <xdr:rowOff>30481</xdr:rowOff>
    </xdr:from>
    <xdr:to>
      <xdr:col>27</xdr:col>
      <xdr:colOff>205740</xdr:colOff>
      <xdr:row>15</xdr:row>
      <xdr:rowOff>182881</xdr:rowOff>
    </xdr:to>
    <xdr:sp macro="" textlink="">
      <xdr:nvSpPr>
        <xdr:cNvPr id="5" name="Nauha (näkymä yläpuolelta) 6">
          <a:extLst>
            <a:ext uri="{FF2B5EF4-FFF2-40B4-BE49-F238E27FC236}">
              <a16:creationId xmlns:a16="http://schemas.microsoft.com/office/drawing/2014/main" id="{AB4B5D8B-DCDA-4B9D-8CBC-9ABB0A22A8BD}"/>
            </a:ext>
          </a:extLst>
        </xdr:cNvPr>
        <xdr:cNvSpPr/>
      </xdr:nvSpPr>
      <xdr:spPr>
        <a:xfrm>
          <a:off x="6316980" y="2857501"/>
          <a:ext cx="891540" cy="152400"/>
        </a:xfrm>
        <a:prstGeom prst="ribb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fi-FI" sz="1100"/>
        </a:p>
      </xdr:txBody>
    </xdr:sp>
    <xdr:clientData/>
  </xdr:twoCellAnchor>
  <xdr:twoCellAnchor>
    <xdr:from>
      <xdr:col>4</xdr:col>
      <xdr:colOff>0</xdr:colOff>
      <xdr:row>28</xdr:row>
      <xdr:rowOff>0</xdr:rowOff>
    </xdr:from>
    <xdr:to>
      <xdr:col>9</xdr:col>
      <xdr:colOff>165100</xdr:colOff>
      <xdr:row>28</xdr:row>
      <xdr:rowOff>155575</xdr:rowOff>
    </xdr:to>
    <xdr:sp macro="" textlink="">
      <xdr:nvSpPr>
        <xdr:cNvPr id="6" name="Nauha (näkymä yläpuolelta) 6">
          <a:extLst>
            <a:ext uri="{FF2B5EF4-FFF2-40B4-BE49-F238E27FC236}">
              <a16:creationId xmlns:a16="http://schemas.microsoft.com/office/drawing/2014/main" id="{0DC988F3-FF64-4037-A50F-767A0015EA7F}"/>
            </a:ext>
          </a:extLst>
        </xdr:cNvPr>
        <xdr:cNvSpPr/>
      </xdr:nvSpPr>
      <xdr:spPr>
        <a:xfrm>
          <a:off x="1173480" y="5608320"/>
          <a:ext cx="1422400" cy="155575"/>
        </a:xfrm>
        <a:prstGeom prst="ribb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fi-FI" sz="1100"/>
        </a:p>
      </xdr:txBody>
    </xdr:sp>
    <xdr:clientData/>
  </xdr:twoCellAnchor>
  <xdr:twoCellAnchor>
    <xdr:from>
      <xdr:col>3</xdr:col>
      <xdr:colOff>228600</xdr:colOff>
      <xdr:row>39</xdr:row>
      <xdr:rowOff>53340</xdr:rowOff>
    </xdr:from>
    <xdr:to>
      <xdr:col>9</xdr:col>
      <xdr:colOff>142240</xdr:colOff>
      <xdr:row>40</xdr:row>
      <xdr:rowOff>26035</xdr:rowOff>
    </xdr:to>
    <xdr:sp macro="" textlink="">
      <xdr:nvSpPr>
        <xdr:cNvPr id="7" name="Nauha (näkymä yläpuolelta) 6">
          <a:extLst>
            <a:ext uri="{FF2B5EF4-FFF2-40B4-BE49-F238E27FC236}">
              <a16:creationId xmlns:a16="http://schemas.microsoft.com/office/drawing/2014/main" id="{06228660-FAAB-40DD-9B0C-EA22EFA95028}"/>
            </a:ext>
          </a:extLst>
        </xdr:cNvPr>
        <xdr:cNvSpPr/>
      </xdr:nvSpPr>
      <xdr:spPr>
        <a:xfrm>
          <a:off x="1104900" y="7338060"/>
          <a:ext cx="1468120" cy="155575"/>
        </a:xfrm>
        <a:prstGeom prst="ribb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fi-FI" sz="1100"/>
        </a:p>
      </xdr:txBody>
    </xdr:sp>
    <xdr:clientData/>
  </xdr:twoCellAnchor>
  <xdr:twoCellAnchor>
    <xdr:from>
      <xdr:col>17</xdr:col>
      <xdr:colOff>0</xdr:colOff>
      <xdr:row>23</xdr:row>
      <xdr:rowOff>0</xdr:rowOff>
    </xdr:from>
    <xdr:to>
      <xdr:col>24</xdr:col>
      <xdr:colOff>99060</xdr:colOff>
      <xdr:row>24</xdr:row>
      <xdr:rowOff>0</xdr:rowOff>
    </xdr:to>
    <xdr:sp macro="" textlink="">
      <xdr:nvSpPr>
        <xdr:cNvPr id="8" name="Nauha (näkymä yläpuolelta) 6">
          <a:extLst>
            <a:ext uri="{FF2B5EF4-FFF2-40B4-BE49-F238E27FC236}">
              <a16:creationId xmlns:a16="http://schemas.microsoft.com/office/drawing/2014/main" id="{2B29C1E0-0019-4901-82EB-50517F3EC991}"/>
            </a:ext>
          </a:extLst>
        </xdr:cNvPr>
        <xdr:cNvSpPr/>
      </xdr:nvSpPr>
      <xdr:spPr>
        <a:xfrm>
          <a:off x="4442460" y="4312920"/>
          <a:ext cx="1859280" cy="190500"/>
        </a:xfrm>
        <a:prstGeom prst="ribb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fi-FI" sz="1100"/>
        </a:p>
      </xdr:txBody>
    </xdr:sp>
    <xdr:clientData/>
  </xdr:twoCellAnchor>
  <xdr:twoCellAnchor editAs="oneCell">
    <xdr:from>
      <xdr:col>13</xdr:col>
      <xdr:colOff>11430</xdr:colOff>
      <xdr:row>3</xdr:row>
      <xdr:rowOff>11432</xdr:rowOff>
    </xdr:from>
    <xdr:to>
      <xdr:col>21</xdr:col>
      <xdr:colOff>156210</xdr:colOff>
      <xdr:row>14</xdr:row>
      <xdr:rowOff>27534</xdr:rowOff>
    </xdr:to>
    <xdr:pic>
      <xdr:nvPicPr>
        <xdr:cNvPr id="9" name="Picture 8">
          <a:extLst>
            <a:ext uri="{FF2B5EF4-FFF2-40B4-BE49-F238E27FC236}">
              <a16:creationId xmlns:a16="http://schemas.microsoft.com/office/drawing/2014/main" id="{80C53CD2-F20B-4786-833D-1F8CD4A4FDCB}"/>
            </a:ext>
          </a:extLst>
        </xdr:cNvPr>
        <xdr:cNvPicPr>
          <a:picLocks noChangeAspect="1"/>
        </xdr:cNvPicPr>
      </xdr:nvPicPr>
      <xdr:blipFill>
        <a:blip xmlns:r="http://schemas.openxmlformats.org/officeDocument/2006/relationships" r:embed="rId1"/>
        <a:stretch>
          <a:fillRect/>
        </a:stretch>
      </xdr:blipFill>
      <xdr:spPr>
        <a:xfrm>
          <a:off x="3432810" y="582932"/>
          <a:ext cx="2160270" cy="217256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oneCellAnchor>
    <xdr:from>
      <xdr:col>0</xdr:col>
      <xdr:colOff>276226</xdr:colOff>
      <xdr:row>0</xdr:row>
      <xdr:rowOff>38100</xdr:rowOff>
    </xdr:from>
    <xdr:ext cx="3714750" cy="857250"/>
    <xdr:sp macro="" textlink="">
      <xdr:nvSpPr>
        <xdr:cNvPr id="2" name="Suorakulmio 1">
          <a:extLst>
            <a:ext uri="{FF2B5EF4-FFF2-40B4-BE49-F238E27FC236}">
              <a16:creationId xmlns:a16="http://schemas.microsoft.com/office/drawing/2014/main" id="{487A7010-6B01-4D99-8174-E8632D3FD177}"/>
            </a:ext>
          </a:extLst>
        </xdr:cNvPr>
        <xdr:cNvSpPr/>
      </xdr:nvSpPr>
      <xdr:spPr>
        <a:xfrm>
          <a:off x="276226" y="38100"/>
          <a:ext cx="3714750" cy="857250"/>
        </a:xfrm>
        <a:prstGeom prst="rect">
          <a:avLst/>
        </a:prstGeom>
        <a:noFill/>
      </xdr:spPr>
      <xdr:txBody>
        <a:bodyPr wrap="none" lIns="91440" tIns="45720" rIns="91440" bIns="45720">
          <a:noAutofit/>
        </a:bodyPr>
        <a:lstStyle/>
        <a:p>
          <a:pPr algn="ctr"/>
          <a:r>
            <a:rPr lang="fi-FI" sz="4400" b="0" cap="none" spc="0">
              <a:ln w="0"/>
              <a:solidFill>
                <a:schemeClr val="bg2">
                  <a:lumMod val="25000"/>
                </a:schemeClr>
              </a:solidFill>
              <a:effectLst>
                <a:reflection blurRad="6350" stA="53000" endA="300" endPos="35500" dir="5400000" sy="-90000" algn="bl" rotWithShape="0"/>
              </a:effectLst>
            </a:rPr>
            <a:t>FATE FREEPORT</a:t>
          </a:r>
        </a:p>
      </xdr:txBody>
    </xdr:sp>
    <xdr:clientData/>
  </xdr:oneCellAnchor>
  <xdr:twoCellAnchor>
    <xdr:from>
      <xdr:col>3</xdr:col>
      <xdr:colOff>152400</xdr:colOff>
      <xdr:row>4</xdr:row>
      <xdr:rowOff>22225</xdr:rowOff>
    </xdr:from>
    <xdr:to>
      <xdr:col>8</xdr:col>
      <xdr:colOff>266700</xdr:colOff>
      <xdr:row>4</xdr:row>
      <xdr:rowOff>177800</xdr:rowOff>
    </xdr:to>
    <xdr:sp macro="" textlink="">
      <xdr:nvSpPr>
        <xdr:cNvPr id="3" name="Nauha (näkymä yläpuolelta) 6">
          <a:extLst>
            <a:ext uri="{FF2B5EF4-FFF2-40B4-BE49-F238E27FC236}">
              <a16:creationId xmlns:a16="http://schemas.microsoft.com/office/drawing/2014/main" id="{51F8D77D-351A-40A5-A7D0-78FC812656B4}"/>
            </a:ext>
          </a:extLst>
        </xdr:cNvPr>
        <xdr:cNvSpPr/>
      </xdr:nvSpPr>
      <xdr:spPr>
        <a:xfrm>
          <a:off x="1028700" y="761365"/>
          <a:ext cx="1402080" cy="155575"/>
        </a:xfrm>
        <a:prstGeom prst="ribb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fi-FI" sz="1100"/>
        </a:p>
      </xdr:txBody>
    </xdr:sp>
    <xdr:clientData/>
  </xdr:twoCellAnchor>
  <xdr:twoCellAnchor>
    <xdr:from>
      <xdr:col>3</xdr:col>
      <xdr:colOff>177800</xdr:colOff>
      <xdr:row>7</xdr:row>
      <xdr:rowOff>25400</xdr:rowOff>
    </xdr:from>
    <xdr:to>
      <xdr:col>9</xdr:col>
      <xdr:colOff>12700</xdr:colOff>
      <xdr:row>7</xdr:row>
      <xdr:rowOff>180975</xdr:rowOff>
    </xdr:to>
    <xdr:sp macro="" textlink="">
      <xdr:nvSpPr>
        <xdr:cNvPr id="4" name="Nauha (näkymä yläpuolelta) 6">
          <a:extLst>
            <a:ext uri="{FF2B5EF4-FFF2-40B4-BE49-F238E27FC236}">
              <a16:creationId xmlns:a16="http://schemas.microsoft.com/office/drawing/2014/main" id="{47C34796-1B68-4709-AB90-3BDE0DC58717}"/>
            </a:ext>
          </a:extLst>
        </xdr:cNvPr>
        <xdr:cNvSpPr/>
      </xdr:nvSpPr>
      <xdr:spPr>
        <a:xfrm>
          <a:off x="1054100" y="1336040"/>
          <a:ext cx="1389380" cy="155575"/>
        </a:xfrm>
        <a:prstGeom prst="ribb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fi-FI" sz="1100"/>
        </a:p>
      </xdr:txBody>
    </xdr:sp>
    <xdr:clientData/>
  </xdr:twoCellAnchor>
  <xdr:twoCellAnchor>
    <xdr:from>
      <xdr:col>4</xdr:col>
      <xdr:colOff>0</xdr:colOff>
      <xdr:row>29</xdr:row>
      <xdr:rowOff>0</xdr:rowOff>
    </xdr:from>
    <xdr:to>
      <xdr:col>9</xdr:col>
      <xdr:colOff>165100</xdr:colOff>
      <xdr:row>29</xdr:row>
      <xdr:rowOff>155575</xdr:rowOff>
    </xdr:to>
    <xdr:sp macro="" textlink="">
      <xdr:nvSpPr>
        <xdr:cNvPr id="5" name="Nauha (näkymä yläpuolelta) 6">
          <a:extLst>
            <a:ext uri="{FF2B5EF4-FFF2-40B4-BE49-F238E27FC236}">
              <a16:creationId xmlns:a16="http://schemas.microsoft.com/office/drawing/2014/main" id="{CFD63334-6093-4DDE-82F4-1345AA994CEC}"/>
            </a:ext>
          </a:extLst>
        </xdr:cNvPr>
        <xdr:cNvSpPr/>
      </xdr:nvSpPr>
      <xdr:spPr>
        <a:xfrm>
          <a:off x="1173480" y="5440680"/>
          <a:ext cx="1422400" cy="155575"/>
        </a:xfrm>
        <a:prstGeom prst="ribb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fi-FI" sz="1100"/>
        </a:p>
      </xdr:txBody>
    </xdr:sp>
    <xdr:clientData/>
  </xdr:twoCellAnchor>
  <xdr:twoCellAnchor>
    <xdr:from>
      <xdr:col>4</xdr:col>
      <xdr:colOff>160020</xdr:colOff>
      <xdr:row>38</xdr:row>
      <xdr:rowOff>38100</xdr:rowOff>
    </xdr:from>
    <xdr:to>
      <xdr:col>10</xdr:col>
      <xdr:colOff>119380</xdr:colOff>
      <xdr:row>39</xdr:row>
      <xdr:rowOff>10795</xdr:rowOff>
    </xdr:to>
    <xdr:sp macro="" textlink="">
      <xdr:nvSpPr>
        <xdr:cNvPr id="6" name="Nauha (näkymä yläpuolelta) 6">
          <a:extLst>
            <a:ext uri="{FF2B5EF4-FFF2-40B4-BE49-F238E27FC236}">
              <a16:creationId xmlns:a16="http://schemas.microsoft.com/office/drawing/2014/main" id="{6CFCB17A-E738-4A4F-A946-75551EBF7183}"/>
            </a:ext>
          </a:extLst>
        </xdr:cNvPr>
        <xdr:cNvSpPr/>
      </xdr:nvSpPr>
      <xdr:spPr>
        <a:xfrm>
          <a:off x="1333500" y="7139940"/>
          <a:ext cx="1468120" cy="155575"/>
        </a:xfrm>
        <a:prstGeom prst="ribb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fi-FI" sz="1100"/>
        </a:p>
      </xdr:txBody>
    </xdr:sp>
    <xdr:clientData/>
  </xdr:twoCellAnchor>
  <xdr:twoCellAnchor>
    <xdr:from>
      <xdr:col>17</xdr:col>
      <xdr:colOff>0</xdr:colOff>
      <xdr:row>22</xdr:row>
      <xdr:rowOff>0</xdr:rowOff>
    </xdr:from>
    <xdr:to>
      <xdr:col>25</xdr:col>
      <xdr:colOff>99060</xdr:colOff>
      <xdr:row>23</xdr:row>
      <xdr:rowOff>0</xdr:rowOff>
    </xdr:to>
    <xdr:sp macro="" textlink="">
      <xdr:nvSpPr>
        <xdr:cNvPr id="7" name="Nauha (näkymä yläpuolelta) 6">
          <a:extLst>
            <a:ext uri="{FF2B5EF4-FFF2-40B4-BE49-F238E27FC236}">
              <a16:creationId xmlns:a16="http://schemas.microsoft.com/office/drawing/2014/main" id="{2A6D5FE8-2FC5-4529-A2E7-F0A13A76766E}"/>
            </a:ext>
          </a:extLst>
        </xdr:cNvPr>
        <xdr:cNvSpPr/>
      </xdr:nvSpPr>
      <xdr:spPr>
        <a:xfrm>
          <a:off x="4442460" y="4152900"/>
          <a:ext cx="2110740" cy="182880"/>
        </a:xfrm>
        <a:prstGeom prst="ribb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fi-FI" sz="1100"/>
        </a:p>
      </xdr:txBody>
    </xdr:sp>
    <xdr:clientData/>
  </xdr:twoCellAnchor>
  <xdr:twoCellAnchor>
    <xdr:from>
      <xdr:col>23</xdr:col>
      <xdr:colOff>38100</xdr:colOff>
      <xdr:row>15</xdr:row>
      <xdr:rowOff>30480</xdr:rowOff>
    </xdr:from>
    <xdr:to>
      <xdr:col>28</xdr:col>
      <xdr:colOff>195580</xdr:colOff>
      <xdr:row>15</xdr:row>
      <xdr:rowOff>186055</xdr:rowOff>
    </xdr:to>
    <xdr:sp macro="" textlink="">
      <xdr:nvSpPr>
        <xdr:cNvPr id="9" name="Nauha (näkymä yläpuolelta) 6">
          <a:extLst>
            <a:ext uri="{FF2B5EF4-FFF2-40B4-BE49-F238E27FC236}">
              <a16:creationId xmlns:a16="http://schemas.microsoft.com/office/drawing/2014/main" id="{AF1E402D-AFE9-4D88-8104-2DC0764E03BD}"/>
            </a:ext>
          </a:extLst>
        </xdr:cNvPr>
        <xdr:cNvSpPr/>
      </xdr:nvSpPr>
      <xdr:spPr>
        <a:xfrm>
          <a:off x="5989320" y="2872740"/>
          <a:ext cx="1460500" cy="155575"/>
        </a:xfrm>
        <a:prstGeom prst="ribb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fi-FI" sz="1100"/>
        </a:p>
      </xdr:txBody>
    </xdr:sp>
    <xdr:clientData/>
  </xdr:twoCellAnchor>
  <xdr:twoCellAnchor editAs="oneCell">
    <xdr:from>
      <xdr:col>9</xdr:col>
      <xdr:colOff>129541</xdr:colOff>
      <xdr:row>5</xdr:row>
      <xdr:rowOff>45720</xdr:rowOff>
    </xdr:from>
    <xdr:to>
      <xdr:col>21</xdr:col>
      <xdr:colOff>167237</xdr:colOff>
      <xdr:row>19</xdr:row>
      <xdr:rowOff>175260</xdr:rowOff>
    </xdr:to>
    <xdr:pic>
      <xdr:nvPicPr>
        <xdr:cNvPr id="11" name="Picture 10">
          <a:extLst>
            <a:ext uri="{FF2B5EF4-FFF2-40B4-BE49-F238E27FC236}">
              <a16:creationId xmlns:a16="http://schemas.microsoft.com/office/drawing/2014/main" id="{DBF038E7-BFC5-4804-BF1C-924723836E9D}"/>
            </a:ext>
          </a:extLst>
        </xdr:cNvPr>
        <xdr:cNvPicPr>
          <a:picLocks noChangeAspect="1"/>
        </xdr:cNvPicPr>
      </xdr:nvPicPr>
      <xdr:blipFill>
        <a:blip xmlns:r="http://schemas.openxmlformats.org/officeDocument/2006/relationships" r:embed="rId1"/>
        <a:stretch>
          <a:fillRect/>
        </a:stretch>
      </xdr:blipFill>
      <xdr:spPr>
        <a:xfrm>
          <a:off x="2560321" y="975360"/>
          <a:ext cx="3055216" cy="27813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3</xdr:col>
      <xdr:colOff>152400</xdr:colOff>
      <xdr:row>4</xdr:row>
      <xdr:rowOff>22225</xdr:rowOff>
    </xdr:from>
    <xdr:to>
      <xdr:col>8</xdr:col>
      <xdr:colOff>266700</xdr:colOff>
      <xdr:row>4</xdr:row>
      <xdr:rowOff>177800</xdr:rowOff>
    </xdr:to>
    <xdr:sp macro="" textlink="">
      <xdr:nvSpPr>
        <xdr:cNvPr id="3" name="Nauha (näkymä yläpuolelta) 6">
          <a:extLst>
            <a:ext uri="{FF2B5EF4-FFF2-40B4-BE49-F238E27FC236}">
              <a16:creationId xmlns:a16="http://schemas.microsoft.com/office/drawing/2014/main" id="{1B607E6B-C781-4A40-B995-C08DE5CCDA44}"/>
            </a:ext>
          </a:extLst>
        </xdr:cNvPr>
        <xdr:cNvSpPr/>
      </xdr:nvSpPr>
      <xdr:spPr>
        <a:xfrm>
          <a:off x="1028700" y="761365"/>
          <a:ext cx="1402080" cy="155575"/>
        </a:xfrm>
        <a:prstGeom prst="ribb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fi-FI" sz="1100"/>
        </a:p>
      </xdr:txBody>
    </xdr:sp>
    <xdr:clientData/>
  </xdr:twoCellAnchor>
  <xdr:twoCellAnchor>
    <xdr:from>
      <xdr:col>3</xdr:col>
      <xdr:colOff>177800</xdr:colOff>
      <xdr:row>7</xdr:row>
      <xdr:rowOff>25400</xdr:rowOff>
    </xdr:from>
    <xdr:to>
      <xdr:col>9</xdr:col>
      <xdr:colOff>12700</xdr:colOff>
      <xdr:row>7</xdr:row>
      <xdr:rowOff>180975</xdr:rowOff>
    </xdr:to>
    <xdr:sp macro="" textlink="">
      <xdr:nvSpPr>
        <xdr:cNvPr id="4" name="Nauha (näkymä yläpuolelta) 6">
          <a:extLst>
            <a:ext uri="{FF2B5EF4-FFF2-40B4-BE49-F238E27FC236}">
              <a16:creationId xmlns:a16="http://schemas.microsoft.com/office/drawing/2014/main" id="{615E1D95-2EAD-4492-B89A-65F69B76921A}"/>
            </a:ext>
          </a:extLst>
        </xdr:cNvPr>
        <xdr:cNvSpPr/>
      </xdr:nvSpPr>
      <xdr:spPr>
        <a:xfrm>
          <a:off x="1054100" y="1366520"/>
          <a:ext cx="1389380" cy="155575"/>
        </a:xfrm>
        <a:prstGeom prst="ribb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fi-FI" sz="1100"/>
        </a:p>
      </xdr:txBody>
    </xdr:sp>
    <xdr:clientData/>
  </xdr:twoCellAnchor>
  <xdr:twoCellAnchor>
    <xdr:from>
      <xdr:col>4</xdr:col>
      <xdr:colOff>0</xdr:colOff>
      <xdr:row>29</xdr:row>
      <xdr:rowOff>0</xdr:rowOff>
    </xdr:from>
    <xdr:to>
      <xdr:col>9</xdr:col>
      <xdr:colOff>165100</xdr:colOff>
      <xdr:row>29</xdr:row>
      <xdr:rowOff>155575</xdr:rowOff>
    </xdr:to>
    <xdr:sp macro="" textlink="">
      <xdr:nvSpPr>
        <xdr:cNvPr id="5" name="Nauha (näkymä yläpuolelta) 6">
          <a:extLst>
            <a:ext uri="{FF2B5EF4-FFF2-40B4-BE49-F238E27FC236}">
              <a16:creationId xmlns:a16="http://schemas.microsoft.com/office/drawing/2014/main" id="{FCFD5102-11F0-47AD-9652-5D402F42CD65}"/>
            </a:ext>
          </a:extLst>
        </xdr:cNvPr>
        <xdr:cNvSpPr/>
      </xdr:nvSpPr>
      <xdr:spPr>
        <a:xfrm>
          <a:off x="1173480" y="5478780"/>
          <a:ext cx="1422400" cy="155575"/>
        </a:xfrm>
        <a:prstGeom prst="ribb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fi-FI" sz="1100"/>
        </a:p>
      </xdr:txBody>
    </xdr:sp>
    <xdr:clientData/>
  </xdr:twoCellAnchor>
  <xdr:twoCellAnchor>
    <xdr:from>
      <xdr:col>4</xdr:col>
      <xdr:colOff>160020</xdr:colOff>
      <xdr:row>33</xdr:row>
      <xdr:rowOff>38100</xdr:rowOff>
    </xdr:from>
    <xdr:to>
      <xdr:col>10</xdr:col>
      <xdr:colOff>119380</xdr:colOff>
      <xdr:row>34</xdr:row>
      <xdr:rowOff>10795</xdr:rowOff>
    </xdr:to>
    <xdr:sp macro="" textlink="">
      <xdr:nvSpPr>
        <xdr:cNvPr id="6" name="Nauha (näkymä yläpuolelta) 6">
          <a:extLst>
            <a:ext uri="{FF2B5EF4-FFF2-40B4-BE49-F238E27FC236}">
              <a16:creationId xmlns:a16="http://schemas.microsoft.com/office/drawing/2014/main" id="{6B997EB8-51AF-4826-BD33-12AC228EAE6F}"/>
            </a:ext>
          </a:extLst>
        </xdr:cNvPr>
        <xdr:cNvSpPr/>
      </xdr:nvSpPr>
      <xdr:spPr>
        <a:xfrm>
          <a:off x="1333500" y="7178040"/>
          <a:ext cx="1468120" cy="155575"/>
        </a:xfrm>
        <a:prstGeom prst="ribb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fi-FI" sz="1100"/>
        </a:p>
      </xdr:txBody>
    </xdr:sp>
    <xdr:clientData/>
  </xdr:twoCellAnchor>
  <xdr:twoCellAnchor>
    <xdr:from>
      <xdr:col>3</xdr:col>
      <xdr:colOff>38100</xdr:colOff>
      <xdr:row>11</xdr:row>
      <xdr:rowOff>30480</xdr:rowOff>
    </xdr:from>
    <xdr:to>
      <xdr:col>8</xdr:col>
      <xdr:colOff>195580</xdr:colOff>
      <xdr:row>11</xdr:row>
      <xdr:rowOff>186055</xdr:rowOff>
    </xdr:to>
    <xdr:sp macro="" textlink="">
      <xdr:nvSpPr>
        <xdr:cNvPr id="8" name="Nauha (näkymä yläpuolelta) 6">
          <a:extLst>
            <a:ext uri="{FF2B5EF4-FFF2-40B4-BE49-F238E27FC236}">
              <a16:creationId xmlns:a16="http://schemas.microsoft.com/office/drawing/2014/main" id="{6BE26C7E-5134-4064-80E5-ABB718C2708A}"/>
            </a:ext>
          </a:extLst>
        </xdr:cNvPr>
        <xdr:cNvSpPr/>
      </xdr:nvSpPr>
      <xdr:spPr>
        <a:xfrm>
          <a:off x="5989320" y="2903220"/>
          <a:ext cx="1551940" cy="155575"/>
        </a:xfrm>
        <a:prstGeom prst="ribb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fi-FI" sz="1100"/>
        </a:p>
      </xdr:txBody>
    </xdr:sp>
    <xdr:clientData/>
  </xdr:twoCellAnchor>
  <xdr:twoCellAnchor>
    <xdr:from>
      <xdr:col>17</xdr:col>
      <xdr:colOff>152400</xdr:colOff>
      <xdr:row>4</xdr:row>
      <xdr:rowOff>22225</xdr:rowOff>
    </xdr:from>
    <xdr:to>
      <xdr:col>22</xdr:col>
      <xdr:colOff>266700</xdr:colOff>
      <xdr:row>4</xdr:row>
      <xdr:rowOff>177800</xdr:rowOff>
    </xdr:to>
    <xdr:sp macro="" textlink="">
      <xdr:nvSpPr>
        <xdr:cNvPr id="10" name="Nauha (näkymä yläpuolelta) 6">
          <a:extLst>
            <a:ext uri="{FF2B5EF4-FFF2-40B4-BE49-F238E27FC236}">
              <a16:creationId xmlns:a16="http://schemas.microsoft.com/office/drawing/2014/main" id="{5FAB1345-1BCD-4999-B3A2-4D6C847BCF85}"/>
            </a:ext>
          </a:extLst>
        </xdr:cNvPr>
        <xdr:cNvSpPr/>
      </xdr:nvSpPr>
      <xdr:spPr>
        <a:xfrm>
          <a:off x="1028700" y="761365"/>
          <a:ext cx="1402080" cy="155575"/>
        </a:xfrm>
        <a:prstGeom prst="ribb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fi-FI" sz="1100"/>
        </a:p>
      </xdr:txBody>
    </xdr:sp>
    <xdr:clientData/>
  </xdr:twoCellAnchor>
  <xdr:twoCellAnchor>
    <xdr:from>
      <xdr:col>17</xdr:col>
      <xdr:colOff>177800</xdr:colOff>
      <xdr:row>7</xdr:row>
      <xdr:rowOff>25400</xdr:rowOff>
    </xdr:from>
    <xdr:to>
      <xdr:col>23</xdr:col>
      <xdr:colOff>12700</xdr:colOff>
      <xdr:row>7</xdr:row>
      <xdr:rowOff>180975</xdr:rowOff>
    </xdr:to>
    <xdr:sp macro="" textlink="">
      <xdr:nvSpPr>
        <xdr:cNvPr id="11" name="Nauha (näkymä yläpuolelta) 6">
          <a:extLst>
            <a:ext uri="{FF2B5EF4-FFF2-40B4-BE49-F238E27FC236}">
              <a16:creationId xmlns:a16="http://schemas.microsoft.com/office/drawing/2014/main" id="{8466DEDC-EB8A-4F3E-B33B-EC608D8E5B56}"/>
            </a:ext>
          </a:extLst>
        </xdr:cNvPr>
        <xdr:cNvSpPr/>
      </xdr:nvSpPr>
      <xdr:spPr>
        <a:xfrm>
          <a:off x="1054100" y="1358900"/>
          <a:ext cx="1389380" cy="155575"/>
        </a:xfrm>
        <a:prstGeom prst="ribb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fi-FI" sz="1100"/>
        </a:p>
      </xdr:txBody>
    </xdr:sp>
    <xdr:clientData/>
  </xdr:twoCellAnchor>
  <xdr:twoCellAnchor>
    <xdr:from>
      <xdr:col>18</xdr:col>
      <xdr:colOff>7620</xdr:colOff>
      <xdr:row>29</xdr:row>
      <xdr:rowOff>30480</xdr:rowOff>
    </xdr:from>
    <xdr:to>
      <xdr:col>23</xdr:col>
      <xdr:colOff>172720</xdr:colOff>
      <xdr:row>30</xdr:row>
      <xdr:rowOff>3175</xdr:rowOff>
    </xdr:to>
    <xdr:sp macro="" textlink="">
      <xdr:nvSpPr>
        <xdr:cNvPr id="12" name="Nauha (näkymä yläpuolelta) 6">
          <a:extLst>
            <a:ext uri="{FF2B5EF4-FFF2-40B4-BE49-F238E27FC236}">
              <a16:creationId xmlns:a16="http://schemas.microsoft.com/office/drawing/2014/main" id="{6E316A62-BE3F-4D11-B8EE-D15FBB47A5F7}"/>
            </a:ext>
          </a:extLst>
        </xdr:cNvPr>
        <xdr:cNvSpPr/>
      </xdr:nvSpPr>
      <xdr:spPr>
        <a:xfrm>
          <a:off x="4701540" y="5448300"/>
          <a:ext cx="1422400" cy="155575"/>
        </a:xfrm>
        <a:prstGeom prst="ribb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fi-FI" sz="1100"/>
        </a:p>
      </xdr:txBody>
    </xdr:sp>
    <xdr:clientData/>
  </xdr:twoCellAnchor>
  <xdr:twoCellAnchor>
    <xdr:from>
      <xdr:col>18</xdr:col>
      <xdr:colOff>160020</xdr:colOff>
      <xdr:row>33</xdr:row>
      <xdr:rowOff>38100</xdr:rowOff>
    </xdr:from>
    <xdr:to>
      <xdr:col>24</xdr:col>
      <xdr:colOff>119380</xdr:colOff>
      <xdr:row>34</xdr:row>
      <xdr:rowOff>10795</xdr:rowOff>
    </xdr:to>
    <xdr:sp macro="" textlink="">
      <xdr:nvSpPr>
        <xdr:cNvPr id="13" name="Nauha (näkymä yläpuolelta) 6">
          <a:extLst>
            <a:ext uri="{FF2B5EF4-FFF2-40B4-BE49-F238E27FC236}">
              <a16:creationId xmlns:a16="http://schemas.microsoft.com/office/drawing/2014/main" id="{F438F89D-CE73-4AAD-A232-228B40ACBD0B}"/>
            </a:ext>
          </a:extLst>
        </xdr:cNvPr>
        <xdr:cNvSpPr/>
      </xdr:nvSpPr>
      <xdr:spPr>
        <a:xfrm>
          <a:off x="1333500" y="6195060"/>
          <a:ext cx="1468120" cy="155575"/>
        </a:xfrm>
        <a:prstGeom prst="ribb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fi-FI" sz="1100"/>
        </a:p>
      </xdr:txBody>
    </xdr:sp>
    <xdr:clientData/>
  </xdr:twoCellAnchor>
  <xdr:twoCellAnchor>
    <xdr:from>
      <xdr:col>17</xdr:col>
      <xdr:colOff>38100</xdr:colOff>
      <xdr:row>11</xdr:row>
      <xdr:rowOff>30480</xdr:rowOff>
    </xdr:from>
    <xdr:to>
      <xdr:col>22</xdr:col>
      <xdr:colOff>195580</xdr:colOff>
      <xdr:row>11</xdr:row>
      <xdr:rowOff>186055</xdr:rowOff>
    </xdr:to>
    <xdr:sp macro="" textlink="">
      <xdr:nvSpPr>
        <xdr:cNvPr id="14" name="Nauha (näkymä yläpuolelta) 6">
          <a:extLst>
            <a:ext uri="{FF2B5EF4-FFF2-40B4-BE49-F238E27FC236}">
              <a16:creationId xmlns:a16="http://schemas.microsoft.com/office/drawing/2014/main" id="{668FE889-9B25-4078-8BA9-17DBAF47BB61}"/>
            </a:ext>
          </a:extLst>
        </xdr:cNvPr>
        <xdr:cNvSpPr/>
      </xdr:nvSpPr>
      <xdr:spPr>
        <a:xfrm>
          <a:off x="914400" y="2103120"/>
          <a:ext cx="1460500" cy="155575"/>
        </a:xfrm>
        <a:prstGeom prst="ribb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fi-FI" sz="1100"/>
        </a:p>
      </xdr:txBody>
    </xdr:sp>
    <xdr:clientData/>
  </xdr:twoCellAnchor>
  <xdr:twoCellAnchor editAs="oneCell">
    <xdr:from>
      <xdr:col>22</xdr:col>
      <xdr:colOff>243840</xdr:colOff>
      <xdr:row>10</xdr:row>
      <xdr:rowOff>182880</xdr:rowOff>
    </xdr:from>
    <xdr:to>
      <xdr:col>27</xdr:col>
      <xdr:colOff>293370</xdr:colOff>
      <xdr:row>17</xdr:row>
      <xdr:rowOff>165126</xdr:rowOff>
    </xdr:to>
    <xdr:pic>
      <xdr:nvPicPr>
        <xdr:cNvPr id="15" name="Picture 14">
          <a:extLst>
            <a:ext uri="{FF2B5EF4-FFF2-40B4-BE49-F238E27FC236}">
              <a16:creationId xmlns:a16="http://schemas.microsoft.com/office/drawing/2014/main" id="{48D811C6-3823-4BED-8659-F14B4FE42D7F}"/>
            </a:ext>
          </a:extLst>
        </xdr:cNvPr>
        <xdr:cNvPicPr>
          <a:picLocks noChangeAspect="1"/>
        </xdr:cNvPicPr>
      </xdr:nvPicPr>
      <xdr:blipFill>
        <a:blip xmlns:r="http://schemas.openxmlformats.org/officeDocument/2006/relationships" r:embed="rId1"/>
        <a:stretch>
          <a:fillRect/>
        </a:stretch>
      </xdr:blipFill>
      <xdr:spPr>
        <a:xfrm>
          <a:off x="5943600" y="2065020"/>
          <a:ext cx="1386840" cy="1296696"/>
        </a:xfrm>
        <a:prstGeom prst="rect">
          <a:avLst/>
        </a:prstGeom>
      </xdr:spPr>
    </xdr:pic>
    <xdr:clientData/>
  </xdr:twoCellAnchor>
  <xdr:twoCellAnchor editAs="oneCell">
    <xdr:from>
      <xdr:col>9</xdr:col>
      <xdr:colOff>19050</xdr:colOff>
      <xdr:row>11</xdr:row>
      <xdr:rowOff>19050</xdr:rowOff>
    </xdr:from>
    <xdr:to>
      <xdr:col>14</xdr:col>
      <xdr:colOff>114300</xdr:colOff>
      <xdr:row>19</xdr:row>
      <xdr:rowOff>192501</xdr:rowOff>
    </xdr:to>
    <xdr:pic>
      <xdr:nvPicPr>
        <xdr:cNvPr id="2" name="Picture 1">
          <a:extLst>
            <a:ext uri="{FF2B5EF4-FFF2-40B4-BE49-F238E27FC236}">
              <a16:creationId xmlns:a16="http://schemas.microsoft.com/office/drawing/2014/main" id="{7855F332-3B7D-4934-8EF6-DD138D8F50D3}"/>
            </a:ext>
          </a:extLst>
        </xdr:cNvPr>
        <xdr:cNvPicPr>
          <a:picLocks noChangeAspect="1"/>
        </xdr:cNvPicPr>
      </xdr:nvPicPr>
      <xdr:blipFill>
        <a:blip xmlns:r="http://schemas.openxmlformats.org/officeDocument/2006/relationships" r:embed="rId2"/>
        <a:stretch>
          <a:fillRect/>
        </a:stretch>
      </xdr:blipFill>
      <xdr:spPr>
        <a:xfrm>
          <a:off x="2400300" y="2171700"/>
          <a:ext cx="1333500" cy="1706976"/>
        </a:xfrm>
        <a:prstGeom prst="rect">
          <a:avLst/>
        </a:prstGeom>
      </xdr:spPr>
    </xdr:pic>
    <xdr:clientData/>
  </xdr:twoCellAnchor>
</xdr:wsDr>
</file>

<file path=xl/theme/theme1.xml><?xml version="1.0" encoding="utf-8"?>
<a:theme xmlns:a="http://schemas.openxmlformats.org/drawingml/2006/main" name="Office-tee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fate-srd.com/fate-system-toolkit/wealth"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CE811-AA1B-4300-861F-51ADB3CD6B39}">
  <sheetPr>
    <pageSetUpPr fitToPage="1"/>
  </sheetPr>
  <dimension ref="B1:AN58"/>
  <sheetViews>
    <sheetView topLeftCell="A46" workbookViewId="0">
      <selection activeCell="AL18" sqref="AL18"/>
    </sheetView>
  </sheetViews>
  <sheetFormatPr baseColWidth="10" defaultColWidth="3.6640625" defaultRowHeight="15"/>
  <cols>
    <col min="1" max="1" width="5.5" style="18" customWidth="1"/>
    <col min="2" max="3" width="3.6640625" style="18"/>
    <col min="4" max="4" width="4.33203125" style="18" bestFit="1" customWidth="1"/>
    <col min="5" max="16" width="3.6640625" style="18"/>
    <col min="17" max="17" width="3.83203125" style="18" customWidth="1"/>
    <col min="18" max="24" width="3.6640625" style="18"/>
    <col min="25" max="25" width="3.83203125" style="18" customWidth="1"/>
    <col min="26" max="27" width="4.33203125" style="18" customWidth="1"/>
    <col min="28" max="28" width="4.6640625" style="18" customWidth="1"/>
    <col min="29" max="16384" width="3.6640625" style="18"/>
  </cols>
  <sheetData>
    <row r="1" spans="2:36">
      <c r="B1" s="9"/>
      <c r="C1" s="9"/>
      <c r="D1" s="9"/>
      <c r="E1" s="9"/>
      <c r="F1" s="9"/>
      <c r="G1" s="9"/>
      <c r="H1" s="9"/>
      <c r="I1" s="9"/>
      <c r="J1" s="9"/>
      <c r="K1" s="9"/>
      <c r="L1" s="9"/>
      <c r="M1" s="9"/>
      <c r="N1" s="9"/>
      <c r="O1" s="9"/>
      <c r="P1" s="9"/>
      <c r="Q1" s="9"/>
      <c r="R1" s="9"/>
      <c r="S1" s="9"/>
      <c r="T1" s="9"/>
      <c r="U1" s="9"/>
      <c r="V1" s="9"/>
      <c r="W1" s="9"/>
      <c r="X1" s="9"/>
      <c r="Y1" s="9"/>
      <c r="Z1" s="9"/>
      <c r="AA1" s="9"/>
      <c r="AB1" s="9"/>
    </row>
    <row r="2" spans="2:36">
      <c r="B2" s="9"/>
      <c r="C2" s="9"/>
      <c r="D2" s="9"/>
      <c r="E2" s="9"/>
      <c r="F2" s="9"/>
      <c r="G2" s="9"/>
      <c r="H2" s="9"/>
      <c r="I2" s="9"/>
      <c r="J2" s="9"/>
      <c r="K2" s="9"/>
      <c r="L2" s="9"/>
      <c r="M2" s="9"/>
      <c r="N2" s="9"/>
      <c r="O2" s="9"/>
      <c r="P2" s="9"/>
      <c r="Q2" s="9"/>
      <c r="R2" s="9"/>
      <c r="S2" s="9"/>
      <c r="T2" s="9"/>
      <c r="U2" s="9"/>
      <c r="V2" s="9"/>
      <c r="W2" s="9"/>
      <c r="X2" s="9"/>
      <c r="Y2" s="9"/>
      <c r="Z2" s="9"/>
      <c r="AA2" s="9"/>
      <c r="AB2" s="9"/>
    </row>
    <row r="3" spans="2:36">
      <c r="B3" s="9"/>
      <c r="C3" s="9"/>
      <c r="D3" s="9"/>
      <c r="E3" s="9"/>
      <c r="F3" s="9"/>
      <c r="G3" s="9"/>
      <c r="H3" s="9"/>
      <c r="I3" s="9"/>
      <c r="J3" s="9"/>
      <c r="K3" s="9"/>
      <c r="L3" s="9"/>
      <c r="M3" s="9"/>
      <c r="N3" s="9"/>
      <c r="O3" s="9"/>
      <c r="P3" s="9"/>
      <c r="Q3" s="9"/>
      <c r="R3" s="9"/>
      <c r="S3" s="9"/>
      <c r="T3" s="9"/>
      <c r="U3" s="9"/>
      <c r="V3" s="9"/>
      <c r="W3" s="9"/>
      <c r="X3" s="9"/>
      <c r="Y3" s="9"/>
      <c r="Z3" s="9"/>
      <c r="AA3" s="9"/>
      <c r="AB3" s="9"/>
      <c r="AE3" s="170"/>
    </row>
    <row r="4" spans="2:36" ht="16" thickBot="1">
      <c r="B4" s="9"/>
      <c r="C4" s="9"/>
      <c r="D4" s="9"/>
      <c r="E4" s="9"/>
      <c r="F4" s="9"/>
      <c r="G4" s="9"/>
      <c r="H4" s="9"/>
      <c r="I4" s="9"/>
      <c r="J4" s="9"/>
      <c r="K4" s="9"/>
      <c r="L4" s="9"/>
      <c r="M4" s="9"/>
      <c r="N4" s="9"/>
      <c r="O4" s="9"/>
      <c r="P4" s="9"/>
      <c r="Q4" s="9"/>
      <c r="R4" s="9"/>
      <c r="S4" s="9"/>
      <c r="T4" s="9"/>
      <c r="U4" s="9"/>
      <c r="V4" s="9"/>
      <c r="W4" s="9"/>
      <c r="X4" s="9"/>
      <c r="Y4" s="9"/>
      <c r="Z4" s="9"/>
      <c r="AA4" s="9"/>
      <c r="AB4" s="9"/>
      <c r="AE4" s="170"/>
    </row>
    <row r="5" spans="2:36" ht="17" thickBot="1">
      <c r="B5" s="19" t="s">
        <v>53</v>
      </c>
      <c r="C5" s="20"/>
      <c r="D5" s="20"/>
      <c r="E5" s="20"/>
      <c r="F5" s="20"/>
      <c r="G5" s="20"/>
      <c r="H5" s="20"/>
      <c r="I5" s="20"/>
      <c r="J5" s="20" t="s">
        <v>54</v>
      </c>
      <c r="K5" s="20"/>
      <c r="L5" s="21"/>
      <c r="M5" s="77" t="s">
        <v>0</v>
      </c>
      <c r="N5" s="82" t="s">
        <v>1</v>
      </c>
      <c r="O5" s="9"/>
      <c r="P5" s="9"/>
      <c r="Q5" s="9"/>
      <c r="R5" s="9"/>
      <c r="S5" s="9"/>
      <c r="T5" s="9"/>
      <c r="U5" s="9"/>
      <c r="V5" s="13" t="s">
        <v>49</v>
      </c>
      <c r="W5" s="13"/>
      <c r="X5" s="23"/>
      <c r="Y5" s="24"/>
      <c r="Z5" s="24"/>
      <c r="AA5" s="24"/>
      <c r="AB5" s="24"/>
      <c r="AD5" s="1"/>
      <c r="AE5" s="170"/>
      <c r="AF5" s="1"/>
      <c r="AG5" s="1"/>
      <c r="AH5" s="1"/>
      <c r="AI5" s="1"/>
      <c r="AJ5" s="1"/>
    </row>
    <row r="6" spans="2:36" ht="17" thickBot="1">
      <c r="B6" s="287" t="s">
        <v>63</v>
      </c>
      <c r="C6" s="288"/>
      <c r="D6" s="288"/>
      <c r="E6" s="288"/>
      <c r="F6" s="288"/>
      <c r="G6" s="288"/>
      <c r="H6" s="288"/>
      <c r="I6" s="288"/>
      <c r="J6" s="288"/>
      <c r="K6" s="288"/>
      <c r="L6" s="288"/>
      <c r="M6" s="288"/>
      <c r="N6" s="289"/>
      <c r="O6" s="9"/>
      <c r="P6" s="9"/>
      <c r="Q6" s="9"/>
      <c r="R6" s="9"/>
      <c r="S6" s="9"/>
      <c r="T6" s="9"/>
      <c r="U6" s="9"/>
      <c r="V6" s="242" t="s">
        <v>66</v>
      </c>
      <c r="W6" s="242"/>
      <c r="X6" s="242"/>
      <c r="Y6" s="242" t="s">
        <v>69</v>
      </c>
      <c r="Z6" s="242"/>
      <c r="AA6" s="242"/>
      <c r="AB6" s="25"/>
      <c r="AD6" s="1"/>
      <c r="AF6" s="1"/>
      <c r="AG6"/>
      <c r="AH6" s="1"/>
      <c r="AI6" s="1"/>
      <c r="AJ6" s="1"/>
    </row>
    <row r="7" spans="2:36" ht="17" thickBot="1">
      <c r="B7" s="29"/>
      <c r="C7" s="29"/>
      <c r="D7" s="29"/>
      <c r="E7" s="29"/>
      <c r="F7" s="29"/>
      <c r="G7" s="29"/>
      <c r="H7" s="29"/>
      <c r="I7" s="29"/>
      <c r="J7" s="29"/>
      <c r="K7" s="29"/>
      <c r="L7" s="29"/>
      <c r="M7" s="29"/>
      <c r="N7" s="30"/>
      <c r="O7" s="9"/>
      <c r="P7" s="9"/>
      <c r="Q7" s="9"/>
      <c r="R7" s="9"/>
      <c r="S7" s="9"/>
      <c r="T7" s="9"/>
      <c r="U7" s="9"/>
      <c r="V7" s="27" t="s">
        <v>50</v>
      </c>
      <c r="W7" s="27"/>
      <c r="X7" s="28"/>
      <c r="Y7" s="24"/>
      <c r="Z7" s="24"/>
      <c r="AA7" s="24"/>
      <c r="AB7" s="24"/>
      <c r="AD7" s="1"/>
      <c r="AE7" s="170"/>
      <c r="AF7" s="1"/>
      <c r="AG7" s="1"/>
      <c r="AH7" s="1"/>
      <c r="AI7" s="1"/>
      <c r="AJ7" s="1"/>
    </row>
    <row r="8" spans="2:36" ht="17" thickBot="1">
      <c r="B8" s="31" t="s">
        <v>4</v>
      </c>
      <c r="C8" s="31"/>
      <c r="D8" s="27"/>
      <c r="E8" s="27"/>
      <c r="F8" s="27"/>
      <c r="G8" s="27"/>
      <c r="H8" s="27"/>
      <c r="I8" s="27"/>
      <c r="J8" s="27"/>
      <c r="K8" s="27"/>
      <c r="L8" s="27"/>
      <c r="M8" s="32"/>
      <c r="N8" s="33"/>
      <c r="O8" s="9"/>
      <c r="P8" s="9"/>
      <c r="Q8" s="9"/>
      <c r="R8" s="9"/>
      <c r="S8" s="9"/>
      <c r="T8" s="9"/>
      <c r="U8" s="9"/>
      <c r="V8" s="242" t="s">
        <v>57</v>
      </c>
      <c r="W8" s="242"/>
      <c r="X8" s="242"/>
      <c r="Y8" s="25" t="s">
        <v>111</v>
      </c>
      <c r="Z8" s="25"/>
      <c r="AA8" s="25"/>
      <c r="AB8" s="25"/>
      <c r="AD8" s="1"/>
      <c r="AE8" s="170"/>
      <c r="AF8" s="1"/>
      <c r="AG8" s="1"/>
      <c r="AH8" s="1"/>
      <c r="AI8" s="1"/>
      <c r="AJ8" s="1"/>
    </row>
    <row r="9" spans="2:36" ht="17" thickBot="1">
      <c r="B9" s="140" t="s">
        <v>5</v>
      </c>
      <c r="C9" s="29"/>
      <c r="D9" s="29"/>
      <c r="E9" s="29"/>
      <c r="F9" s="29"/>
      <c r="G9" s="29"/>
      <c r="H9" s="29"/>
      <c r="I9" s="29"/>
      <c r="J9" s="29"/>
      <c r="K9" s="29"/>
      <c r="L9" s="29"/>
      <c r="M9" s="29"/>
      <c r="N9" s="29"/>
      <c r="O9" s="9"/>
      <c r="P9" s="9"/>
      <c r="Q9" s="9"/>
      <c r="R9" s="9"/>
      <c r="S9" s="9"/>
      <c r="T9" s="9"/>
      <c r="U9" s="9"/>
      <c r="V9" s="27" t="s">
        <v>51</v>
      </c>
      <c r="W9" s="27"/>
      <c r="X9" s="28"/>
      <c r="Y9" s="24"/>
      <c r="Z9" s="24"/>
      <c r="AA9" s="24"/>
      <c r="AB9" s="24"/>
      <c r="AD9" s="1"/>
      <c r="AE9" s="170"/>
      <c r="AF9" s="1"/>
      <c r="AG9" s="1"/>
      <c r="AH9" s="1"/>
      <c r="AI9" s="1"/>
      <c r="AJ9" s="1"/>
    </row>
    <row r="10" spans="2:36" ht="17" thickBot="1">
      <c r="B10" s="15" t="s">
        <v>241</v>
      </c>
      <c r="C10" s="4"/>
      <c r="D10" s="4"/>
      <c r="E10" s="4"/>
      <c r="F10" s="4"/>
      <c r="G10" s="4"/>
      <c r="H10" s="4"/>
      <c r="I10" s="35"/>
      <c r="J10" s="36"/>
      <c r="K10" s="4"/>
      <c r="L10" s="4"/>
      <c r="M10" s="4"/>
      <c r="N10" s="37"/>
      <c r="O10" s="9"/>
      <c r="P10" s="9"/>
      <c r="Q10" s="9"/>
      <c r="R10" s="9"/>
      <c r="S10" s="9"/>
      <c r="T10" s="9"/>
      <c r="U10" s="9"/>
      <c r="V10" s="25" t="s">
        <v>231</v>
      </c>
      <c r="W10" s="25"/>
      <c r="X10" s="25"/>
      <c r="Y10" s="25"/>
      <c r="Z10" s="25"/>
      <c r="AA10" s="25"/>
      <c r="AB10" s="25"/>
      <c r="AD10" s="1"/>
      <c r="AF10" s="1"/>
      <c r="AG10" s="1"/>
      <c r="AH10" s="1"/>
      <c r="AI10" s="1"/>
      <c r="AJ10" s="1"/>
    </row>
    <row r="11" spans="2:36" ht="15" customHeight="1" thickBot="1">
      <c r="B11" s="141" t="s">
        <v>6</v>
      </c>
      <c r="C11" s="29"/>
      <c r="D11" s="29"/>
      <c r="E11" s="29"/>
      <c r="F11" s="29"/>
      <c r="G11" s="29"/>
      <c r="H11" s="29"/>
      <c r="I11" s="29"/>
      <c r="J11" s="29"/>
      <c r="K11" s="29"/>
      <c r="L11" s="29"/>
      <c r="M11" s="29"/>
      <c r="N11" s="30"/>
      <c r="O11" s="9"/>
      <c r="P11" s="9"/>
      <c r="Q11" s="9"/>
      <c r="R11" s="9"/>
      <c r="S11" s="9"/>
      <c r="T11" s="9"/>
      <c r="U11" s="9"/>
      <c r="V11" s="27" t="s">
        <v>52</v>
      </c>
      <c r="W11" s="27"/>
      <c r="X11" s="28"/>
      <c r="Y11" s="116"/>
      <c r="Z11" s="116"/>
      <c r="AA11" s="116"/>
      <c r="AB11" s="116"/>
    </row>
    <row r="12" spans="2:36" ht="16" thickBot="1">
      <c r="B12" s="201" t="s">
        <v>70</v>
      </c>
      <c r="C12" s="40"/>
      <c r="D12" s="41"/>
      <c r="E12" s="41"/>
      <c r="F12" s="35"/>
      <c r="G12" s="35"/>
      <c r="H12" s="35"/>
      <c r="I12" s="35"/>
      <c r="J12" s="35"/>
      <c r="K12" s="35"/>
      <c r="L12" s="35"/>
      <c r="M12" s="42"/>
      <c r="N12" s="43"/>
      <c r="O12" s="9"/>
      <c r="P12" s="9"/>
      <c r="Q12" s="9"/>
      <c r="R12" s="9"/>
      <c r="S12" s="9"/>
      <c r="T12" s="9"/>
      <c r="U12" s="9"/>
      <c r="V12" s="25" t="s">
        <v>64</v>
      </c>
      <c r="W12" s="5"/>
      <c r="X12" s="5"/>
      <c r="Y12" s="5"/>
      <c r="Z12" s="5"/>
      <c r="AA12" s="5"/>
      <c r="AB12" s="5"/>
      <c r="AE12" s="238"/>
    </row>
    <row r="13" spans="2:36" ht="16" thickBot="1">
      <c r="B13" s="141" t="s">
        <v>7</v>
      </c>
      <c r="C13" s="29"/>
      <c r="D13" s="29"/>
      <c r="E13" s="256"/>
      <c r="F13" s="256"/>
      <c r="G13" s="29"/>
      <c r="H13" s="29"/>
      <c r="I13" s="29"/>
      <c r="J13" s="29"/>
      <c r="K13" s="29"/>
      <c r="L13" s="29"/>
      <c r="M13" s="29"/>
      <c r="N13" s="29"/>
      <c r="O13" s="9"/>
      <c r="P13" s="9"/>
      <c r="Q13" s="9"/>
      <c r="R13" s="9"/>
      <c r="S13" s="9"/>
      <c r="T13" s="9"/>
      <c r="U13" s="9"/>
      <c r="V13" s="19" t="s">
        <v>254</v>
      </c>
      <c r="W13" s="20"/>
      <c r="X13" s="20"/>
      <c r="Y13" s="20"/>
      <c r="Z13" s="243" t="s">
        <v>25</v>
      </c>
      <c r="AA13" s="243"/>
      <c r="AB13" s="244"/>
      <c r="AE13" s="238"/>
    </row>
    <row r="14" spans="2:36">
      <c r="B14" s="15" t="s">
        <v>359</v>
      </c>
      <c r="C14" s="4"/>
      <c r="D14" s="4"/>
      <c r="E14" s="4"/>
      <c r="F14" s="4"/>
      <c r="G14" s="4"/>
      <c r="H14" s="4"/>
      <c r="I14" s="35"/>
      <c r="J14" s="36"/>
      <c r="K14" s="4"/>
      <c r="L14" s="4"/>
      <c r="M14" s="4"/>
      <c r="N14" s="37"/>
      <c r="O14" s="9"/>
      <c r="P14" s="9"/>
      <c r="Q14" s="9"/>
      <c r="R14" s="9"/>
      <c r="S14" s="9"/>
      <c r="T14" s="9"/>
      <c r="U14" s="9"/>
      <c r="V14" s="297">
        <v>3</v>
      </c>
      <c r="W14" s="298"/>
      <c r="X14" s="299"/>
      <c r="Y14" s="29"/>
      <c r="Z14" s="290">
        <v>3</v>
      </c>
      <c r="AA14" s="291"/>
      <c r="AB14" s="292"/>
    </row>
    <row r="15" spans="2:36" ht="16" thickBot="1">
      <c r="B15" s="29"/>
      <c r="C15" s="29"/>
      <c r="D15" s="29"/>
      <c r="E15" s="29"/>
      <c r="F15" s="29"/>
      <c r="G15" s="29"/>
      <c r="H15" s="29"/>
      <c r="I15" s="29"/>
      <c r="J15" s="29"/>
      <c r="K15" s="29"/>
      <c r="L15" s="29"/>
      <c r="M15" s="29"/>
      <c r="N15" s="30"/>
      <c r="O15" s="9"/>
      <c r="P15" s="9"/>
      <c r="Q15" s="9"/>
      <c r="R15" s="9"/>
      <c r="S15" s="9"/>
      <c r="T15" s="9"/>
      <c r="U15" s="9"/>
      <c r="V15" s="260"/>
      <c r="W15" s="261"/>
      <c r="X15" s="262"/>
      <c r="Y15" s="29"/>
      <c r="Z15" s="248"/>
      <c r="AA15" s="249"/>
      <c r="AB15" s="250"/>
    </row>
    <row r="16" spans="2:36" ht="16" thickBot="1">
      <c r="B16" s="34"/>
      <c r="C16" s="4"/>
      <c r="D16" s="4"/>
      <c r="E16" s="4"/>
      <c r="F16" s="4"/>
      <c r="G16" s="4"/>
      <c r="H16" s="4"/>
      <c r="I16" s="35"/>
      <c r="J16" s="36"/>
      <c r="K16" s="4"/>
      <c r="L16" s="4"/>
      <c r="M16" s="4"/>
      <c r="N16" s="37"/>
      <c r="O16" s="9"/>
      <c r="P16" s="9"/>
      <c r="Q16" s="9"/>
      <c r="R16" s="9"/>
      <c r="S16" s="9"/>
      <c r="T16" s="9"/>
      <c r="U16" s="9"/>
      <c r="V16" s="46" t="s">
        <v>8</v>
      </c>
      <c r="W16" s="47"/>
      <c r="X16" s="47"/>
      <c r="Y16" s="47"/>
      <c r="Z16" s="47"/>
      <c r="AA16" s="169"/>
      <c r="AB16" s="169"/>
    </row>
    <row r="17" spans="2:40" ht="16">
      <c r="B17" s="29"/>
      <c r="C17" s="29"/>
      <c r="D17" s="29"/>
      <c r="E17" s="256"/>
      <c r="F17" s="256"/>
      <c r="G17" s="29"/>
      <c r="H17" s="29"/>
      <c r="I17" s="29"/>
      <c r="J17" s="29"/>
      <c r="K17" s="29"/>
      <c r="L17" s="29"/>
      <c r="M17" s="29"/>
      <c r="N17" s="29"/>
      <c r="O17" s="9"/>
      <c r="P17" s="9"/>
      <c r="Q17" s="9"/>
      <c r="R17" s="9"/>
      <c r="S17" s="9"/>
      <c r="T17" s="9"/>
      <c r="U17" s="9"/>
      <c r="V17" s="170" t="s">
        <v>9</v>
      </c>
      <c r="W17" s="9"/>
      <c r="X17" s="9"/>
      <c r="Y17" s="9"/>
      <c r="Z17" s="50"/>
      <c r="AA17" s="251" t="s">
        <v>27</v>
      </c>
      <c r="AB17" s="252"/>
      <c r="AJ17" s="184"/>
      <c r="AK17" s="184"/>
      <c r="AL17" s="184"/>
      <c r="AM17" s="185"/>
      <c r="AN17" s="186"/>
    </row>
    <row r="18" spans="2:40" ht="14.5" customHeight="1">
      <c r="B18" s="34"/>
      <c r="C18" s="4"/>
      <c r="D18" s="4"/>
      <c r="E18" s="4"/>
      <c r="F18" s="4"/>
      <c r="G18" s="4"/>
      <c r="H18" s="4"/>
      <c r="I18" s="35"/>
      <c r="J18" s="36"/>
      <c r="K18" s="4"/>
      <c r="L18" s="4"/>
      <c r="M18" s="4"/>
      <c r="N18" s="37"/>
      <c r="O18" s="9"/>
      <c r="P18" s="9"/>
      <c r="Q18" s="9"/>
      <c r="R18" s="9"/>
      <c r="S18" s="9"/>
      <c r="T18" s="9"/>
      <c r="U18" s="9"/>
      <c r="V18" s="170" t="s">
        <v>10</v>
      </c>
      <c r="W18" s="9"/>
      <c r="X18" s="9"/>
      <c r="Y18" s="9"/>
      <c r="Z18" s="50"/>
      <c r="AA18" s="251" t="s">
        <v>28</v>
      </c>
      <c r="AB18" s="252"/>
    </row>
    <row r="19" spans="2:40" ht="15" customHeight="1">
      <c r="B19" s="29"/>
      <c r="C19" s="29"/>
      <c r="D19" s="29"/>
      <c r="E19" s="29"/>
      <c r="F19" s="29"/>
      <c r="G19" s="29"/>
      <c r="H19" s="29"/>
      <c r="I19" s="29"/>
      <c r="J19" s="29"/>
      <c r="K19" s="29"/>
      <c r="L19" s="29"/>
      <c r="M19" s="29"/>
      <c r="N19" s="29"/>
      <c r="O19" s="9"/>
      <c r="P19" s="9"/>
      <c r="Q19" s="9"/>
      <c r="R19" s="9"/>
      <c r="S19" s="9"/>
      <c r="T19" s="9"/>
      <c r="U19" s="9"/>
      <c r="V19" s="170" t="s">
        <v>14</v>
      </c>
      <c r="W19" s="9"/>
      <c r="X19" s="9"/>
      <c r="Y19" s="52"/>
      <c r="Z19" s="50"/>
      <c r="AA19" s="251" t="s">
        <v>30</v>
      </c>
      <c r="AB19" s="252"/>
      <c r="AN19" s="187"/>
    </row>
    <row r="20" spans="2:40" ht="16">
      <c r="B20" s="27" t="s">
        <v>15</v>
      </c>
      <c r="C20" s="53"/>
      <c r="D20" s="53"/>
      <c r="E20" s="53"/>
      <c r="F20" s="53"/>
      <c r="G20" s="53"/>
      <c r="I20" s="27" t="s">
        <v>19</v>
      </c>
      <c r="J20" s="53"/>
      <c r="K20" s="78"/>
      <c r="L20" s="53"/>
      <c r="M20" s="53"/>
      <c r="N20" s="53"/>
      <c r="O20" s="9"/>
      <c r="P20" s="9"/>
      <c r="Q20" s="9"/>
      <c r="R20" s="9"/>
      <c r="S20" s="9"/>
      <c r="T20" s="9"/>
      <c r="U20" s="9"/>
      <c r="V20" s="170" t="s">
        <v>11</v>
      </c>
      <c r="W20" s="9"/>
      <c r="X20" s="9"/>
      <c r="Y20" s="9"/>
      <c r="Z20" s="50"/>
      <c r="AA20" s="251" t="s">
        <v>29</v>
      </c>
      <c r="AB20" s="252"/>
    </row>
    <row r="21" spans="2:40" ht="16">
      <c r="B21" s="7" t="s">
        <v>16</v>
      </c>
      <c r="C21" s="7" t="s">
        <v>17</v>
      </c>
      <c r="D21" s="7" t="s">
        <v>18</v>
      </c>
      <c r="E21" s="10" t="s">
        <v>35</v>
      </c>
      <c r="F21" s="7"/>
      <c r="G21" s="6"/>
      <c r="I21" s="7" t="s">
        <v>16</v>
      </c>
      <c r="J21" s="7" t="s">
        <v>17</v>
      </c>
      <c r="K21" s="83" t="s">
        <v>199</v>
      </c>
      <c r="L21" s="84" t="s">
        <v>200</v>
      </c>
      <c r="M21" s="7"/>
      <c r="N21" s="6"/>
      <c r="O21" s="9"/>
      <c r="P21" s="9"/>
      <c r="Q21" s="9"/>
      <c r="R21" s="9"/>
      <c r="S21" s="9"/>
      <c r="T21" s="9"/>
      <c r="U21" s="9"/>
      <c r="V21" s="170" t="s">
        <v>12</v>
      </c>
      <c r="W21" s="9"/>
      <c r="X21" s="9"/>
      <c r="Y21" s="9"/>
      <c r="Z21" s="50"/>
      <c r="AA21" s="251" t="s">
        <v>30</v>
      </c>
      <c r="AB21" s="252"/>
    </row>
    <row r="22" spans="2:40" ht="16">
      <c r="B22" s="27" t="s">
        <v>20</v>
      </c>
      <c r="C22" s="53"/>
      <c r="D22" s="53"/>
      <c r="E22" s="53"/>
      <c r="F22" s="53"/>
      <c r="G22" s="53"/>
      <c r="I22" s="27" t="s">
        <v>386</v>
      </c>
      <c r="J22" s="53"/>
      <c r="K22" s="53"/>
      <c r="L22" s="53"/>
      <c r="M22" s="53"/>
      <c r="N22" s="53"/>
      <c r="O22" s="9"/>
      <c r="P22" s="9"/>
      <c r="Q22" s="9"/>
      <c r="R22" s="9"/>
      <c r="S22" s="9"/>
      <c r="T22" s="9"/>
      <c r="U22" s="9"/>
      <c r="V22" s="170" t="s">
        <v>13</v>
      </c>
      <c r="W22" s="9"/>
      <c r="X22" s="9"/>
      <c r="Y22" s="9"/>
      <c r="Z22" s="50"/>
      <c r="AA22" s="251" t="s">
        <v>28</v>
      </c>
      <c r="AB22" s="252"/>
    </row>
    <row r="23" spans="2:40" ht="16" thickBot="1">
      <c r="B23" s="8" t="s">
        <v>21</v>
      </c>
      <c r="C23" s="54"/>
      <c r="D23" s="54"/>
      <c r="E23" s="54"/>
      <c r="F23" s="54"/>
      <c r="G23" s="54"/>
      <c r="I23" s="8" t="s">
        <v>390</v>
      </c>
      <c r="J23" s="54"/>
      <c r="K23" s="230"/>
      <c r="L23" s="230"/>
      <c r="M23" s="54"/>
      <c r="N23" s="54"/>
      <c r="O23" s="9"/>
      <c r="P23" s="29"/>
      <c r="Q23" s="29"/>
      <c r="R23" s="29"/>
      <c r="S23" s="29"/>
      <c r="T23" s="29"/>
      <c r="U23" s="29"/>
      <c r="V23" s="29"/>
      <c r="W23" s="29"/>
      <c r="X23" s="29"/>
      <c r="Y23" s="29"/>
      <c r="Z23" s="29"/>
      <c r="AA23" s="29"/>
      <c r="AB23" s="29"/>
    </row>
    <row r="24" spans="2:40" ht="16" thickBot="1">
      <c r="B24" s="19" t="s">
        <v>22</v>
      </c>
      <c r="C24" s="20"/>
      <c r="D24" s="20"/>
      <c r="E24" s="20"/>
      <c r="F24" s="20"/>
      <c r="G24" s="20"/>
      <c r="H24" s="20"/>
      <c r="I24" s="20"/>
      <c r="J24" s="20"/>
      <c r="K24" s="20"/>
      <c r="L24" s="20"/>
      <c r="M24" s="20"/>
      <c r="N24" s="21"/>
      <c r="O24" s="9"/>
      <c r="P24" s="26" t="s">
        <v>26</v>
      </c>
      <c r="Q24" s="27"/>
      <c r="R24" s="33"/>
      <c r="S24" s="33"/>
      <c r="T24" s="33"/>
      <c r="U24" s="31"/>
      <c r="V24" s="48"/>
      <c r="W24" s="48"/>
      <c r="X24" s="48"/>
      <c r="Y24" s="48"/>
      <c r="Z24" s="48" t="s">
        <v>205</v>
      </c>
      <c r="AA24" s="48" t="s">
        <v>204</v>
      </c>
      <c r="AB24" s="49" t="s">
        <v>206</v>
      </c>
    </row>
    <row r="25" spans="2:40">
      <c r="B25" s="240" t="s">
        <v>286</v>
      </c>
      <c r="C25" s="183">
        <v>2</v>
      </c>
      <c r="D25" s="224" t="s">
        <v>315</v>
      </c>
      <c r="E25" s="225"/>
      <c r="F25" s="225"/>
      <c r="G25" s="225"/>
      <c r="H25" s="225"/>
      <c r="I25" s="225"/>
      <c r="J25" s="225"/>
      <c r="K25" s="225"/>
      <c r="L25" s="225"/>
      <c r="M25" s="225"/>
      <c r="N25" s="226"/>
      <c r="O25" s="9"/>
      <c r="P25" s="132">
        <v>1</v>
      </c>
      <c r="Q25" s="285" t="s">
        <v>73</v>
      </c>
      <c r="R25" s="286"/>
      <c r="S25" s="286"/>
      <c r="T25" s="286"/>
      <c r="U25" s="286"/>
      <c r="V25" s="119"/>
      <c r="W25" s="119"/>
      <c r="X25" s="119"/>
      <c r="Y25" s="119"/>
      <c r="Z25" s="133" t="str">
        <f>VLOOKUP($Q25,tables!$B$20:$F$45,3)</f>
        <v>touch</v>
      </c>
      <c r="AA25" s="85" t="str">
        <f>VLOOKUP($Q25,tables!$B$20:$F$45,4)</f>
        <v>Inst</v>
      </c>
      <c r="AB25" s="86" t="str">
        <f>VLOOKUP($Q25,tables!$B$20:$F$45,5)</f>
        <v>-</v>
      </c>
    </row>
    <row r="26" spans="2:40">
      <c r="B26" s="240"/>
      <c r="C26" s="183">
        <v>4</v>
      </c>
      <c r="D26" s="224" t="s">
        <v>317</v>
      </c>
      <c r="E26" s="225"/>
      <c r="F26" s="225"/>
      <c r="G26" s="225"/>
      <c r="H26" s="225"/>
      <c r="I26" s="225"/>
      <c r="J26" s="225"/>
      <c r="K26" s="225"/>
      <c r="L26" s="225"/>
      <c r="M26" s="225"/>
      <c r="N26" s="226"/>
      <c r="O26" s="9"/>
      <c r="P26" s="71" t="str">
        <f>AA21</f>
        <v>+1</v>
      </c>
      <c r="Q26" s="55" t="str">
        <f>VLOOKUP(Q25,tables!$B$20:$F$39,2)</f>
        <v>heal all stress</v>
      </c>
      <c r="R26" s="56"/>
      <c r="S26" s="56"/>
      <c r="T26" s="56"/>
      <c r="U26" s="56"/>
      <c r="V26" s="56"/>
      <c r="W26" s="56"/>
      <c r="X26" s="56"/>
      <c r="Y26" s="56"/>
      <c r="Z26" s="129"/>
      <c r="AA26" s="93"/>
      <c r="AB26" s="134"/>
      <c r="AH26" s="188"/>
      <c r="AI26" s="189"/>
    </row>
    <row r="27" spans="2:40">
      <c r="B27" s="240"/>
      <c r="C27" s="183">
        <v>6</v>
      </c>
      <c r="D27" s="227" t="s">
        <v>316</v>
      </c>
      <c r="E27" s="228"/>
      <c r="F27" s="228"/>
      <c r="G27" s="228"/>
      <c r="H27" s="228"/>
      <c r="I27" s="228"/>
      <c r="J27" s="228"/>
      <c r="K27" s="228"/>
      <c r="L27" s="228"/>
      <c r="M27" s="228"/>
      <c r="N27" s="229"/>
      <c r="O27" s="9"/>
      <c r="P27" s="114">
        <v>2</v>
      </c>
      <c r="Q27" s="272" t="s">
        <v>74</v>
      </c>
      <c r="R27" s="273"/>
      <c r="S27" s="273"/>
      <c r="T27" s="273"/>
      <c r="U27" s="273"/>
      <c r="V27" s="273"/>
      <c r="W27" s="91"/>
      <c r="X27" s="91"/>
      <c r="Y27" s="91"/>
      <c r="Z27" s="120" t="str">
        <f>VLOOKUP($Q27,tables!$B$20:$F$45,3)</f>
        <v>touch</v>
      </c>
      <c r="AA27" s="92" t="str">
        <f>VLOOKUP($Q27,tables!$B$20:$F$45,4)</f>
        <v>Inst</v>
      </c>
      <c r="AB27" s="135" t="str">
        <f>VLOOKUP($Q27,tables!$B$20:$F$45,5)</f>
        <v>C</v>
      </c>
      <c r="AH27" s="190"/>
      <c r="AI27" s="190"/>
    </row>
    <row r="28" spans="2:40">
      <c r="B28" s="240" t="s">
        <v>287</v>
      </c>
      <c r="C28" s="182">
        <v>2</v>
      </c>
      <c r="D28" s="224" t="s">
        <v>315</v>
      </c>
      <c r="E28" s="225"/>
      <c r="F28" s="225"/>
      <c r="G28" s="225"/>
      <c r="H28" s="225"/>
      <c r="I28" s="225"/>
      <c r="J28" s="225"/>
      <c r="K28" s="225"/>
      <c r="L28" s="225"/>
      <c r="M28" s="225"/>
      <c r="N28" s="226"/>
      <c r="O28" s="9"/>
      <c r="P28" s="71" t="str">
        <f>AA21</f>
        <v>+1</v>
      </c>
      <c r="Q28" s="166" t="str">
        <f>VLOOKUP(Q27,tables!$B$20:$F$39,2)</f>
        <v>-1 damage level, all stress</v>
      </c>
      <c r="R28" s="9"/>
      <c r="S28" s="9"/>
      <c r="T28" s="9"/>
      <c r="U28" s="9"/>
      <c r="V28" s="9"/>
      <c r="W28" s="9"/>
      <c r="X28" s="9"/>
      <c r="Y28" s="9"/>
      <c r="Z28" s="38"/>
      <c r="AA28" s="115"/>
      <c r="AB28" s="143"/>
    </row>
    <row r="29" spans="2:40">
      <c r="B29" s="240"/>
      <c r="C29" s="182">
        <v>4</v>
      </c>
      <c r="D29" s="224" t="s">
        <v>317</v>
      </c>
      <c r="E29" s="225"/>
      <c r="F29" s="225"/>
      <c r="G29" s="225"/>
      <c r="H29" s="225"/>
      <c r="I29" s="225"/>
      <c r="J29" s="225"/>
      <c r="K29" s="225"/>
      <c r="L29" s="225"/>
      <c r="M29" s="225"/>
      <c r="N29" s="226"/>
      <c r="O29" s="9"/>
      <c r="P29" s="203">
        <v>3</v>
      </c>
      <c r="Q29" s="293"/>
      <c r="R29" s="294"/>
      <c r="S29" s="294"/>
      <c r="T29" s="294"/>
      <c r="U29" s="294"/>
      <c r="V29" s="159"/>
      <c r="W29" s="159"/>
      <c r="X29" s="159"/>
      <c r="Y29" s="159"/>
      <c r="Z29" s="165"/>
      <c r="AA29" s="160"/>
      <c r="AB29" s="167"/>
    </row>
    <row r="30" spans="2:40">
      <c r="B30" s="240"/>
      <c r="C30" s="182">
        <v>6</v>
      </c>
      <c r="D30" s="227" t="s">
        <v>316</v>
      </c>
      <c r="E30" s="228"/>
      <c r="F30" s="228"/>
      <c r="G30" s="228"/>
      <c r="H30" s="228"/>
      <c r="I30" s="228"/>
      <c r="J30" s="228"/>
      <c r="K30" s="228"/>
      <c r="L30" s="228"/>
      <c r="M30" s="228"/>
      <c r="N30" s="229"/>
      <c r="O30" s="9"/>
      <c r="P30" s="113"/>
      <c r="Q30" s="161"/>
      <c r="R30" s="162"/>
      <c r="S30" s="162"/>
      <c r="T30" s="162"/>
      <c r="U30" s="162"/>
      <c r="V30" s="162"/>
      <c r="W30" s="162"/>
      <c r="X30" s="162"/>
      <c r="Y30" s="162"/>
      <c r="Z30" s="163"/>
      <c r="AA30" s="164"/>
      <c r="AB30" s="168"/>
    </row>
    <row r="31" spans="2:40" ht="16" thickBot="1">
      <c r="B31" s="9"/>
      <c r="C31" s="115">
        <v>8</v>
      </c>
      <c r="D31" s="227" t="s">
        <v>318</v>
      </c>
      <c r="E31" s="228"/>
      <c r="F31" s="228"/>
      <c r="G31" s="228"/>
      <c r="H31" s="228"/>
      <c r="I31" s="228"/>
      <c r="J31" s="228"/>
      <c r="K31" s="228"/>
      <c r="L31" s="228"/>
      <c r="M31" s="228"/>
      <c r="N31" s="229"/>
      <c r="O31" s="9"/>
      <c r="P31" s="203">
        <v>4</v>
      </c>
      <c r="Q31" s="293"/>
      <c r="R31" s="294"/>
      <c r="S31" s="294"/>
      <c r="T31" s="294"/>
      <c r="U31" s="294"/>
      <c r="V31" s="159"/>
      <c r="W31" s="159"/>
      <c r="X31" s="159"/>
      <c r="Y31" s="159"/>
      <c r="Z31" s="165"/>
      <c r="AA31" s="160"/>
      <c r="AB31" s="167"/>
    </row>
    <row r="32" spans="2:40" ht="16" thickBot="1">
      <c r="B32" s="19" t="s">
        <v>389</v>
      </c>
      <c r="C32" s="20"/>
      <c r="D32" s="20"/>
      <c r="E32" s="20"/>
      <c r="F32" s="20"/>
      <c r="G32" s="20"/>
      <c r="H32" s="20"/>
      <c r="I32" s="20"/>
      <c r="J32" s="20"/>
      <c r="K32" s="20"/>
      <c r="L32" s="20"/>
      <c r="M32" s="20"/>
      <c r="N32" s="21"/>
      <c r="O32" s="9"/>
      <c r="P32" s="113"/>
      <c r="Q32" s="161"/>
      <c r="R32" s="162"/>
      <c r="S32" s="162"/>
      <c r="T32" s="162"/>
      <c r="U32" s="162"/>
      <c r="V32" s="162"/>
      <c r="W32" s="162"/>
      <c r="X32" s="162"/>
      <c r="Y32" s="162"/>
      <c r="Z32" s="163"/>
      <c r="AA32" s="164"/>
      <c r="AB32" s="168"/>
    </row>
    <row r="33" spans="2:28">
      <c r="B33" s="240"/>
      <c r="C33" s="183">
        <v>2</v>
      </c>
      <c r="D33" s="224" t="s">
        <v>315</v>
      </c>
      <c r="E33" s="225"/>
      <c r="F33" s="225"/>
      <c r="G33" s="225"/>
      <c r="H33" s="225"/>
      <c r="I33" s="225"/>
      <c r="J33" s="225"/>
      <c r="K33" s="225"/>
      <c r="L33" s="225"/>
      <c r="M33" s="225"/>
      <c r="N33" s="226"/>
      <c r="O33" s="9"/>
      <c r="P33" s="203">
        <v>5</v>
      </c>
      <c r="Q33" s="293"/>
      <c r="R33" s="294"/>
      <c r="S33" s="294"/>
      <c r="T33" s="294"/>
      <c r="U33" s="294"/>
      <c r="V33" s="159"/>
      <c r="W33" s="159"/>
      <c r="X33" s="159"/>
      <c r="Y33" s="159"/>
      <c r="Z33" s="165"/>
      <c r="AA33" s="160"/>
      <c r="AB33" s="167"/>
    </row>
    <row r="34" spans="2:28">
      <c r="B34" s="240"/>
      <c r="C34" s="183">
        <v>4</v>
      </c>
      <c r="D34" s="224" t="s">
        <v>317</v>
      </c>
      <c r="E34" s="225"/>
      <c r="F34" s="225"/>
      <c r="G34" s="225"/>
      <c r="H34" s="225"/>
      <c r="I34" s="225"/>
      <c r="J34" s="225"/>
      <c r="K34" s="225"/>
      <c r="L34" s="225"/>
      <c r="M34" s="225"/>
      <c r="N34" s="226"/>
      <c r="O34" s="9"/>
      <c r="P34" s="71"/>
      <c r="Q34" s="161"/>
      <c r="R34" s="162"/>
      <c r="S34" s="162"/>
      <c r="T34" s="162"/>
      <c r="U34" s="162"/>
      <c r="V34" s="162"/>
      <c r="W34" s="162"/>
      <c r="X34" s="162"/>
      <c r="Y34" s="162"/>
      <c r="Z34" s="163"/>
      <c r="AA34" s="164"/>
      <c r="AB34" s="168"/>
    </row>
    <row r="35" spans="2:28" ht="16" thickBot="1">
      <c r="B35" s="240"/>
      <c r="C35" s="183">
        <v>6</v>
      </c>
      <c r="D35" s="227" t="s">
        <v>316</v>
      </c>
      <c r="E35" s="228"/>
      <c r="F35" s="228"/>
      <c r="G35" s="228"/>
      <c r="H35" s="228"/>
      <c r="I35" s="228"/>
      <c r="J35" s="228"/>
      <c r="K35" s="228"/>
      <c r="L35" s="228"/>
      <c r="M35" s="228"/>
      <c r="N35" s="229"/>
      <c r="O35" s="9"/>
      <c r="P35" s="203">
        <v>6</v>
      </c>
      <c r="Q35" s="293"/>
      <c r="R35" s="294"/>
      <c r="S35" s="294"/>
      <c r="T35" s="294"/>
      <c r="U35" s="294"/>
      <c r="V35" s="159"/>
      <c r="W35" s="159"/>
      <c r="X35" s="159"/>
      <c r="Y35" s="159"/>
      <c r="Z35" s="165"/>
      <c r="AA35" s="160"/>
      <c r="AB35" s="167"/>
    </row>
    <row r="36" spans="2:28">
      <c r="B36" s="12" t="s">
        <v>23</v>
      </c>
      <c r="C36" s="13"/>
      <c r="D36" s="13"/>
      <c r="E36" s="13"/>
      <c r="F36" s="13"/>
      <c r="G36" s="13"/>
      <c r="H36" s="13"/>
      <c r="I36" s="13"/>
      <c r="J36" s="13"/>
      <c r="K36" s="13"/>
      <c r="L36" s="13"/>
      <c r="M36" s="48"/>
      <c r="N36" s="23"/>
      <c r="O36" s="9"/>
      <c r="P36" s="113"/>
      <c r="Q36" s="161"/>
      <c r="R36" s="162"/>
      <c r="S36" s="162"/>
      <c r="T36" s="162"/>
      <c r="U36" s="162"/>
      <c r="V36" s="162"/>
      <c r="W36" s="162"/>
      <c r="X36" s="162"/>
      <c r="Y36" s="162"/>
      <c r="Z36" s="163"/>
      <c r="AA36" s="164"/>
      <c r="AB36" s="168"/>
    </row>
    <row r="37" spans="2:28" ht="16">
      <c r="B37" s="139">
        <v>1</v>
      </c>
      <c r="C37" s="15" t="s">
        <v>71</v>
      </c>
      <c r="D37" s="4"/>
      <c r="E37" s="2"/>
      <c r="F37" s="2"/>
      <c r="G37" s="4" t="s">
        <v>117</v>
      </c>
      <c r="H37" s="2"/>
      <c r="I37" s="2"/>
      <c r="J37" s="2"/>
      <c r="K37" s="2"/>
      <c r="L37" s="2"/>
      <c r="M37" s="2"/>
      <c r="N37" s="3"/>
      <c r="O37" s="9"/>
      <c r="P37" s="203">
        <v>7</v>
      </c>
      <c r="Q37" s="293"/>
      <c r="R37" s="294"/>
      <c r="S37" s="294"/>
      <c r="T37" s="294"/>
      <c r="U37" s="294"/>
      <c r="V37" s="159"/>
      <c r="W37" s="159"/>
      <c r="X37" s="159"/>
      <c r="Y37" s="159"/>
      <c r="Z37" s="165"/>
      <c r="AA37" s="160"/>
      <c r="AB37" s="167"/>
    </row>
    <row r="38" spans="2:28" ht="16">
      <c r="B38" s="139">
        <v>2</v>
      </c>
      <c r="C38" s="16" t="s">
        <v>72</v>
      </c>
      <c r="D38" s="4"/>
      <c r="E38" s="2"/>
      <c r="F38" s="2"/>
      <c r="G38" s="2"/>
      <c r="H38" s="2"/>
      <c r="I38" s="2"/>
      <c r="J38" s="2"/>
      <c r="K38" s="2"/>
      <c r="L38" s="2"/>
      <c r="M38" s="2"/>
      <c r="N38" s="3"/>
      <c r="O38" s="9"/>
      <c r="P38" s="113"/>
      <c r="Q38" s="161"/>
      <c r="R38" s="162"/>
      <c r="S38" s="162"/>
      <c r="T38" s="162"/>
      <c r="U38" s="162"/>
      <c r="V38" s="162"/>
      <c r="W38" s="162"/>
      <c r="X38" s="162"/>
      <c r="Y38" s="162"/>
      <c r="Z38" s="163"/>
      <c r="AA38" s="164"/>
      <c r="AB38" s="168"/>
    </row>
    <row r="39" spans="2:28" ht="16">
      <c r="B39" s="113" t="s">
        <v>62</v>
      </c>
      <c r="C39" s="153" t="s">
        <v>232</v>
      </c>
      <c r="D39" s="91"/>
      <c r="E39" s="155"/>
      <c r="F39" s="155"/>
      <c r="G39" s="155"/>
      <c r="H39" s="155"/>
      <c r="I39" s="155"/>
      <c r="J39" s="155"/>
      <c r="K39" s="155"/>
      <c r="L39" s="155"/>
      <c r="M39" s="155"/>
      <c r="N39" s="156"/>
      <c r="O39" s="9"/>
      <c r="P39" s="203">
        <v>8</v>
      </c>
      <c r="Q39" s="293"/>
      <c r="R39" s="294"/>
      <c r="S39" s="294"/>
      <c r="T39" s="294"/>
      <c r="U39" s="294"/>
      <c r="V39" s="159"/>
      <c r="W39" s="159"/>
      <c r="X39" s="159"/>
      <c r="Y39" s="159"/>
      <c r="Z39" s="165"/>
      <c r="AA39" s="160"/>
      <c r="AB39" s="167"/>
    </row>
    <row r="40" spans="2:28" ht="14.5" customHeight="1">
      <c r="B40" s="152">
        <v>3</v>
      </c>
      <c r="C40" s="157" t="s">
        <v>248</v>
      </c>
      <c r="D40" s="147"/>
      <c r="E40" s="147"/>
      <c r="F40" s="147"/>
      <c r="G40" s="147"/>
      <c r="H40" s="147"/>
      <c r="I40" s="147"/>
      <c r="J40" s="147"/>
      <c r="K40" s="147"/>
      <c r="L40" s="147"/>
      <c r="M40" s="147"/>
      <c r="N40" s="196"/>
      <c r="O40" s="9"/>
      <c r="P40" s="113"/>
      <c r="Q40" s="161"/>
      <c r="R40" s="162"/>
      <c r="S40" s="162"/>
      <c r="T40" s="162"/>
      <c r="U40" s="162"/>
      <c r="V40" s="162"/>
      <c r="W40" s="162"/>
      <c r="X40" s="162"/>
      <c r="Y40" s="162"/>
      <c r="Z40" s="163"/>
      <c r="AA40" s="164"/>
      <c r="AB40" s="168"/>
    </row>
    <row r="41" spans="2:28" ht="14.5" customHeight="1">
      <c r="B41" s="175" t="s">
        <v>62</v>
      </c>
      <c r="C41" s="154" t="s">
        <v>247</v>
      </c>
      <c r="D41" s="151"/>
      <c r="E41" s="151"/>
      <c r="F41" s="151"/>
      <c r="G41" s="151"/>
      <c r="H41" s="151"/>
      <c r="I41" s="151"/>
      <c r="J41" s="151"/>
      <c r="K41" s="151"/>
      <c r="L41" s="151"/>
      <c r="M41" s="151"/>
      <c r="N41" s="192"/>
      <c r="O41" s="9"/>
      <c r="P41" s="203">
        <v>9</v>
      </c>
      <c r="Q41" s="272"/>
      <c r="R41" s="273"/>
      <c r="S41" s="273"/>
      <c r="T41" s="273"/>
      <c r="U41" s="273"/>
      <c r="V41" s="91"/>
      <c r="W41" s="91"/>
      <c r="X41" s="91"/>
      <c r="Y41" s="91"/>
      <c r="Z41" s="92"/>
      <c r="AA41" s="92"/>
      <c r="AB41" s="135"/>
    </row>
    <row r="42" spans="2:28">
      <c r="B42" s="14"/>
      <c r="C42" s="193"/>
      <c r="D42" s="194"/>
      <c r="E42" s="194"/>
      <c r="F42" s="194"/>
      <c r="G42" s="194"/>
      <c r="H42" s="194"/>
      <c r="I42" s="194"/>
      <c r="J42" s="194"/>
      <c r="K42" s="194"/>
      <c r="L42" s="194"/>
      <c r="M42" s="194"/>
      <c r="N42" s="195"/>
      <c r="O42" s="9"/>
      <c r="P42" s="113"/>
      <c r="Q42" s="122"/>
      <c r="R42" s="56"/>
      <c r="S42" s="56"/>
      <c r="T42" s="56"/>
      <c r="U42" s="56"/>
      <c r="V42" s="56"/>
      <c r="W42" s="56"/>
      <c r="X42" s="56"/>
      <c r="Y42" s="56"/>
      <c r="Z42" s="93"/>
      <c r="AA42" s="93"/>
      <c r="AB42" s="134"/>
    </row>
    <row r="43" spans="2:28">
      <c r="B43" s="14"/>
      <c r="C43" s="193"/>
      <c r="D43" s="194"/>
      <c r="E43" s="194"/>
      <c r="F43" s="194"/>
      <c r="G43" s="194"/>
      <c r="H43" s="194"/>
      <c r="I43" s="194"/>
      <c r="J43" s="194"/>
      <c r="K43" s="194"/>
      <c r="L43" s="194"/>
      <c r="M43" s="194"/>
      <c r="N43" s="195"/>
      <c r="O43" s="9"/>
      <c r="P43" s="203">
        <v>10</v>
      </c>
      <c r="Q43" s="272"/>
      <c r="R43" s="273"/>
      <c r="S43" s="273"/>
      <c r="T43" s="273"/>
      <c r="U43" s="273"/>
      <c r="V43" s="91"/>
      <c r="W43" s="91"/>
      <c r="X43" s="91"/>
      <c r="Y43" s="91"/>
      <c r="Z43" s="92"/>
      <c r="AA43" s="92"/>
      <c r="AB43" s="135"/>
    </row>
    <row r="44" spans="2:28">
      <c r="B44" s="14"/>
      <c r="C44" s="193"/>
      <c r="D44" s="194"/>
      <c r="E44" s="194"/>
      <c r="F44" s="194"/>
      <c r="G44" s="194"/>
      <c r="H44" s="194"/>
      <c r="I44" s="194"/>
      <c r="J44" s="194"/>
      <c r="K44" s="194"/>
      <c r="L44" s="194"/>
      <c r="M44" s="194"/>
      <c r="N44" s="195"/>
      <c r="O44" s="9"/>
      <c r="P44" s="113"/>
      <c r="Q44" s="122"/>
      <c r="R44" s="56"/>
      <c r="S44" s="56"/>
      <c r="T44" s="56"/>
      <c r="U44" s="56"/>
      <c r="V44" s="56"/>
      <c r="W44" s="56"/>
      <c r="X44" s="56"/>
      <c r="Y44" s="56"/>
      <c r="Z44" s="93"/>
      <c r="AA44" s="93"/>
      <c r="AB44" s="134"/>
    </row>
    <row r="45" spans="2:28">
      <c r="B45" s="14"/>
      <c r="C45" s="191"/>
      <c r="D45" s="151"/>
      <c r="E45" s="151"/>
      <c r="F45" s="151"/>
      <c r="G45" s="151"/>
      <c r="H45" s="151"/>
      <c r="I45" s="151"/>
      <c r="J45" s="151"/>
      <c r="K45" s="151"/>
      <c r="L45" s="151"/>
      <c r="M45" s="151"/>
      <c r="N45" s="192"/>
      <c r="O45" s="9"/>
      <c r="P45" s="203">
        <v>11</v>
      </c>
      <c r="Q45" s="272"/>
      <c r="R45" s="273"/>
      <c r="S45" s="273"/>
      <c r="T45" s="273"/>
      <c r="U45" s="273"/>
      <c r="V45" s="91"/>
      <c r="W45" s="91"/>
      <c r="X45" s="91"/>
      <c r="Y45" s="91"/>
      <c r="Z45" s="92"/>
      <c r="AA45" s="92"/>
      <c r="AB45" s="135"/>
    </row>
    <row r="46" spans="2:28" ht="16" thickBot="1">
      <c r="B46" s="57"/>
      <c r="C46" s="148"/>
      <c r="D46" s="149"/>
      <c r="E46" s="149"/>
      <c r="F46" s="149"/>
      <c r="G46" s="149"/>
      <c r="H46" s="149"/>
      <c r="I46" s="149"/>
      <c r="J46" s="149"/>
      <c r="K46" s="149"/>
      <c r="L46" s="149"/>
      <c r="M46" s="149"/>
      <c r="N46" s="150"/>
      <c r="O46" s="9"/>
      <c r="P46" s="136"/>
      <c r="Q46" s="137"/>
      <c r="R46" s="44"/>
      <c r="S46" s="44"/>
      <c r="T46" s="44"/>
      <c r="U46" s="44"/>
      <c r="V46" s="44"/>
      <c r="W46" s="44"/>
      <c r="X46" s="44"/>
      <c r="Y46" s="44"/>
      <c r="Z46" s="68"/>
      <c r="AA46" s="68"/>
      <c r="AB46" s="58"/>
    </row>
    <row r="47" spans="2:28" ht="16" thickBot="1">
      <c r="B47" s="29"/>
      <c r="C47" s="29"/>
      <c r="D47" s="29"/>
      <c r="E47" s="29"/>
      <c r="F47" s="29"/>
      <c r="G47" s="29"/>
      <c r="H47" s="29"/>
      <c r="I47" s="29"/>
      <c r="J47" s="29"/>
      <c r="K47" s="29"/>
      <c r="L47" s="29"/>
      <c r="M47" s="29"/>
      <c r="N47" s="29"/>
      <c r="O47" s="9"/>
      <c r="P47" s="29"/>
      <c r="Q47" s="29"/>
      <c r="R47" s="29"/>
      <c r="S47" s="29"/>
      <c r="T47" s="29"/>
      <c r="U47" s="29"/>
      <c r="V47" s="29"/>
      <c r="W47" s="29"/>
      <c r="X47" s="29"/>
      <c r="Y47" s="29"/>
      <c r="Z47" s="29"/>
      <c r="AA47" s="29"/>
      <c r="AB47" s="29"/>
    </row>
    <row r="48" spans="2:28" ht="16" thickBot="1">
      <c r="B48" s="19" t="s">
        <v>259</v>
      </c>
      <c r="C48" s="20"/>
      <c r="D48" s="20"/>
      <c r="E48" s="20"/>
      <c r="F48" s="20"/>
      <c r="G48" s="20"/>
      <c r="H48" s="20"/>
      <c r="I48" s="20"/>
      <c r="J48" s="20"/>
      <c r="K48" s="20"/>
      <c r="L48" s="172"/>
      <c r="M48" s="173"/>
      <c r="N48" s="174"/>
      <c r="O48" s="9"/>
      <c r="P48" s="12" t="s">
        <v>396</v>
      </c>
      <c r="Q48" s="13"/>
      <c r="R48" s="13"/>
      <c r="S48" s="13"/>
      <c r="T48" s="13"/>
      <c r="U48" s="13"/>
      <c r="V48" s="13"/>
      <c r="W48" s="13"/>
      <c r="X48" s="13"/>
      <c r="Y48" s="13"/>
      <c r="Z48" s="13"/>
      <c r="AA48" s="13"/>
      <c r="AB48" s="76" t="s">
        <v>397</v>
      </c>
    </row>
    <row r="49" spans="2:28">
      <c r="B49" s="171" t="s">
        <v>218</v>
      </c>
      <c r="C49" s="295" t="s">
        <v>106</v>
      </c>
      <c r="D49" s="296"/>
      <c r="E49" s="296"/>
      <c r="F49" s="296"/>
      <c r="G49" s="56"/>
      <c r="H49" s="56" t="str">
        <f>VLOOKUP(C49,tables!G4:H7,2)</f>
        <v>Dmg +1</v>
      </c>
      <c r="I49" s="56"/>
      <c r="J49" s="56"/>
      <c r="K49" s="56"/>
      <c r="L49" s="56"/>
      <c r="M49" s="93"/>
      <c r="N49" s="134"/>
      <c r="O49" s="9"/>
      <c r="P49" s="236"/>
      <c r="Q49" s="239"/>
      <c r="R49" s="239"/>
      <c r="S49" s="239"/>
      <c r="T49" s="239"/>
      <c r="U49" s="239"/>
      <c r="V49" s="4"/>
      <c r="W49" s="4"/>
      <c r="X49" s="4"/>
      <c r="Y49" s="4"/>
      <c r="Z49" s="4"/>
      <c r="AA49" s="4"/>
      <c r="AB49" s="234" t="s">
        <v>398</v>
      </c>
    </row>
    <row r="50" spans="2:28">
      <c r="B50" s="71" t="str">
        <f>AA17</f>
        <v>+3</v>
      </c>
      <c r="C50" s="34" t="s">
        <v>233</v>
      </c>
      <c r="D50" s="4"/>
      <c r="E50" s="4"/>
      <c r="F50" s="4"/>
      <c r="G50" s="4"/>
      <c r="H50" s="4"/>
      <c r="I50" s="4"/>
      <c r="J50" s="4"/>
      <c r="K50" s="4"/>
      <c r="L50" s="4"/>
      <c r="M50" s="61"/>
      <c r="N50" s="51"/>
      <c r="O50" s="9"/>
      <c r="P50" s="236"/>
      <c r="Q50" s="4"/>
      <c r="R50" s="4"/>
      <c r="S50" s="4"/>
      <c r="T50" s="4"/>
      <c r="U50" s="4"/>
      <c r="V50" s="4"/>
      <c r="W50" s="4"/>
      <c r="X50" s="4"/>
      <c r="Y50" s="4"/>
      <c r="Z50" s="4"/>
      <c r="AA50" s="4"/>
      <c r="AB50" s="234" t="s">
        <v>398</v>
      </c>
    </row>
    <row r="51" spans="2:28">
      <c r="B51" s="71" t="s">
        <v>216</v>
      </c>
      <c r="C51" s="241" t="s">
        <v>255</v>
      </c>
      <c r="D51" s="239"/>
      <c r="E51" s="239"/>
      <c r="F51" s="4"/>
      <c r="G51" s="4" t="str">
        <f>VLOOKUP(C51,tables!G9:H12,2)</f>
        <v>3 free invoke / session or repair</v>
      </c>
      <c r="H51" s="4"/>
      <c r="I51" s="4"/>
      <c r="J51" s="4"/>
      <c r="K51" s="4"/>
      <c r="L51" s="4"/>
      <c r="M51" s="61"/>
      <c r="N51" s="51"/>
      <c r="O51" s="9"/>
      <c r="P51" s="236"/>
      <c r="Q51" s="239"/>
      <c r="R51" s="239"/>
      <c r="S51" s="239"/>
      <c r="T51" s="239"/>
      <c r="U51" s="239"/>
      <c r="V51" s="4"/>
      <c r="W51" s="4"/>
      <c r="X51" s="4"/>
      <c r="Y51" s="4"/>
      <c r="Z51" s="4"/>
      <c r="AA51" s="4"/>
      <c r="AB51" s="234" t="s">
        <v>398</v>
      </c>
    </row>
    <row r="52" spans="2:28">
      <c r="B52" s="71" t="str">
        <f>AA17</f>
        <v>+3</v>
      </c>
      <c r="C52" s="34" t="s">
        <v>234</v>
      </c>
      <c r="D52" s="4"/>
      <c r="E52" s="4"/>
      <c r="F52" s="4"/>
      <c r="G52" s="4" t="s">
        <v>237</v>
      </c>
      <c r="H52" s="4"/>
      <c r="I52" s="4"/>
      <c r="J52" s="4"/>
      <c r="K52" s="4"/>
      <c r="L52" s="4"/>
      <c r="M52" s="61"/>
      <c r="N52" s="51"/>
      <c r="O52" s="9"/>
      <c r="P52" s="236"/>
      <c r="Q52" s="4"/>
      <c r="R52" s="4"/>
      <c r="S52" s="4"/>
      <c r="T52" s="4"/>
      <c r="U52" s="4"/>
      <c r="V52" s="4"/>
      <c r="W52" s="4"/>
      <c r="X52" s="4"/>
      <c r="Y52" s="4"/>
      <c r="Z52" s="4"/>
      <c r="AA52" s="4"/>
      <c r="AB52" s="234" t="s">
        <v>398</v>
      </c>
    </row>
    <row r="53" spans="2:28">
      <c r="B53" s="71"/>
      <c r="C53" s="34"/>
      <c r="D53" s="4"/>
      <c r="E53" s="4"/>
      <c r="F53" s="4"/>
      <c r="G53" s="4"/>
      <c r="H53" s="4"/>
      <c r="I53" s="4"/>
      <c r="J53" s="4"/>
      <c r="K53" s="4"/>
      <c r="L53" s="4"/>
      <c r="M53" s="61"/>
      <c r="N53" s="51"/>
      <c r="P53" s="236"/>
      <c r="Q53" s="4"/>
      <c r="R53" s="4"/>
      <c r="S53" s="4"/>
      <c r="T53" s="4"/>
      <c r="U53" s="4"/>
      <c r="V53" s="4"/>
      <c r="W53" s="4"/>
      <c r="X53" s="4"/>
      <c r="Y53" s="4"/>
      <c r="Z53" s="4"/>
      <c r="AA53" s="4"/>
      <c r="AB53" s="234" t="s">
        <v>398</v>
      </c>
    </row>
    <row r="54" spans="2:28">
      <c r="B54" s="71"/>
      <c r="C54" s="34"/>
      <c r="D54" s="4"/>
      <c r="E54" s="4"/>
      <c r="F54" s="4"/>
      <c r="G54" s="4"/>
      <c r="H54" s="4"/>
      <c r="I54" s="4"/>
      <c r="J54" s="4"/>
      <c r="K54" s="4"/>
      <c r="L54" s="4"/>
      <c r="M54" s="61"/>
      <c r="N54" s="51"/>
      <c r="P54" s="236"/>
      <c r="Q54" s="4"/>
      <c r="R54" s="4"/>
      <c r="S54" s="4"/>
      <c r="T54" s="4"/>
      <c r="U54" s="4"/>
      <c r="V54" s="4"/>
      <c r="W54" s="4"/>
      <c r="X54" s="4"/>
      <c r="Y54" s="4"/>
      <c r="Z54" s="4"/>
      <c r="AA54" s="4"/>
      <c r="AB54" s="234" t="s">
        <v>398</v>
      </c>
    </row>
    <row r="55" spans="2:28" ht="16" thickBot="1">
      <c r="B55" s="72"/>
      <c r="C55" s="64"/>
      <c r="D55" s="5"/>
      <c r="E55" s="5"/>
      <c r="F55" s="5"/>
      <c r="G55" s="5"/>
      <c r="H55" s="5"/>
      <c r="I55" s="5"/>
      <c r="J55" s="5"/>
      <c r="K55" s="5"/>
      <c r="L55" s="5"/>
      <c r="M55" s="65"/>
      <c r="N55" s="66"/>
      <c r="P55" s="237"/>
      <c r="Q55" s="5"/>
      <c r="R55" s="5"/>
      <c r="S55" s="5"/>
      <c r="T55" s="5"/>
      <c r="U55" s="5"/>
      <c r="V55" s="5"/>
      <c r="W55" s="5"/>
      <c r="X55" s="5"/>
      <c r="Y55" s="5"/>
      <c r="Z55" s="5"/>
      <c r="AA55" s="5"/>
      <c r="AB55" s="235"/>
    </row>
    <row r="57" spans="2:28">
      <c r="B57" s="18" t="s">
        <v>235</v>
      </c>
    </row>
    <row r="58" spans="2:28">
      <c r="B58" s="223" t="s">
        <v>358</v>
      </c>
    </row>
  </sheetData>
  <mergeCells count="33">
    <mergeCell ref="Y6:AA6"/>
    <mergeCell ref="C51:E51"/>
    <mergeCell ref="C49:F49"/>
    <mergeCell ref="Q37:U37"/>
    <mergeCell ref="Q39:U39"/>
    <mergeCell ref="Q41:U41"/>
    <mergeCell ref="V14:X15"/>
    <mergeCell ref="Q43:U43"/>
    <mergeCell ref="Q45:U45"/>
    <mergeCell ref="Q31:U31"/>
    <mergeCell ref="Q33:U33"/>
    <mergeCell ref="Q35:U35"/>
    <mergeCell ref="B6:N6"/>
    <mergeCell ref="V6:X6"/>
    <mergeCell ref="V8:X8"/>
    <mergeCell ref="E13:F13"/>
    <mergeCell ref="B33:B35"/>
    <mergeCell ref="Q49:U49"/>
    <mergeCell ref="Q51:U51"/>
    <mergeCell ref="E17:F17"/>
    <mergeCell ref="Q25:U25"/>
    <mergeCell ref="Q29:U29"/>
    <mergeCell ref="Z13:AB13"/>
    <mergeCell ref="AA17:AB17"/>
    <mergeCell ref="AA18:AB18"/>
    <mergeCell ref="AA19:AB19"/>
    <mergeCell ref="AA20:AB20"/>
    <mergeCell ref="Z14:AB15"/>
    <mergeCell ref="AA21:AB21"/>
    <mergeCell ref="AA22:AB22"/>
    <mergeCell ref="B25:B27"/>
    <mergeCell ref="B28:B30"/>
    <mergeCell ref="Q27:V27"/>
  </mergeCells>
  <conditionalFormatting sqref="D21">
    <cfRule type="expression" dxfId="31" priority="1">
      <formula>$AA$19="+0"</formula>
    </cfRule>
  </conditionalFormatting>
  <conditionalFormatting sqref="E21">
    <cfRule type="expression" dxfId="30" priority="2">
      <formula>$AA$19="+4"</formula>
    </cfRule>
    <cfRule type="expression" dxfId="29" priority="3">
      <formula>$AA$19="+3"</formula>
    </cfRule>
  </conditionalFormatting>
  <conditionalFormatting sqref="K21">
    <cfRule type="expression" dxfId="28" priority="4">
      <formula>$AA$21="+0"</formula>
    </cfRule>
  </conditionalFormatting>
  <conditionalFormatting sqref="L21">
    <cfRule type="expression" dxfId="27" priority="5">
      <formula>$AA$21="+4"</formula>
    </cfRule>
    <cfRule type="expression" dxfId="26" priority="6">
      <formula>$AA$21="+3"</formula>
    </cfRule>
  </conditionalFormatting>
  <dataValidations count="2">
    <dataValidation type="list" allowBlank="1" showInputMessage="1" showErrorMessage="1" sqref="AD6 AG6" xr:uid="{5DEC2F25-623C-47BA-A6AA-73045E38C046}">
      <formula1>$AD$5:$AD$8</formula1>
    </dataValidation>
    <dataValidation type="list" allowBlank="1" showInputMessage="1" showErrorMessage="1" sqref="E17:F17 E13:F13" xr:uid="{CC748EE1-A3E3-4682-A8E9-E899DE8EE553}">
      <formula1>#REF!</formula1>
    </dataValidation>
  </dataValidations>
  <hyperlinks>
    <hyperlink ref="B58" r:id="rId1" xr:uid="{A2CB81A2-1CF0-4026-B678-8650427CA2D9}"/>
  </hyperlinks>
  <pageMargins left="0.25" right="0.25" top="0.75" bottom="0.75" header="0.3" footer="0.3"/>
  <pageSetup paperSize="9" scale="95" orientation="portrait" r:id="rId2"/>
  <drawing r:id="rId3"/>
  <extLst>
    <ext xmlns:x14="http://schemas.microsoft.com/office/spreadsheetml/2009/9/main" uri="{CCE6A557-97BC-4b89-ADB6-D9C93CAAB3DF}">
      <x14:dataValidations xmlns:xm="http://schemas.microsoft.com/office/excel/2006/main" count="8">
        <x14:dataValidation type="list" allowBlank="1" showInputMessage="1" showErrorMessage="1" errorTitle="non legal value" xr:uid="{5208ED1B-4A50-4117-8C10-FCF04726310C}">
          <x14:formula1>
            <xm:f>tables!$D$4:$D$7</xm:f>
          </x14:formula1>
          <xm:sqref>AA20:AA22</xm:sqref>
        </x14:dataValidation>
        <x14:dataValidation type="list" allowBlank="1" showInputMessage="1" showErrorMessage="1" xr:uid="{59303C87-9491-4FE6-BD8A-B7CF02D58C6F}">
          <x14:formula1>
            <xm:f>tables!$G$9:$G$12</xm:f>
          </x14:formula1>
          <xm:sqref>C51 F51</xm:sqref>
        </x14:dataValidation>
        <x14:dataValidation type="list" allowBlank="1" showInputMessage="1" showErrorMessage="1" xr:uid="{82DA0742-7545-4806-AC1A-2D2FC7692D0F}">
          <x14:formula1>
            <xm:f>tables!$B$4:$B$7</xm:f>
          </x14:formula1>
          <xm:sqref>V8:X8</xm:sqref>
        </x14:dataValidation>
        <x14:dataValidation type="list" allowBlank="1" showInputMessage="1" showErrorMessage="1" xr:uid="{F62325A6-2AC8-47CB-A0E4-359B21474EF4}">
          <x14:formula1>
            <xm:f>tables!$G$4:$G$6</xm:f>
          </x14:formula1>
          <xm:sqref>C49 Q49</xm:sqref>
        </x14:dataValidation>
        <x14:dataValidation type="list" allowBlank="1" showInputMessage="1" showErrorMessage="1" xr:uid="{90C221AB-1411-4E1C-A9E0-DD31AFDFC319}">
          <x14:formula1>
            <xm:f>tables!$C$4:$C$8</xm:f>
          </x14:formula1>
          <xm:sqref>V6 Y6</xm:sqref>
        </x14:dataValidation>
        <x14:dataValidation type="list" allowBlank="1" showInputMessage="1" showErrorMessage="1" xr:uid="{008E374A-368D-4DA6-B63E-BED6AFBDC3FC}">
          <x14:formula1>
            <xm:f>tables!$B$20:$B$39</xm:f>
          </x14:formula1>
          <xm:sqref>V33:Y33 V25:Y25 W27:Y27 V29:Y29 V43:Y43 V31:Y31 Q25 Q27 Q29 V45:Y45 Q31 Q33 V35:Y35 Q35 V37:Y37 Q41 Q43 Q45 Q37 V41:Y41 V39:Y39 Q39</xm:sqref>
        </x14:dataValidation>
        <x14:dataValidation type="list" allowBlank="1" showInputMessage="1" showErrorMessage="1" xr:uid="{0AA35420-7D96-46E7-BDC2-137FAD5F205C}">
          <x14:formula1>
            <xm:f>tables!$D$4:$D$7</xm:f>
          </x14:formula1>
          <xm:sqref>AA17:AA19</xm:sqref>
        </x14:dataValidation>
        <x14:dataValidation type="list" allowBlank="1" showInputMessage="1" showErrorMessage="1" xr:uid="{7E130C7A-DDDE-471E-8F12-BA97B8E577EF}">
          <x14:formula1>
            <xm:f>tables!$G$10:$G$12</xm:f>
          </x14:formula1>
          <xm:sqref>Q51:U51</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00673-C19C-44EB-AECB-7E0F0113B3D0}">
  <sheetPr>
    <pageSetUpPr fitToPage="1"/>
  </sheetPr>
  <dimension ref="B1:AO47"/>
  <sheetViews>
    <sheetView workbookViewId="0">
      <selection activeCell="P48" sqref="P48"/>
    </sheetView>
  </sheetViews>
  <sheetFormatPr baseColWidth="10" defaultColWidth="3.6640625" defaultRowHeight="15"/>
  <cols>
    <col min="1" max="1" width="5.5" style="18" customWidth="1"/>
    <col min="2" max="3" width="3.6640625" style="18"/>
    <col min="4" max="4" width="4.33203125" style="18" bestFit="1" customWidth="1"/>
    <col min="5" max="25" width="3.6640625" style="18"/>
    <col min="26" max="26" width="4.33203125" style="18" customWidth="1"/>
    <col min="27" max="27" width="4.1640625" style="18" customWidth="1"/>
    <col min="28" max="29" width="4.5" style="18" customWidth="1"/>
    <col min="30" max="16384" width="3.6640625" style="18"/>
  </cols>
  <sheetData>
    <row r="1" spans="2:29">
      <c r="B1" s="9"/>
      <c r="C1" s="9"/>
      <c r="D1" s="9"/>
      <c r="E1" s="9"/>
      <c r="F1" s="9"/>
      <c r="G1" s="9"/>
      <c r="H1" s="9"/>
      <c r="I1" s="9"/>
      <c r="J1" s="9"/>
      <c r="K1" s="9"/>
      <c r="L1" s="9"/>
      <c r="M1" s="9"/>
      <c r="N1" s="9"/>
      <c r="O1" s="9"/>
      <c r="P1" s="9"/>
      <c r="Q1" s="9"/>
      <c r="R1" s="9"/>
      <c r="S1" s="9"/>
      <c r="T1" s="9"/>
      <c r="U1" s="9"/>
      <c r="V1" s="9"/>
      <c r="W1" s="9"/>
      <c r="X1" s="9"/>
      <c r="Y1" s="9"/>
      <c r="Z1" s="9"/>
      <c r="AA1" s="9"/>
      <c r="AB1" s="9"/>
      <c r="AC1" s="9"/>
    </row>
    <row r="2" spans="2:29">
      <c r="B2" s="334" t="s">
        <v>340</v>
      </c>
      <c r="C2" s="334"/>
      <c r="D2" s="334"/>
      <c r="E2" s="334"/>
      <c r="F2" s="334"/>
      <c r="G2" s="334"/>
      <c r="H2" s="334"/>
      <c r="I2" s="334"/>
      <c r="J2" s="334"/>
      <c r="K2" s="334"/>
      <c r="L2" s="334"/>
      <c r="M2" s="334"/>
      <c r="N2" s="334"/>
      <c r="O2" s="9"/>
      <c r="Q2" s="9"/>
      <c r="R2" s="9"/>
      <c r="S2" s="9"/>
      <c r="T2" s="9"/>
      <c r="U2" s="9"/>
      <c r="V2" s="9"/>
      <c r="W2" s="9"/>
      <c r="X2" s="9"/>
      <c r="Y2" s="9"/>
      <c r="Z2" s="9"/>
      <c r="AA2" s="9"/>
      <c r="AB2" s="9"/>
      <c r="AC2" s="9"/>
    </row>
    <row r="3" spans="2:29">
      <c r="B3" s="334"/>
      <c r="C3" s="334"/>
      <c r="D3" s="334"/>
      <c r="E3" s="334"/>
      <c r="F3" s="334"/>
      <c r="G3" s="334"/>
      <c r="H3" s="334"/>
      <c r="I3" s="334"/>
      <c r="J3" s="334"/>
      <c r="K3" s="334"/>
      <c r="L3" s="334"/>
      <c r="M3" s="334"/>
      <c r="N3" s="334"/>
      <c r="O3" s="9"/>
      <c r="Q3" s="9"/>
      <c r="R3" s="9"/>
      <c r="S3" s="9"/>
      <c r="T3" s="9"/>
      <c r="U3" s="9"/>
      <c r="V3" s="9"/>
      <c r="W3" s="9"/>
      <c r="X3" s="9"/>
      <c r="Y3" s="9"/>
      <c r="Z3" s="9"/>
      <c r="AA3" s="9"/>
      <c r="AB3" s="9"/>
      <c r="AC3" s="9"/>
    </row>
    <row r="4" spans="2:29" ht="16" thickBot="1">
      <c r="B4" s="9"/>
      <c r="C4" s="9"/>
      <c r="D4" s="9"/>
      <c r="E4" s="9"/>
      <c r="F4" s="9"/>
      <c r="G4" s="9"/>
      <c r="H4" s="9"/>
      <c r="I4" s="9"/>
      <c r="J4" s="9"/>
      <c r="K4" s="9"/>
      <c r="L4" s="9"/>
      <c r="M4" s="9"/>
      <c r="N4" s="9"/>
      <c r="O4" s="9"/>
      <c r="Q4" s="9"/>
      <c r="R4" s="9"/>
      <c r="S4" s="9"/>
      <c r="T4" s="9"/>
      <c r="U4" s="9"/>
      <c r="V4" s="9"/>
      <c r="W4" s="9"/>
      <c r="X4" s="9"/>
      <c r="Y4" s="9"/>
      <c r="Z4" s="9"/>
      <c r="AA4" s="9"/>
      <c r="AB4" s="9"/>
      <c r="AC4" s="9"/>
    </row>
    <row r="5" spans="2:29" ht="16" thickBot="1">
      <c r="B5" s="19" t="s">
        <v>53</v>
      </c>
      <c r="C5" s="20"/>
      <c r="D5" s="20"/>
      <c r="E5" s="20"/>
      <c r="F5" s="20"/>
      <c r="G5" s="20"/>
      <c r="H5" s="20"/>
      <c r="I5" s="20"/>
      <c r="J5" s="20"/>
      <c r="K5" s="20"/>
      <c r="L5" s="21"/>
      <c r="M5" s="96"/>
      <c r="N5" s="82"/>
      <c r="O5" s="9"/>
      <c r="P5" s="19" t="s">
        <v>53</v>
      </c>
      <c r="Q5" s="20"/>
      <c r="R5" s="20"/>
      <c r="S5" s="20"/>
      <c r="T5" s="20"/>
      <c r="U5" s="20"/>
      <c r="V5" s="20"/>
      <c r="W5" s="20"/>
      <c r="X5" s="20"/>
      <c r="Y5" s="20"/>
      <c r="Z5" s="21"/>
      <c r="AA5" s="96"/>
      <c r="AB5" s="82"/>
      <c r="AC5" s="9"/>
    </row>
    <row r="6" spans="2:29" ht="18" thickBot="1">
      <c r="B6" s="329" t="s">
        <v>339</v>
      </c>
      <c r="C6" s="330"/>
      <c r="D6" s="330"/>
      <c r="E6" s="330"/>
      <c r="F6" s="330"/>
      <c r="G6" s="330"/>
      <c r="H6" s="330"/>
      <c r="I6" s="330"/>
      <c r="J6" s="330"/>
      <c r="K6" s="330"/>
      <c r="L6" s="330"/>
      <c r="M6" s="330"/>
      <c r="N6" s="331"/>
      <c r="O6" s="9"/>
      <c r="P6" s="329" t="s">
        <v>344</v>
      </c>
      <c r="Q6" s="330"/>
      <c r="R6" s="330"/>
      <c r="S6" s="330"/>
      <c r="T6" s="330"/>
      <c r="U6" s="330"/>
      <c r="V6" s="330"/>
      <c r="W6" s="330"/>
      <c r="X6" s="330"/>
      <c r="Y6" s="330"/>
      <c r="Z6" s="330"/>
      <c r="AA6" s="330"/>
      <c r="AB6" s="331"/>
      <c r="AC6" s="9"/>
    </row>
    <row r="7" spans="2:29">
      <c r="B7" s="29"/>
      <c r="C7" s="29"/>
      <c r="D7" s="29"/>
      <c r="E7" s="29"/>
      <c r="F7" s="29"/>
      <c r="G7" s="29"/>
      <c r="H7" s="29"/>
      <c r="I7" s="29"/>
      <c r="J7" s="29"/>
      <c r="K7" s="29"/>
      <c r="L7" s="29"/>
      <c r="M7" s="29"/>
      <c r="N7" s="30"/>
      <c r="O7" s="9"/>
      <c r="P7" s="29"/>
      <c r="Q7" s="29"/>
      <c r="R7" s="29"/>
      <c r="S7" s="29"/>
      <c r="T7" s="29"/>
      <c r="U7" s="29"/>
      <c r="V7" s="29"/>
      <c r="W7" s="29"/>
      <c r="X7" s="29"/>
      <c r="Y7" s="29"/>
      <c r="Z7" s="29"/>
      <c r="AA7" s="29"/>
      <c r="AB7" s="30"/>
      <c r="AC7" s="9"/>
    </row>
    <row r="8" spans="2:29">
      <c r="B8" s="31" t="s">
        <v>4</v>
      </c>
      <c r="C8" s="31"/>
      <c r="D8" s="27"/>
      <c r="E8" s="27"/>
      <c r="F8" s="27"/>
      <c r="G8" s="27"/>
      <c r="H8" s="27"/>
      <c r="I8" s="27"/>
      <c r="J8" s="27"/>
      <c r="K8" s="27"/>
      <c r="L8" s="27"/>
      <c r="M8" s="32"/>
      <c r="N8" s="33"/>
      <c r="O8" s="9"/>
      <c r="P8" s="31" t="s">
        <v>4</v>
      </c>
      <c r="Q8" s="31"/>
      <c r="R8" s="27"/>
      <c r="S8" s="27"/>
      <c r="T8" s="27"/>
      <c r="U8" s="27"/>
      <c r="V8" s="27"/>
      <c r="W8" s="27"/>
      <c r="X8" s="27"/>
      <c r="Y8" s="27"/>
      <c r="Z8" s="27"/>
      <c r="AA8" s="32"/>
      <c r="AB8" s="33"/>
      <c r="AC8" s="9"/>
    </row>
    <row r="9" spans="2:29">
      <c r="B9" s="73" t="s">
        <v>5</v>
      </c>
      <c r="C9" s="29"/>
      <c r="D9" s="29"/>
      <c r="E9" s="16" t="s">
        <v>332</v>
      </c>
      <c r="F9" s="220"/>
      <c r="G9" s="220"/>
      <c r="H9" s="220"/>
      <c r="I9" s="220"/>
      <c r="J9" s="220"/>
      <c r="K9" s="220"/>
      <c r="L9" s="220"/>
      <c r="M9" s="220"/>
      <c r="N9" s="221"/>
      <c r="O9" s="9"/>
      <c r="P9" s="73" t="s">
        <v>5</v>
      </c>
      <c r="Q9" s="29"/>
      <c r="R9" s="29"/>
      <c r="S9" s="29"/>
      <c r="T9" s="16" t="s">
        <v>345</v>
      </c>
      <c r="U9" s="220"/>
      <c r="V9" s="220"/>
      <c r="W9" s="220"/>
      <c r="X9" s="220"/>
      <c r="Y9" s="220"/>
      <c r="Z9" s="220"/>
      <c r="AA9" s="220"/>
      <c r="AB9" s="221"/>
      <c r="AC9" s="9"/>
    </row>
    <row r="10" spans="2:29">
      <c r="B10" s="74" t="s">
        <v>6</v>
      </c>
      <c r="C10" s="29"/>
      <c r="D10" s="29"/>
      <c r="E10" s="201" t="s">
        <v>333</v>
      </c>
      <c r="F10" s="40"/>
      <c r="G10" s="41"/>
      <c r="H10" s="35"/>
      <c r="I10" s="35"/>
      <c r="J10" s="35"/>
      <c r="K10" s="35"/>
      <c r="L10" s="35"/>
      <c r="M10" s="42"/>
      <c r="N10" s="43"/>
      <c r="O10" s="9"/>
      <c r="P10" s="74" t="s">
        <v>6</v>
      </c>
      <c r="Q10" s="29"/>
      <c r="R10" s="29"/>
      <c r="S10" s="29"/>
      <c r="T10" s="201" t="s">
        <v>346</v>
      </c>
      <c r="U10" s="41"/>
      <c r="V10" s="35"/>
      <c r="W10" s="35"/>
      <c r="X10" s="35"/>
      <c r="Y10" s="35"/>
      <c r="Z10" s="35"/>
      <c r="AA10" s="42"/>
      <c r="AB10" s="43"/>
      <c r="AC10" s="9"/>
    </row>
    <row r="11" spans="2:29" ht="15" customHeight="1" thickBot="1">
      <c r="B11" s="74" t="s">
        <v>7</v>
      </c>
      <c r="C11" s="29"/>
      <c r="D11" s="29"/>
      <c r="E11" s="15" t="s">
        <v>334</v>
      </c>
      <c r="F11" s="4"/>
      <c r="G11" s="4"/>
      <c r="H11" s="4"/>
      <c r="I11" s="35"/>
      <c r="J11" s="36"/>
      <c r="K11" s="4"/>
      <c r="L11" s="4"/>
      <c r="M11" s="4"/>
      <c r="N11" s="37"/>
      <c r="O11" s="9"/>
      <c r="P11" s="74" t="s">
        <v>7</v>
      </c>
      <c r="Q11" s="29"/>
      <c r="R11" s="29"/>
      <c r="S11" s="29"/>
      <c r="T11" s="15" t="s">
        <v>347</v>
      </c>
      <c r="U11" s="4"/>
      <c r="V11" s="4"/>
      <c r="W11" s="35"/>
      <c r="X11" s="36"/>
      <c r="Y11" s="4"/>
      <c r="Z11" s="4"/>
      <c r="AA11" s="4"/>
      <c r="AB11" s="37"/>
      <c r="AC11" s="9"/>
    </row>
    <row r="12" spans="2:29" ht="16" thickBot="1">
      <c r="B12" s="46" t="s">
        <v>8</v>
      </c>
      <c r="C12" s="47"/>
      <c r="D12" s="47"/>
      <c r="E12" s="47"/>
      <c r="F12" s="47"/>
      <c r="G12" s="47"/>
      <c r="H12" s="47"/>
      <c r="I12" s="222"/>
      <c r="J12" s="9"/>
      <c r="K12" s="9"/>
      <c r="L12" s="9"/>
      <c r="M12" s="9"/>
      <c r="N12" s="9"/>
      <c r="O12" s="9"/>
      <c r="P12" s="46" t="s">
        <v>8</v>
      </c>
      <c r="Q12" s="47"/>
      <c r="R12" s="47"/>
      <c r="S12" s="47"/>
      <c r="T12" s="47"/>
      <c r="U12" s="47"/>
      <c r="V12" s="47"/>
      <c r="W12" s="222"/>
      <c r="X12" s="9"/>
      <c r="Y12" s="9"/>
      <c r="Z12" s="9"/>
      <c r="AA12" s="9"/>
      <c r="AB12" s="9"/>
      <c r="AC12" s="9"/>
    </row>
    <row r="13" spans="2:29" ht="16">
      <c r="B13" s="170" t="s">
        <v>9</v>
      </c>
      <c r="C13" s="9"/>
      <c r="D13" s="9"/>
      <c r="E13" s="9"/>
      <c r="F13" s="9"/>
      <c r="G13" s="50"/>
      <c r="H13" s="332" t="s">
        <v>197</v>
      </c>
      <c r="I13" s="333"/>
      <c r="J13" s="9"/>
      <c r="K13" s="9"/>
      <c r="L13" s="9"/>
      <c r="M13" s="9"/>
      <c r="N13" s="9"/>
      <c r="O13" s="9"/>
      <c r="P13" s="170" t="s">
        <v>9</v>
      </c>
      <c r="Q13" s="9"/>
      <c r="R13" s="9"/>
      <c r="S13" s="9"/>
      <c r="T13" s="9"/>
      <c r="U13" s="50"/>
      <c r="V13" s="332" t="s">
        <v>29</v>
      </c>
      <c r="W13" s="333"/>
      <c r="X13" s="9"/>
      <c r="Y13" s="9"/>
      <c r="Z13" s="9"/>
      <c r="AA13" s="9"/>
      <c r="AB13" s="9"/>
      <c r="AC13" s="9"/>
    </row>
    <row r="14" spans="2:29" ht="15.5" customHeight="1">
      <c r="B14" s="170" t="s">
        <v>10</v>
      </c>
      <c r="C14" s="9"/>
      <c r="D14" s="9"/>
      <c r="E14" s="9"/>
      <c r="F14" s="9"/>
      <c r="G14" s="50"/>
      <c r="H14" s="251" t="s">
        <v>335</v>
      </c>
      <c r="I14" s="252"/>
      <c r="J14" s="9"/>
      <c r="K14" s="9"/>
      <c r="L14" s="9"/>
      <c r="M14" s="9"/>
      <c r="N14" s="9"/>
      <c r="O14" s="9"/>
      <c r="P14" s="170" t="s">
        <v>10</v>
      </c>
      <c r="Q14" s="9"/>
      <c r="R14" s="9"/>
      <c r="S14" s="9"/>
      <c r="T14" s="9"/>
      <c r="U14" s="50"/>
      <c r="V14" s="251" t="s">
        <v>30</v>
      </c>
      <c r="W14" s="252"/>
      <c r="X14" s="9"/>
      <c r="Y14" s="9"/>
      <c r="Z14" s="9"/>
      <c r="AA14" s="9"/>
      <c r="AB14" s="9"/>
      <c r="AC14" s="9"/>
    </row>
    <row r="15" spans="2:29" ht="15" customHeight="1">
      <c r="B15" s="170" t="s">
        <v>14</v>
      </c>
      <c r="C15" s="9"/>
      <c r="D15" s="9"/>
      <c r="E15" s="9"/>
      <c r="F15" s="52"/>
      <c r="G15" s="50"/>
      <c r="H15" s="251" t="s">
        <v>61</v>
      </c>
      <c r="I15" s="252"/>
      <c r="J15" s="9"/>
      <c r="K15" s="9"/>
      <c r="L15" s="9"/>
      <c r="M15" s="9"/>
      <c r="N15" s="9"/>
      <c r="O15" s="9"/>
      <c r="P15" s="170" t="s">
        <v>14</v>
      </c>
      <c r="Q15" s="9"/>
      <c r="R15" s="9"/>
      <c r="S15" s="9"/>
      <c r="T15" s="52"/>
      <c r="U15" s="50"/>
      <c r="V15" s="251" t="s">
        <v>29</v>
      </c>
      <c r="W15" s="252"/>
      <c r="X15" s="9"/>
      <c r="Y15" s="9"/>
      <c r="Z15" s="9"/>
      <c r="AA15" s="9"/>
      <c r="AB15" s="9"/>
      <c r="AC15" s="9"/>
    </row>
    <row r="16" spans="2:29" ht="16">
      <c r="B16" s="170" t="s">
        <v>11</v>
      </c>
      <c r="C16" s="9"/>
      <c r="D16" s="9"/>
      <c r="E16" s="9"/>
      <c r="F16" s="9"/>
      <c r="G16" s="50"/>
      <c r="H16" s="251" t="s">
        <v>61</v>
      </c>
      <c r="I16" s="252"/>
      <c r="J16" s="9"/>
      <c r="K16" s="9"/>
      <c r="L16" s="9"/>
      <c r="M16" s="9"/>
      <c r="N16" s="9"/>
      <c r="O16" s="9"/>
      <c r="P16" s="170" t="s">
        <v>11</v>
      </c>
      <c r="Q16" s="9"/>
      <c r="R16" s="9"/>
      <c r="S16" s="9"/>
      <c r="T16" s="9"/>
      <c r="U16" s="50"/>
      <c r="V16" s="251" t="s">
        <v>30</v>
      </c>
      <c r="W16" s="252"/>
      <c r="X16" s="9"/>
      <c r="Y16" s="9"/>
      <c r="Z16" s="9"/>
      <c r="AA16" s="9"/>
      <c r="AB16" s="9"/>
      <c r="AC16" s="9"/>
    </row>
    <row r="17" spans="2:41" ht="16">
      <c r="B17" s="170" t="s">
        <v>12</v>
      </c>
      <c r="C17" s="9"/>
      <c r="D17" s="9"/>
      <c r="E17" s="9"/>
      <c r="F17" s="9"/>
      <c r="G17" s="50"/>
      <c r="H17" s="251" t="s">
        <v>27</v>
      </c>
      <c r="I17" s="252"/>
      <c r="J17" s="9"/>
      <c r="K17" s="9"/>
      <c r="L17" s="9"/>
      <c r="M17" s="9"/>
      <c r="N17" s="9"/>
      <c r="O17" s="9"/>
      <c r="P17" s="170" t="s">
        <v>12</v>
      </c>
      <c r="Q17" s="9"/>
      <c r="R17" s="9"/>
      <c r="S17" s="9"/>
      <c r="T17" s="9"/>
      <c r="U17" s="50"/>
      <c r="V17" s="251" t="s">
        <v>28</v>
      </c>
      <c r="W17" s="252"/>
      <c r="X17" s="9"/>
      <c r="Y17" s="9"/>
      <c r="Z17" s="9"/>
      <c r="AA17" s="9"/>
      <c r="AB17" s="9"/>
      <c r="AC17" s="9"/>
    </row>
    <row r="18" spans="2:41" ht="16">
      <c r="B18" s="170" t="s">
        <v>13</v>
      </c>
      <c r="C18" s="9"/>
      <c r="D18" s="9"/>
      <c r="E18" s="9"/>
      <c r="F18" s="9"/>
      <c r="G18" s="50"/>
      <c r="H18" s="251" t="s">
        <v>27</v>
      </c>
      <c r="I18" s="252"/>
      <c r="J18" s="9"/>
      <c r="K18" s="9"/>
      <c r="L18" s="9"/>
      <c r="M18" s="9"/>
      <c r="N18" s="9"/>
      <c r="O18" s="9"/>
      <c r="P18" s="170" t="s">
        <v>13</v>
      </c>
      <c r="Q18" s="9"/>
      <c r="R18" s="9"/>
      <c r="S18" s="9"/>
      <c r="T18" s="9"/>
      <c r="U18" s="50"/>
      <c r="V18" s="251" t="s">
        <v>27</v>
      </c>
      <c r="W18" s="252"/>
      <c r="X18" s="9"/>
      <c r="Y18" s="9"/>
      <c r="Z18" s="9"/>
      <c r="AA18" s="9"/>
      <c r="AB18" s="9"/>
      <c r="AC18" s="9"/>
      <c r="AO18" s="9"/>
    </row>
    <row r="19" spans="2:41">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row>
    <row r="20" spans="2:41" ht="16" thickBot="1">
      <c r="B20" s="29"/>
      <c r="C20" s="29"/>
      <c r="D20" s="29"/>
      <c r="E20" s="29"/>
      <c r="F20" s="29"/>
      <c r="G20" s="29"/>
      <c r="H20" s="29"/>
      <c r="I20" s="29"/>
      <c r="J20" s="29"/>
      <c r="K20" s="29"/>
      <c r="L20" s="29"/>
      <c r="M20" s="29"/>
      <c r="N20" s="29"/>
      <c r="O20" s="9"/>
      <c r="P20" s="29"/>
      <c r="Q20" s="29"/>
      <c r="R20" s="29"/>
      <c r="S20" s="29"/>
      <c r="T20" s="29"/>
      <c r="U20" s="29"/>
      <c r="V20" s="29"/>
      <c r="W20" s="29"/>
      <c r="X20" s="29"/>
      <c r="Y20" s="29"/>
      <c r="Z20" s="29"/>
      <c r="AA20" s="29"/>
      <c r="AB20" s="29"/>
      <c r="AC20" s="9"/>
    </row>
    <row r="21" spans="2:41" ht="16" thickBot="1">
      <c r="B21" s="27" t="s">
        <v>15</v>
      </c>
      <c r="C21" s="53"/>
      <c r="D21" s="53"/>
      <c r="E21" s="53"/>
      <c r="F21" s="53"/>
      <c r="G21" s="53"/>
      <c r="H21" s="9"/>
      <c r="I21" s="19" t="s">
        <v>22</v>
      </c>
      <c r="J21" s="20"/>
      <c r="K21" s="20"/>
      <c r="L21" s="20"/>
      <c r="M21" s="20"/>
      <c r="N21" s="21"/>
      <c r="O21" s="9"/>
      <c r="P21" s="27" t="s">
        <v>15</v>
      </c>
      <c r="Q21" s="53"/>
      <c r="R21" s="53"/>
      <c r="S21" s="53"/>
      <c r="T21" s="53"/>
      <c r="U21" s="53"/>
      <c r="V21" s="9"/>
      <c r="W21" s="19" t="s">
        <v>22</v>
      </c>
      <c r="X21" s="20"/>
      <c r="Y21" s="20"/>
      <c r="Z21" s="20"/>
      <c r="AA21" s="20"/>
      <c r="AB21" s="21"/>
      <c r="AC21" s="9"/>
    </row>
    <row r="22" spans="2:41" ht="16">
      <c r="B22" s="7" t="s">
        <v>16</v>
      </c>
      <c r="C22" s="7" t="s">
        <v>17</v>
      </c>
      <c r="D22" s="7" t="s">
        <v>18</v>
      </c>
      <c r="E22" s="84" t="s">
        <v>200</v>
      </c>
      <c r="F22" s="219"/>
      <c r="G22" s="10"/>
      <c r="I22" s="183">
        <v>2</v>
      </c>
      <c r="J22" s="313" t="s">
        <v>315</v>
      </c>
      <c r="K22" s="314"/>
      <c r="L22" s="314"/>
      <c r="M22" s="314"/>
      <c r="N22" s="315"/>
      <c r="O22" s="9"/>
      <c r="P22" s="7" t="s">
        <v>16</v>
      </c>
      <c r="Q22" s="7" t="s">
        <v>17</v>
      </c>
      <c r="R22" s="84" t="s">
        <v>351</v>
      </c>
      <c r="S22" s="84" t="s">
        <v>200</v>
      </c>
      <c r="T22" s="219"/>
      <c r="U22" s="10"/>
      <c r="V22" s="240" t="s">
        <v>286</v>
      </c>
      <c r="W22" s="183">
        <v>2</v>
      </c>
      <c r="X22" s="313" t="s">
        <v>315</v>
      </c>
      <c r="Y22" s="314"/>
      <c r="Z22" s="314"/>
      <c r="AA22" s="314"/>
      <c r="AB22" s="315"/>
      <c r="AC22" s="9"/>
    </row>
    <row r="23" spans="2:41">
      <c r="B23" s="27" t="s">
        <v>19</v>
      </c>
      <c r="C23" s="53"/>
      <c r="D23" s="78"/>
      <c r="E23" s="53"/>
      <c r="F23" s="53"/>
      <c r="G23" s="53"/>
      <c r="H23" s="240" t="s">
        <v>286</v>
      </c>
      <c r="I23" s="183">
        <v>2</v>
      </c>
      <c r="J23" s="313" t="s">
        <v>315</v>
      </c>
      <c r="K23" s="314"/>
      <c r="L23" s="314"/>
      <c r="M23" s="314"/>
      <c r="N23" s="315"/>
      <c r="O23" s="9"/>
      <c r="P23" s="27" t="s">
        <v>19</v>
      </c>
      <c r="Q23" s="53"/>
      <c r="R23" s="78"/>
      <c r="S23" s="53"/>
      <c r="T23" s="53"/>
      <c r="U23" s="53"/>
      <c r="V23" s="240"/>
      <c r="W23" s="183">
        <v>4</v>
      </c>
      <c r="X23" s="313" t="s">
        <v>317</v>
      </c>
      <c r="Y23" s="314"/>
      <c r="Z23" s="314"/>
      <c r="AA23" s="314"/>
      <c r="AB23" s="315"/>
      <c r="AC23" s="9"/>
    </row>
    <row r="24" spans="2:41" ht="14.5" customHeight="1">
      <c r="B24" s="7" t="s">
        <v>16</v>
      </c>
      <c r="C24" s="7" t="s">
        <v>17</v>
      </c>
      <c r="D24" s="83" t="s">
        <v>199</v>
      </c>
      <c r="E24" s="84" t="s">
        <v>200</v>
      </c>
      <c r="F24" s="7"/>
      <c r="G24" s="6"/>
      <c r="H24" s="240"/>
      <c r="I24" s="183">
        <v>4</v>
      </c>
      <c r="J24" s="313" t="s">
        <v>317</v>
      </c>
      <c r="K24" s="314"/>
      <c r="L24" s="314"/>
      <c r="M24" s="314"/>
      <c r="N24" s="315"/>
      <c r="O24" s="9"/>
      <c r="P24" s="7" t="s">
        <v>16</v>
      </c>
      <c r="Q24" s="7" t="s">
        <v>17</v>
      </c>
      <c r="R24" s="83" t="s">
        <v>199</v>
      </c>
      <c r="S24" s="84" t="s">
        <v>200</v>
      </c>
      <c r="T24" s="7"/>
      <c r="U24" s="6"/>
      <c r="V24" s="240"/>
      <c r="W24" s="183">
        <v>6</v>
      </c>
      <c r="X24" s="310" t="s">
        <v>316</v>
      </c>
      <c r="Y24" s="311"/>
      <c r="Z24" s="311"/>
      <c r="AA24" s="311"/>
      <c r="AB24" s="312"/>
      <c r="AC24" s="9"/>
    </row>
    <row r="25" spans="2:41">
      <c r="B25" s="27" t="s">
        <v>20</v>
      </c>
      <c r="C25" s="53"/>
      <c r="D25" s="53"/>
      <c r="E25" s="53"/>
      <c r="F25" s="53"/>
      <c r="G25" s="53"/>
      <c r="H25" s="240"/>
      <c r="I25" s="183">
        <v>6</v>
      </c>
      <c r="J25" s="310" t="s">
        <v>316</v>
      </c>
      <c r="K25" s="311"/>
      <c r="L25" s="311"/>
      <c r="M25" s="311"/>
      <c r="N25" s="312"/>
      <c r="O25" s="9"/>
      <c r="P25" s="27" t="s">
        <v>20</v>
      </c>
      <c r="Q25" s="53"/>
      <c r="R25" s="53"/>
      <c r="S25" s="53"/>
      <c r="T25" s="53"/>
      <c r="U25" s="53"/>
      <c r="V25" s="240" t="s">
        <v>287</v>
      </c>
      <c r="W25" s="182">
        <v>2</v>
      </c>
      <c r="X25" s="313" t="s">
        <v>315</v>
      </c>
      <c r="Y25" s="314"/>
      <c r="Z25" s="314"/>
      <c r="AA25" s="314"/>
      <c r="AB25" s="315"/>
      <c r="AC25" s="9"/>
    </row>
    <row r="26" spans="2:41">
      <c r="B26" s="8" t="s">
        <v>21</v>
      </c>
      <c r="C26" s="54"/>
      <c r="D26" s="54"/>
      <c r="E26" s="54"/>
      <c r="F26" s="54"/>
      <c r="G26" s="54"/>
      <c r="H26" s="240" t="s">
        <v>287</v>
      </c>
      <c r="I26" s="182">
        <v>2</v>
      </c>
      <c r="J26" s="313" t="s">
        <v>315</v>
      </c>
      <c r="K26" s="314"/>
      <c r="L26" s="314"/>
      <c r="M26" s="314"/>
      <c r="N26" s="315"/>
      <c r="O26" s="9"/>
      <c r="P26" s="8" t="s">
        <v>21</v>
      </c>
      <c r="Q26" s="54"/>
      <c r="R26" s="54"/>
      <c r="S26" s="54"/>
      <c r="T26" s="54"/>
      <c r="U26" s="54"/>
      <c r="V26" s="240"/>
      <c r="W26" s="182">
        <v>4</v>
      </c>
      <c r="X26" s="313" t="s">
        <v>317</v>
      </c>
      <c r="Y26" s="314"/>
      <c r="Z26" s="314"/>
      <c r="AA26" s="314"/>
      <c r="AB26" s="315"/>
      <c r="AC26" s="9"/>
    </row>
    <row r="27" spans="2:41">
      <c r="B27" s="27"/>
      <c r="C27" s="53"/>
      <c r="D27" s="53"/>
      <c r="E27" s="53"/>
      <c r="F27" s="53"/>
      <c r="G27" s="53"/>
      <c r="H27" s="240"/>
      <c r="I27" s="182">
        <v>2</v>
      </c>
      <c r="J27" s="313" t="s">
        <v>315</v>
      </c>
      <c r="K27" s="314"/>
      <c r="L27" s="314"/>
      <c r="M27" s="314"/>
      <c r="N27" s="315"/>
      <c r="O27" s="9"/>
      <c r="P27" s="27"/>
      <c r="Q27" s="53"/>
      <c r="R27" s="53"/>
      <c r="S27" s="53"/>
      <c r="T27" s="53"/>
      <c r="U27" s="53"/>
      <c r="V27" s="240"/>
      <c r="W27" s="182">
        <v>6</v>
      </c>
      <c r="X27" s="310" t="s">
        <v>316</v>
      </c>
      <c r="Y27" s="311"/>
      <c r="Z27" s="311"/>
      <c r="AA27" s="311"/>
      <c r="AB27" s="312"/>
      <c r="AC27" s="9"/>
    </row>
    <row r="28" spans="2:41">
      <c r="B28" s="8"/>
      <c r="C28" s="54"/>
      <c r="D28" s="54"/>
      <c r="E28" s="54"/>
      <c r="F28" s="54"/>
      <c r="G28" s="54"/>
      <c r="H28" s="240"/>
      <c r="I28" s="182">
        <v>4</v>
      </c>
      <c r="J28" s="313" t="s">
        <v>317</v>
      </c>
      <c r="K28" s="314"/>
      <c r="L28" s="314"/>
      <c r="M28" s="314"/>
      <c r="N28" s="315"/>
      <c r="O28" s="9"/>
      <c r="P28" s="8"/>
      <c r="Q28" s="54"/>
      <c r="R28" s="54"/>
      <c r="S28" s="54"/>
      <c r="T28" s="54"/>
      <c r="U28" s="54"/>
      <c r="V28" s="29"/>
      <c r="W28" s="115">
        <v>8</v>
      </c>
      <c r="X28" s="310" t="s">
        <v>318</v>
      </c>
      <c r="Y28" s="311"/>
      <c r="Z28" s="311"/>
      <c r="AA28" s="311"/>
      <c r="AB28" s="312"/>
      <c r="AC28" s="9"/>
    </row>
    <row r="29" spans="2:41" ht="16" thickBot="1">
      <c r="B29" s="29"/>
      <c r="C29" s="29"/>
      <c r="D29" s="29"/>
      <c r="E29" s="29"/>
      <c r="F29" s="29"/>
      <c r="G29" s="29"/>
      <c r="H29" s="29"/>
      <c r="I29" s="182">
        <v>6</v>
      </c>
      <c r="J29" s="310" t="s">
        <v>316</v>
      </c>
      <c r="K29" s="311"/>
      <c r="L29" s="311"/>
      <c r="M29" s="311"/>
      <c r="N29" s="312"/>
      <c r="O29" s="9"/>
      <c r="P29" s="29"/>
      <c r="Q29" s="29"/>
      <c r="R29" s="29"/>
      <c r="S29" s="29"/>
      <c r="T29" s="29"/>
      <c r="U29" s="29"/>
      <c r="V29" s="29"/>
      <c r="W29" s="29"/>
      <c r="X29" s="29"/>
      <c r="Y29" s="29"/>
      <c r="Z29" s="29"/>
      <c r="AA29" s="29"/>
      <c r="AB29" s="29"/>
      <c r="AC29" s="9"/>
    </row>
    <row r="30" spans="2:41">
      <c r="B30" s="12" t="s">
        <v>23</v>
      </c>
      <c r="C30" s="13"/>
      <c r="D30" s="13"/>
      <c r="E30" s="13"/>
      <c r="F30" s="13"/>
      <c r="G30" s="13"/>
      <c r="H30" s="13"/>
      <c r="I30" s="13"/>
      <c r="J30" s="13"/>
      <c r="K30" s="13"/>
      <c r="L30" s="13"/>
      <c r="M30" s="48"/>
      <c r="N30" s="23"/>
      <c r="O30" s="9"/>
      <c r="P30" s="12" t="s">
        <v>23</v>
      </c>
      <c r="Q30" s="13"/>
      <c r="R30" s="13"/>
      <c r="S30" s="13"/>
      <c r="T30" s="13"/>
      <c r="U30" s="13"/>
      <c r="V30" s="13"/>
      <c r="W30" s="13"/>
      <c r="X30" s="13"/>
      <c r="Y30" s="13"/>
      <c r="Z30" s="13"/>
      <c r="AA30" s="48"/>
      <c r="AB30" s="23"/>
      <c r="AC30" s="9"/>
    </row>
    <row r="31" spans="2:41">
      <c r="B31" s="139">
        <v>1</v>
      </c>
      <c r="C31" s="17" t="s">
        <v>336</v>
      </c>
      <c r="D31" s="4"/>
      <c r="E31" s="4"/>
      <c r="F31" s="4"/>
      <c r="G31" s="4"/>
      <c r="H31" s="4"/>
      <c r="I31" s="4"/>
      <c r="J31" s="4"/>
      <c r="K31" s="4"/>
      <c r="L31" s="4"/>
      <c r="M31" s="4"/>
      <c r="N31" s="60"/>
      <c r="O31" s="9"/>
      <c r="P31" s="139">
        <v>1</v>
      </c>
      <c r="Q31" s="17" t="s">
        <v>348</v>
      </c>
      <c r="R31" s="4"/>
      <c r="S31" s="4"/>
      <c r="T31" s="4"/>
      <c r="U31" s="4"/>
      <c r="V31" s="4"/>
      <c r="W31" s="4"/>
      <c r="X31" s="4"/>
      <c r="Y31" s="4"/>
      <c r="Z31" s="4"/>
      <c r="AA31" s="4"/>
      <c r="AB31" s="60"/>
      <c r="AC31" s="9"/>
    </row>
    <row r="32" spans="2:41">
      <c r="B32" s="203"/>
      <c r="C32" s="102"/>
      <c r="D32" s="4"/>
      <c r="E32" s="4"/>
      <c r="F32" s="220"/>
      <c r="G32" s="4"/>
      <c r="H32" s="4"/>
      <c r="I32" s="4"/>
      <c r="J32" s="4"/>
      <c r="K32" s="4"/>
      <c r="L32" s="4"/>
      <c r="M32" s="4"/>
      <c r="N32" s="60"/>
      <c r="O32" s="9"/>
      <c r="P32" s="203"/>
      <c r="Q32" s="102" t="s">
        <v>349</v>
      </c>
      <c r="R32" s="4"/>
      <c r="S32" s="4"/>
      <c r="T32" s="220"/>
      <c r="U32" s="4"/>
      <c r="V32" s="4"/>
      <c r="W32" s="4"/>
      <c r="X32" s="4"/>
      <c r="Y32" s="4"/>
      <c r="Z32" s="4"/>
      <c r="AA32" s="4"/>
      <c r="AB32" s="60"/>
      <c r="AC32" s="9"/>
    </row>
    <row r="33" spans="2:34" ht="16" thickBot="1">
      <c r="B33" s="71"/>
      <c r="C33" s="16"/>
      <c r="D33" s="4"/>
      <c r="E33" s="4"/>
      <c r="F33" s="4"/>
      <c r="G33" s="4"/>
      <c r="H33" s="4"/>
      <c r="I33" s="4"/>
      <c r="J33" s="4"/>
      <c r="K33" s="4"/>
      <c r="L33" s="4"/>
      <c r="M33" s="4"/>
      <c r="N33" s="60"/>
      <c r="O33" s="9"/>
      <c r="P33" s="71"/>
      <c r="Q33" s="16"/>
      <c r="R33" s="4"/>
      <c r="S33" s="4"/>
      <c r="T33" s="4"/>
      <c r="U33" s="4"/>
      <c r="V33" s="4"/>
      <c r="W33" s="4"/>
      <c r="X33" s="4"/>
      <c r="Y33" s="4"/>
      <c r="Z33" s="4"/>
      <c r="AA33" s="4"/>
      <c r="AB33" s="60"/>
      <c r="AC33" s="9"/>
    </row>
    <row r="34" spans="2:34">
      <c r="B34" s="12" t="s">
        <v>259</v>
      </c>
      <c r="C34" s="13"/>
      <c r="D34" s="13"/>
      <c r="E34" s="13"/>
      <c r="F34" s="13"/>
      <c r="G34" s="13"/>
      <c r="H34" s="13"/>
      <c r="I34" s="13"/>
      <c r="J34" s="13"/>
      <c r="K34" s="76"/>
      <c r="L34" s="13"/>
      <c r="M34" s="48"/>
      <c r="N34" s="76"/>
      <c r="O34" s="9"/>
      <c r="P34" s="12" t="s">
        <v>259</v>
      </c>
      <c r="Q34" s="13"/>
      <c r="R34" s="13"/>
      <c r="S34" s="13"/>
      <c r="T34" s="13"/>
      <c r="U34" s="13"/>
      <c r="V34" s="13"/>
      <c r="W34" s="13"/>
      <c r="X34" s="13"/>
      <c r="Y34" s="76"/>
      <c r="Z34" s="13"/>
      <c r="AA34" s="48"/>
      <c r="AB34" s="76"/>
      <c r="AC34" s="9"/>
    </row>
    <row r="35" spans="2:34">
      <c r="B35" s="71" t="s">
        <v>218</v>
      </c>
      <c r="C35" s="241" t="s">
        <v>337</v>
      </c>
      <c r="D35" s="239"/>
      <c r="E35" s="239"/>
      <c r="F35" s="239"/>
      <c r="G35" s="239"/>
      <c r="H35" s="218" t="s">
        <v>338</v>
      </c>
      <c r="I35" s="4"/>
      <c r="J35" s="4"/>
      <c r="K35" s="4"/>
      <c r="L35" s="4"/>
      <c r="M35" s="61"/>
      <c r="N35" s="51"/>
      <c r="O35" s="9"/>
      <c r="P35" s="71" t="s">
        <v>218</v>
      </c>
      <c r="Q35" s="295" t="s">
        <v>106</v>
      </c>
      <c r="R35" s="296"/>
      <c r="S35" s="296"/>
      <c r="T35" s="296"/>
      <c r="U35" s="296"/>
      <c r="V35" s="335" t="str">
        <f>VLOOKUP(Q35,tables!G4:H7,2)</f>
        <v>Dmg +1</v>
      </c>
      <c r="W35" s="335"/>
      <c r="X35" s="4" t="s">
        <v>350</v>
      </c>
      <c r="Y35" s="4"/>
      <c r="Z35" s="4"/>
      <c r="AA35" s="61" t="s">
        <v>352</v>
      </c>
      <c r="AB35" s="51" t="str">
        <f>V13</f>
        <v>+0</v>
      </c>
      <c r="AC35" s="9"/>
    </row>
    <row r="36" spans="2:34">
      <c r="B36" s="203" t="str">
        <f>H13</f>
        <v>+6</v>
      </c>
      <c r="C36" s="102" t="s">
        <v>341</v>
      </c>
      <c r="D36" s="4"/>
      <c r="E36" s="4"/>
      <c r="F36" s="220" t="str">
        <f>H15</f>
        <v>+4</v>
      </c>
      <c r="G36" s="4" t="s">
        <v>342</v>
      </c>
      <c r="H36" s="4"/>
      <c r="I36" s="4"/>
      <c r="J36" s="4"/>
      <c r="K36" s="4" t="s">
        <v>343</v>
      </c>
      <c r="L36" s="4"/>
      <c r="M36" s="61"/>
      <c r="N36" s="51"/>
      <c r="O36" s="9"/>
      <c r="P36" s="203" t="s">
        <v>353</v>
      </c>
      <c r="Q36" s="34" t="s">
        <v>354</v>
      </c>
      <c r="R36" s="4"/>
      <c r="S36" s="4"/>
      <c r="T36" s="4" t="s">
        <v>355</v>
      </c>
      <c r="U36" s="4"/>
      <c r="V36" s="4"/>
      <c r="W36" s="4"/>
      <c r="X36" s="4"/>
      <c r="Y36" s="4"/>
      <c r="Z36" s="4"/>
      <c r="AA36" s="61"/>
      <c r="AB36" s="51"/>
      <c r="AC36" s="9"/>
    </row>
    <row r="37" spans="2:34">
      <c r="B37" s="71" t="s">
        <v>216</v>
      </c>
      <c r="C37" s="241" t="s">
        <v>228</v>
      </c>
      <c r="D37" s="239"/>
      <c r="E37" s="239"/>
      <c r="F37" s="239"/>
      <c r="G37" s="239"/>
      <c r="H37" s="4" t="str">
        <f>VLOOKUP(C37,tables!G10:H12,2)</f>
        <v>no invoke</v>
      </c>
      <c r="I37" s="4"/>
      <c r="J37" s="4"/>
      <c r="K37" s="4"/>
      <c r="L37" s="4"/>
      <c r="M37" s="61"/>
      <c r="N37" s="51"/>
      <c r="O37" s="9"/>
      <c r="P37" s="71" t="s">
        <v>216</v>
      </c>
      <c r="Q37" s="111"/>
      <c r="R37" s="112" t="s">
        <v>356</v>
      </c>
      <c r="S37" s="112"/>
      <c r="T37" s="112"/>
      <c r="U37" s="112"/>
      <c r="V37" s="4"/>
      <c r="W37" s="4"/>
      <c r="X37" s="4" t="s">
        <v>357</v>
      </c>
      <c r="Y37" s="4"/>
      <c r="Z37" s="4"/>
      <c r="AA37" s="61"/>
      <c r="AB37" s="51"/>
      <c r="AC37" s="9"/>
    </row>
    <row r="38" spans="2:34">
      <c r="B38" s="29"/>
      <c r="C38" s="29"/>
      <c r="D38" s="29"/>
      <c r="E38" s="29"/>
      <c r="F38" s="29"/>
      <c r="G38" s="29"/>
      <c r="H38" s="29"/>
      <c r="I38" s="29"/>
      <c r="J38" s="29"/>
      <c r="K38" s="29"/>
      <c r="L38" s="29"/>
      <c r="M38" s="29"/>
      <c r="N38" s="29"/>
      <c r="O38" s="9"/>
      <c r="Q38" s="9"/>
      <c r="R38" s="9"/>
      <c r="S38" s="9"/>
      <c r="T38" s="9"/>
      <c r="U38" s="9"/>
      <c r="V38" s="9"/>
      <c r="W38" s="9"/>
      <c r="X38" s="9"/>
      <c r="Y38" s="9"/>
      <c r="Z38" s="9"/>
      <c r="AA38" s="9"/>
      <c r="AB38" s="9"/>
      <c r="AC38" s="9"/>
    </row>
    <row r="41" spans="2:34">
      <c r="AE41" s="59"/>
    </row>
    <row r="44" spans="2:34">
      <c r="AH44"/>
    </row>
    <row r="45" spans="2:34">
      <c r="AH45" s="67"/>
    </row>
    <row r="46" spans="2:34">
      <c r="AH46"/>
    </row>
    <row r="47" spans="2:34">
      <c r="AH47" s="67"/>
    </row>
  </sheetData>
  <mergeCells count="38">
    <mergeCell ref="X28:AB28"/>
    <mergeCell ref="V35:W35"/>
    <mergeCell ref="V22:V24"/>
    <mergeCell ref="X22:AB22"/>
    <mergeCell ref="X23:AB23"/>
    <mergeCell ref="X24:AB24"/>
    <mergeCell ref="V25:V27"/>
    <mergeCell ref="X25:AB25"/>
    <mergeCell ref="X26:AB26"/>
    <mergeCell ref="C37:G37"/>
    <mergeCell ref="J27:N27"/>
    <mergeCell ref="B2:N3"/>
    <mergeCell ref="P6:AB6"/>
    <mergeCell ref="V13:W13"/>
    <mergeCell ref="V14:W14"/>
    <mergeCell ref="V15:W15"/>
    <mergeCell ref="V16:W16"/>
    <mergeCell ref="V17:W17"/>
    <mergeCell ref="V18:W18"/>
    <mergeCell ref="J26:N26"/>
    <mergeCell ref="J28:N28"/>
    <mergeCell ref="J29:N29"/>
    <mergeCell ref="C35:G35"/>
    <mergeCell ref="X27:AB27"/>
    <mergeCell ref="Q35:U35"/>
    <mergeCell ref="H26:H28"/>
    <mergeCell ref="H13:I13"/>
    <mergeCell ref="H14:I14"/>
    <mergeCell ref="H15:I15"/>
    <mergeCell ref="B6:N6"/>
    <mergeCell ref="H16:I16"/>
    <mergeCell ref="H17:I17"/>
    <mergeCell ref="J22:N22"/>
    <mergeCell ref="H18:I18"/>
    <mergeCell ref="H23:H25"/>
    <mergeCell ref="J23:N23"/>
    <mergeCell ref="J24:N24"/>
    <mergeCell ref="J25:N25"/>
  </mergeCells>
  <conditionalFormatting sqref="D22">
    <cfRule type="expression" dxfId="7" priority="31">
      <formula>$H$15="+0"</formula>
    </cfRule>
  </conditionalFormatting>
  <conditionalFormatting sqref="D24">
    <cfRule type="expression" dxfId="6" priority="34">
      <formula>$H$17="+0"</formula>
    </cfRule>
  </conditionalFormatting>
  <conditionalFormatting sqref="E24">
    <cfRule type="expression" dxfId="5" priority="35">
      <formula>$H$17="+4"</formula>
    </cfRule>
    <cfRule type="expression" dxfId="4" priority="36">
      <formula>$H$17="+3"</formula>
    </cfRule>
  </conditionalFormatting>
  <conditionalFormatting sqref="E22:G22">
    <cfRule type="expression" dxfId="3" priority="32">
      <formula>$H$15="+4"</formula>
    </cfRule>
    <cfRule type="expression" dxfId="2" priority="33">
      <formula>$H$15="+3"</formula>
    </cfRule>
  </conditionalFormatting>
  <conditionalFormatting sqref="T22:U22">
    <cfRule type="expression" dxfId="1" priority="2">
      <formula>$H$15="+4"</formula>
    </cfRule>
    <cfRule type="expression" dxfId="0" priority="3">
      <formula>$H$15="+3"</formula>
    </cfRule>
  </conditionalFormatting>
  <pageMargins left="0.25" right="0.25" top="0.75" bottom="0.75" header="0.3" footer="0.3"/>
  <pageSetup paperSize="9" scale="96" orientation="portrait" r:id="rId1"/>
  <ignoredErrors>
    <ignoredError sqref="H12:I18" numberStoredAsText="1"/>
  </ignoredErrors>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A35402F7-E8F8-43FB-8489-E032A56E73B2}">
          <x14:formula1>
            <xm:f>tables!$G$10:$G$12</xm:f>
          </x14:formula1>
          <xm:sqref>C37:G37 Q37</xm:sqref>
        </x14:dataValidation>
        <x14:dataValidation type="list" allowBlank="1" showInputMessage="1" showErrorMessage="1" xr:uid="{26740B2E-063E-4C3B-9C68-504BC0B19AD6}">
          <x14:formula1>
            <xm:f>tables!$G$4:$G$6</xm:f>
          </x14:formula1>
          <xm:sqref>Q35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A515D-715A-4C0C-9E89-F3ED39B0BA28}">
  <sheetPr>
    <pageSetUpPr fitToPage="1"/>
  </sheetPr>
  <dimension ref="B1:AF56"/>
  <sheetViews>
    <sheetView workbookViewId="0">
      <selection activeCell="P48" sqref="P48:AD56"/>
    </sheetView>
  </sheetViews>
  <sheetFormatPr baseColWidth="10" defaultColWidth="3.6640625" defaultRowHeight="15"/>
  <cols>
    <col min="1" max="1" width="5.5" style="18" customWidth="1"/>
    <col min="2" max="3" width="3.6640625" style="18"/>
    <col min="4" max="4" width="4.33203125" style="18" bestFit="1" customWidth="1"/>
    <col min="5" max="16" width="3.6640625" style="18"/>
    <col min="17" max="17" width="3.6640625" style="18" customWidth="1"/>
    <col min="18" max="26" width="3.6640625" style="18"/>
    <col min="27" max="27" width="4.33203125" style="18" customWidth="1"/>
    <col min="28" max="16384" width="3.6640625" style="18"/>
  </cols>
  <sheetData>
    <row r="1" spans="2:32">
      <c r="B1" s="9"/>
      <c r="C1" s="9"/>
      <c r="D1" s="9"/>
      <c r="E1" s="9"/>
      <c r="F1" s="9"/>
      <c r="G1" s="9"/>
      <c r="H1" s="9"/>
      <c r="I1" s="9"/>
      <c r="J1" s="9"/>
      <c r="K1" s="9"/>
      <c r="L1" s="9"/>
      <c r="M1" s="9"/>
      <c r="N1" s="9"/>
      <c r="O1" s="9"/>
      <c r="P1" s="9"/>
      <c r="Q1" s="9"/>
      <c r="R1" s="9"/>
      <c r="S1" s="9"/>
      <c r="T1" s="9"/>
      <c r="U1" s="9"/>
      <c r="V1" s="9"/>
      <c r="W1" s="9"/>
      <c r="X1" s="9"/>
      <c r="Y1" s="9"/>
      <c r="Z1" s="9"/>
      <c r="AA1" s="9"/>
      <c r="AB1" s="9"/>
      <c r="AC1" s="9"/>
      <c r="AD1" s="9"/>
    </row>
    <row r="2" spans="2:32">
      <c r="B2" s="9"/>
      <c r="C2" s="9"/>
      <c r="D2" s="9"/>
      <c r="E2" s="9"/>
      <c r="F2" s="9"/>
      <c r="G2" s="9"/>
      <c r="H2" s="9"/>
      <c r="I2" s="9"/>
      <c r="J2" s="9"/>
      <c r="K2" s="9"/>
      <c r="L2" s="9"/>
      <c r="M2" s="9"/>
      <c r="N2" s="9"/>
      <c r="O2" s="9"/>
      <c r="P2" s="9"/>
      <c r="Q2" s="9"/>
      <c r="R2" s="9"/>
      <c r="S2" s="9"/>
      <c r="T2" s="9"/>
      <c r="U2" s="9"/>
      <c r="V2" s="9"/>
      <c r="W2" s="9"/>
      <c r="X2" s="9"/>
      <c r="Y2" s="9"/>
      <c r="Z2" s="9"/>
      <c r="AA2" s="9"/>
      <c r="AB2" s="9"/>
      <c r="AC2" s="9"/>
      <c r="AD2" s="9"/>
    </row>
    <row r="3" spans="2:32">
      <c r="B3" s="9"/>
      <c r="C3" s="9"/>
      <c r="D3" s="9"/>
      <c r="E3" s="9"/>
      <c r="F3" s="9"/>
      <c r="G3" s="9"/>
      <c r="H3" s="9"/>
      <c r="I3" s="9"/>
      <c r="J3" s="9"/>
      <c r="K3" s="9"/>
      <c r="L3" s="9"/>
      <c r="M3" s="9"/>
      <c r="N3" s="9"/>
      <c r="O3" s="9"/>
      <c r="P3" s="9"/>
      <c r="Q3" s="9"/>
      <c r="R3" s="9"/>
      <c r="S3" s="9"/>
      <c r="T3" s="9"/>
      <c r="U3" s="9"/>
      <c r="V3" s="9"/>
      <c r="W3" s="9"/>
      <c r="X3" s="9"/>
      <c r="Y3" s="9"/>
      <c r="Z3" s="9"/>
      <c r="AA3" s="9"/>
      <c r="AB3" s="9"/>
      <c r="AC3" s="9"/>
      <c r="AD3" s="9"/>
    </row>
    <row r="4" spans="2:32" ht="16" thickBot="1">
      <c r="B4" s="9"/>
      <c r="C4" s="9"/>
      <c r="D4" s="9"/>
      <c r="E4" s="9"/>
      <c r="F4" s="9"/>
      <c r="G4" s="9"/>
      <c r="H4" s="9"/>
      <c r="I4" s="9"/>
      <c r="J4" s="9"/>
      <c r="K4" s="9"/>
      <c r="L4" s="9"/>
      <c r="M4" s="9"/>
      <c r="N4" s="9"/>
      <c r="O4" s="9"/>
      <c r="P4" s="9"/>
      <c r="Q4" s="9"/>
      <c r="R4" s="9"/>
      <c r="S4" s="9"/>
      <c r="T4" s="9"/>
      <c r="U4" s="9"/>
      <c r="V4" s="9"/>
      <c r="W4" s="9"/>
      <c r="X4" s="9"/>
      <c r="Y4" s="9"/>
      <c r="Z4" s="9"/>
      <c r="AA4" s="9"/>
      <c r="AB4" s="9"/>
      <c r="AC4" s="9"/>
      <c r="AD4" s="9"/>
      <c r="AF4" s="18" t="s">
        <v>295</v>
      </c>
    </row>
    <row r="5" spans="2:32" ht="16" thickBot="1">
      <c r="B5" s="19" t="s">
        <v>53</v>
      </c>
      <c r="C5" s="20"/>
      <c r="D5" s="20"/>
      <c r="E5" s="20"/>
      <c r="F5" s="20"/>
      <c r="G5" s="20"/>
      <c r="H5" s="20"/>
      <c r="I5" s="20"/>
      <c r="J5" s="20" t="s">
        <v>54</v>
      </c>
      <c r="K5" s="20"/>
      <c r="L5" s="21"/>
      <c r="M5" s="96" t="s">
        <v>0</v>
      </c>
      <c r="N5" s="22" t="s">
        <v>1</v>
      </c>
      <c r="O5" s="9"/>
      <c r="P5" s="9"/>
      <c r="Q5" s="9"/>
      <c r="R5" s="9"/>
      <c r="S5" s="9"/>
      <c r="T5" s="9"/>
      <c r="U5" s="9"/>
      <c r="V5" s="13" t="s">
        <v>49</v>
      </c>
      <c r="W5" s="13"/>
      <c r="X5" s="23"/>
      <c r="Y5" s="13"/>
      <c r="Z5" s="13"/>
      <c r="AA5" s="24"/>
      <c r="AB5" s="24"/>
      <c r="AC5" s="24"/>
      <c r="AD5" s="24"/>
    </row>
    <row r="6" spans="2:32" ht="16" thickBot="1">
      <c r="B6" s="253" t="s">
        <v>289</v>
      </c>
      <c r="C6" s="254"/>
      <c r="D6" s="254"/>
      <c r="E6" s="254"/>
      <c r="F6" s="254"/>
      <c r="G6" s="254"/>
      <c r="H6" s="254"/>
      <c r="I6" s="254"/>
      <c r="J6" s="254"/>
      <c r="K6" s="254"/>
      <c r="L6" s="254"/>
      <c r="M6" s="254"/>
      <c r="N6" s="255"/>
      <c r="O6" s="9"/>
      <c r="P6" s="9"/>
      <c r="Q6" s="9"/>
      <c r="R6" s="9"/>
      <c r="S6" s="9"/>
      <c r="T6" s="9"/>
      <c r="U6" s="9"/>
      <c r="V6" s="242" t="s">
        <v>113</v>
      </c>
      <c r="W6" s="242"/>
      <c r="X6" s="242"/>
      <c r="Y6" s="200"/>
      <c r="Z6" s="200"/>
      <c r="AA6" s="242"/>
      <c r="AB6" s="242"/>
      <c r="AC6" s="242"/>
      <c r="AD6" s="25"/>
    </row>
    <row r="7" spans="2:32" ht="16" thickBot="1">
      <c r="B7" s="29"/>
      <c r="C7" s="29"/>
      <c r="D7" s="29"/>
      <c r="E7" s="29"/>
      <c r="F7" s="29"/>
      <c r="G7" s="29"/>
      <c r="H7" s="29"/>
      <c r="I7" s="29"/>
      <c r="J7" s="29"/>
      <c r="K7" s="29"/>
      <c r="L7" s="29"/>
      <c r="M7" s="29"/>
      <c r="N7" s="30"/>
      <c r="O7" s="9"/>
      <c r="P7" s="9"/>
      <c r="Q7" s="9"/>
      <c r="R7" s="9"/>
      <c r="S7" s="9"/>
      <c r="T7" s="9"/>
      <c r="U7" s="9"/>
      <c r="V7" s="27" t="s">
        <v>50</v>
      </c>
      <c r="W7" s="27"/>
      <c r="X7" s="28"/>
      <c r="Y7" s="27"/>
      <c r="Z7" s="27"/>
      <c r="AA7" s="24"/>
      <c r="AB7" s="24"/>
      <c r="AC7" s="24"/>
      <c r="AD7" s="24"/>
    </row>
    <row r="8" spans="2:32" ht="16" thickBot="1">
      <c r="B8" s="31" t="s">
        <v>4</v>
      </c>
      <c r="C8" s="31"/>
      <c r="D8" s="27"/>
      <c r="E8" s="27"/>
      <c r="F8" s="27"/>
      <c r="G8" s="27"/>
      <c r="H8" s="27"/>
      <c r="I8" s="27"/>
      <c r="J8" s="27"/>
      <c r="K8" s="27"/>
      <c r="L8" s="27"/>
      <c r="M8" s="32"/>
      <c r="N8" s="33"/>
      <c r="O8" s="9"/>
      <c r="P8" s="9"/>
      <c r="Q8" s="9"/>
      <c r="R8" s="9"/>
      <c r="S8" s="9"/>
      <c r="T8" s="9"/>
      <c r="U8" s="9"/>
      <c r="V8" s="242" t="s">
        <v>60</v>
      </c>
      <c r="W8" s="242"/>
      <c r="X8" s="242"/>
      <c r="Y8" s="200"/>
      <c r="Z8" s="200"/>
      <c r="AA8" s="25" t="s">
        <v>134</v>
      </c>
      <c r="AB8" s="25"/>
      <c r="AC8" s="25"/>
      <c r="AD8" s="25"/>
    </row>
    <row r="9" spans="2:32" ht="16" thickBot="1">
      <c r="B9" s="73" t="s">
        <v>5</v>
      </c>
      <c r="C9" s="29"/>
      <c r="D9" s="29"/>
      <c r="E9" s="256"/>
      <c r="F9" s="256"/>
      <c r="G9" s="29"/>
      <c r="H9" s="29"/>
      <c r="I9" s="29"/>
      <c r="J9" s="29"/>
      <c r="K9" s="29"/>
      <c r="L9" s="29"/>
      <c r="M9" s="29"/>
      <c r="N9" s="29"/>
      <c r="O9" s="9"/>
      <c r="P9" s="9"/>
      <c r="Q9" s="9"/>
      <c r="R9" s="9"/>
      <c r="S9" s="9"/>
      <c r="T9" s="9"/>
      <c r="U9" s="9"/>
      <c r="V9" s="27" t="s">
        <v>51</v>
      </c>
      <c r="W9" s="27"/>
      <c r="X9" s="28"/>
      <c r="Y9" s="27"/>
      <c r="Z9" s="27"/>
      <c r="AA9" s="24"/>
      <c r="AB9" s="24"/>
      <c r="AC9" s="24"/>
      <c r="AD9" s="24"/>
    </row>
    <row r="10" spans="2:32" ht="16" thickBot="1">
      <c r="B10" s="15" t="s">
        <v>133</v>
      </c>
      <c r="C10" s="4"/>
      <c r="D10" s="4"/>
      <c r="E10" s="4"/>
      <c r="F10" s="4"/>
      <c r="G10" s="4"/>
      <c r="H10" s="4"/>
      <c r="I10" s="35"/>
      <c r="J10" s="36"/>
      <c r="K10" s="4"/>
      <c r="L10" s="4"/>
      <c r="M10" s="4"/>
      <c r="N10" s="37"/>
      <c r="O10" s="9"/>
      <c r="P10" s="9"/>
      <c r="Q10" s="9"/>
      <c r="R10" s="9"/>
      <c r="S10" s="9"/>
      <c r="T10" s="9"/>
      <c r="U10" s="9"/>
      <c r="V10" s="25" t="s">
        <v>120</v>
      </c>
      <c r="W10" s="25"/>
      <c r="X10" s="25"/>
      <c r="Y10" s="25"/>
      <c r="Z10" s="25"/>
      <c r="AA10" s="25"/>
      <c r="AB10" s="25"/>
      <c r="AC10" s="25"/>
      <c r="AD10" s="25"/>
    </row>
    <row r="11" spans="2:32" ht="15" customHeight="1" thickBot="1">
      <c r="B11" s="74" t="s">
        <v>6</v>
      </c>
      <c r="C11" s="29"/>
      <c r="D11" s="29"/>
      <c r="E11" s="29"/>
      <c r="F11" s="29"/>
      <c r="G11" s="29"/>
      <c r="H11" s="29"/>
      <c r="I11" s="29"/>
      <c r="J11" s="29"/>
      <c r="K11" s="29"/>
      <c r="L11" s="29"/>
      <c r="M11" s="29"/>
      <c r="N11" s="30"/>
      <c r="O11" s="9"/>
      <c r="P11" s="9"/>
      <c r="Q11" s="9"/>
      <c r="R11" s="9"/>
      <c r="S11" s="9"/>
      <c r="T11" s="9"/>
      <c r="U11" s="9"/>
      <c r="V11" s="27" t="s">
        <v>52</v>
      </c>
      <c r="W11" s="27"/>
      <c r="X11" s="28"/>
      <c r="Y11" s="27"/>
      <c r="Z11" s="27"/>
      <c r="AA11" s="116"/>
      <c r="AB11" s="116"/>
      <c r="AC11" s="116"/>
      <c r="AD11" s="116"/>
    </row>
    <row r="12" spans="2:32" ht="16" thickBot="1">
      <c r="B12" s="201" t="s">
        <v>118</v>
      </c>
      <c r="C12" s="40"/>
      <c r="D12" s="41"/>
      <c r="E12" s="41"/>
      <c r="F12" s="35"/>
      <c r="G12" s="35"/>
      <c r="H12" s="35"/>
      <c r="I12" s="35"/>
      <c r="J12" s="35"/>
      <c r="K12" s="35"/>
      <c r="L12" s="35"/>
      <c r="M12" s="42"/>
      <c r="N12" s="43"/>
      <c r="O12" s="9"/>
      <c r="P12" s="9"/>
      <c r="Q12" s="9"/>
      <c r="R12" s="9"/>
      <c r="S12" s="9"/>
      <c r="T12" s="9"/>
      <c r="U12" s="9"/>
      <c r="V12" s="25" t="s">
        <v>135</v>
      </c>
      <c r="W12" s="5"/>
      <c r="X12" s="5"/>
      <c r="Y12" s="5"/>
      <c r="Z12" s="5"/>
      <c r="AA12" s="5"/>
      <c r="AB12" s="5"/>
      <c r="AC12" s="5"/>
      <c r="AD12" s="5"/>
    </row>
    <row r="13" spans="2:32" ht="16" thickBot="1">
      <c r="B13" s="74" t="s">
        <v>7</v>
      </c>
      <c r="C13" s="29"/>
      <c r="D13" s="29"/>
      <c r="E13" s="256"/>
      <c r="F13" s="256"/>
      <c r="G13" s="29"/>
      <c r="H13" s="29"/>
      <c r="I13" s="29"/>
      <c r="J13" s="29"/>
      <c r="K13" s="29"/>
      <c r="L13" s="29"/>
      <c r="M13" s="29"/>
      <c r="N13" s="29"/>
      <c r="O13" s="9"/>
      <c r="P13" s="9"/>
      <c r="Q13" s="9"/>
      <c r="R13" s="9"/>
      <c r="S13" s="9"/>
      <c r="T13" s="9"/>
      <c r="U13" s="9"/>
      <c r="V13" s="19" t="s">
        <v>254</v>
      </c>
      <c r="W13" s="20"/>
      <c r="X13" s="20"/>
      <c r="Y13" s="20"/>
      <c r="Z13" s="20"/>
      <c r="AA13" s="20"/>
      <c r="AB13" s="243" t="s">
        <v>25</v>
      </c>
      <c r="AC13" s="243"/>
      <c r="AD13" s="244"/>
    </row>
    <row r="14" spans="2:32" ht="16.25" customHeight="1">
      <c r="B14" s="15" t="s">
        <v>119</v>
      </c>
      <c r="C14" s="4"/>
      <c r="D14" s="4"/>
      <c r="E14" s="4"/>
      <c r="F14" s="4"/>
      <c r="G14" s="4"/>
      <c r="H14" s="4"/>
      <c r="I14" s="35"/>
      <c r="J14" s="36"/>
      <c r="K14" s="4"/>
      <c r="L14" s="4"/>
      <c r="M14" s="4"/>
      <c r="N14" s="37"/>
      <c r="O14" s="9"/>
      <c r="P14" s="9"/>
      <c r="Q14" s="9"/>
      <c r="R14" s="9"/>
      <c r="S14" s="9"/>
      <c r="T14" s="9"/>
      <c r="U14" s="9"/>
      <c r="V14" s="257">
        <v>3</v>
      </c>
      <c r="W14" s="258"/>
      <c r="X14" s="259"/>
      <c r="Y14" s="206"/>
      <c r="Z14" s="206"/>
      <c r="AA14" s="29"/>
      <c r="AB14" s="245">
        <f>V14</f>
        <v>3</v>
      </c>
      <c r="AC14" s="246"/>
      <c r="AD14" s="247"/>
    </row>
    <row r="15" spans="2:32" ht="17" customHeight="1" thickBot="1">
      <c r="B15" s="29"/>
      <c r="C15" s="29"/>
      <c r="D15" s="29"/>
      <c r="E15" s="29"/>
      <c r="F15" s="29"/>
      <c r="G15" s="29"/>
      <c r="H15" s="29"/>
      <c r="I15" s="29"/>
      <c r="J15" s="29"/>
      <c r="K15" s="29"/>
      <c r="L15" s="29"/>
      <c r="M15" s="29"/>
      <c r="N15" s="30"/>
      <c r="O15" s="9"/>
      <c r="P15" s="9"/>
      <c r="Q15" s="9"/>
      <c r="R15" s="9"/>
      <c r="S15" s="9"/>
      <c r="T15" s="9"/>
      <c r="U15" s="9"/>
      <c r="V15" s="260"/>
      <c r="W15" s="261"/>
      <c r="X15" s="262"/>
      <c r="Y15" s="206"/>
      <c r="Z15" s="206"/>
      <c r="AA15" s="29"/>
      <c r="AB15" s="248"/>
      <c r="AC15" s="249"/>
      <c r="AD15" s="250"/>
    </row>
    <row r="16" spans="2:32" ht="16" thickBot="1">
      <c r="B16" s="15" t="s">
        <v>123</v>
      </c>
      <c r="C16" s="4"/>
      <c r="D16" s="4"/>
      <c r="E16" s="4"/>
      <c r="F16" s="4"/>
      <c r="G16" s="4"/>
      <c r="H16" s="4"/>
      <c r="I16" s="35"/>
      <c r="J16" s="36"/>
      <c r="K16" s="4"/>
      <c r="L16" s="4"/>
      <c r="M16" s="4"/>
      <c r="N16" s="37"/>
      <c r="O16" s="9"/>
      <c r="P16" s="9"/>
      <c r="Q16" s="9"/>
      <c r="R16" s="9"/>
      <c r="S16" s="9"/>
      <c r="T16" s="9"/>
      <c r="U16" s="9"/>
      <c r="V16" s="46" t="s">
        <v>8</v>
      </c>
      <c r="W16" s="47"/>
      <c r="X16" s="47"/>
      <c r="Y16" s="47"/>
      <c r="Z16" s="47"/>
      <c r="AA16" s="47"/>
      <c r="AB16" s="47"/>
      <c r="AC16" s="47"/>
      <c r="AD16" s="47"/>
    </row>
    <row r="17" spans="2:30">
      <c r="B17" s="29"/>
      <c r="C17" s="29"/>
      <c r="D17" s="29"/>
      <c r="E17" s="256"/>
      <c r="F17" s="256"/>
      <c r="G17" s="29"/>
      <c r="H17" s="29"/>
      <c r="I17" s="29"/>
      <c r="J17" s="29"/>
      <c r="K17" s="29"/>
      <c r="L17" s="29"/>
      <c r="M17" s="29"/>
      <c r="N17" s="29"/>
      <c r="O17" s="9"/>
      <c r="P17" s="9"/>
      <c r="Q17" s="9"/>
      <c r="R17" s="9"/>
      <c r="S17" s="9"/>
      <c r="T17" s="9"/>
      <c r="U17" s="9"/>
      <c r="V17" s="170" t="s">
        <v>9</v>
      </c>
      <c r="W17" s="9"/>
      <c r="X17" s="9"/>
      <c r="Y17" s="9"/>
      <c r="Z17" s="9"/>
      <c r="AA17" s="9"/>
      <c r="AB17" s="282" t="s">
        <v>29</v>
      </c>
      <c r="AC17" s="283"/>
      <c r="AD17" s="284"/>
    </row>
    <row r="18" spans="2:30" ht="14.5" customHeight="1">
      <c r="B18" s="15" t="s">
        <v>262</v>
      </c>
      <c r="C18" s="4"/>
      <c r="D18" s="4"/>
      <c r="E18" s="4"/>
      <c r="F18" s="4"/>
      <c r="G18" s="4"/>
      <c r="H18" s="4"/>
      <c r="I18" s="35"/>
      <c r="J18" s="36"/>
      <c r="K18" s="4"/>
      <c r="L18" s="4"/>
      <c r="M18" s="4"/>
      <c r="N18" s="37"/>
      <c r="O18" s="9"/>
      <c r="P18" s="9"/>
      <c r="Q18" s="9"/>
      <c r="R18" s="9"/>
      <c r="S18" s="9"/>
      <c r="T18" s="9"/>
      <c r="U18" s="9"/>
      <c r="V18" s="170" t="s">
        <v>10</v>
      </c>
      <c r="W18" s="9"/>
      <c r="X18" s="9"/>
      <c r="Y18" s="9"/>
      <c r="Z18" s="9"/>
      <c r="AA18" s="9"/>
      <c r="AB18" s="282" t="s">
        <v>27</v>
      </c>
      <c r="AC18" s="283"/>
      <c r="AD18" s="284"/>
    </row>
    <row r="19" spans="2:30" ht="15" customHeight="1">
      <c r="B19" s="9"/>
      <c r="C19" s="9"/>
      <c r="D19" s="9"/>
      <c r="E19" s="9"/>
      <c r="F19" s="9"/>
      <c r="G19" s="9"/>
      <c r="H19" s="9"/>
      <c r="I19" s="9"/>
      <c r="J19" s="9"/>
      <c r="K19" s="9"/>
      <c r="L19" s="9"/>
      <c r="M19" s="9"/>
      <c r="N19" s="38"/>
      <c r="O19" s="9"/>
      <c r="P19" s="9"/>
      <c r="Q19" s="9"/>
      <c r="R19" s="9"/>
      <c r="S19" s="9"/>
      <c r="T19" s="9"/>
      <c r="U19" s="9"/>
      <c r="V19" s="170" t="s">
        <v>14</v>
      </c>
      <c r="W19" s="9"/>
      <c r="X19" s="52"/>
      <c r="Y19" s="52"/>
      <c r="Z19" s="52"/>
      <c r="AA19" s="9"/>
      <c r="AB19" s="282" t="s">
        <v>28</v>
      </c>
      <c r="AC19" s="283"/>
      <c r="AD19" s="284"/>
    </row>
    <row r="20" spans="2:30">
      <c r="B20" s="29"/>
      <c r="C20" s="29"/>
      <c r="D20" s="29"/>
      <c r="E20" s="29"/>
      <c r="F20" s="29"/>
      <c r="G20" s="29"/>
      <c r="H20" s="29"/>
      <c r="I20" s="29"/>
      <c r="J20" s="29"/>
      <c r="K20" s="29"/>
      <c r="L20" s="29"/>
      <c r="M20" s="29"/>
      <c r="N20" s="29"/>
      <c r="O20" s="9"/>
      <c r="P20" s="9"/>
      <c r="Q20" s="9"/>
      <c r="R20" s="9"/>
      <c r="S20" s="9"/>
      <c r="T20" s="9"/>
      <c r="U20" s="9"/>
      <c r="V20" s="170" t="s">
        <v>11</v>
      </c>
      <c r="W20" s="9"/>
      <c r="X20" s="9"/>
      <c r="Y20" s="9"/>
      <c r="Z20" s="9"/>
      <c r="AA20" s="9"/>
      <c r="AB20" s="282" t="s">
        <v>30</v>
      </c>
      <c r="AC20" s="283"/>
      <c r="AD20" s="284"/>
    </row>
    <row r="21" spans="2:30">
      <c r="B21" s="27" t="s">
        <v>15</v>
      </c>
      <c r="C21" s="53"/>
      <c r="D21" s="53"/>
      <c r="E21" s="53"/>
      <c r="F21" s="53"/>
      <c r="G21" s="53"/>
      <c r="H21" s="9"/>
      <c r="I21" s="27" t="s">
        <v>19</v>
      </c>
      <c r="J21" s="53"/>
      <c r="K21" s="78"/>
      <c r="L21" s="53"/>
      <c r="M21" s="53"/>
      <c r="N21" s="53"/>
      <c r="O21" s="9"/>
      <c r="P21" s="9"/>
      <c r="Q21" s="9"/>
      <c r="R21" s="9"/>
      <c r="S21" s="9"/>
      <c r="T21" s="9"/>
      <c r="U21" s="9"/>
      <c r="V21" s="170" t="s">
        <v>12</v>
      </c>
      <c r="W21" s="9"/>
      <c r="X21" s="9"/>
      <c r="Y21" s="9"/>
      <c r="Z21" s="9"/>
      <c r="AA21" s="9"/>
      <c r="AB21" s="282" t="s">
        <v>30</v>
      </c>
      <c r="AC21" s="283"/>
      <c r="AD21" s="284"/>
    </row>
    <row r="22" spans="2:30" ht="15" customHeight="1">
      <c r="B22" s="7" t="s">
        <v>16</v>
      </c>
      <c r="C22" s="7" t="s">
        <v>17</v>
      </c>
      <c r="D22" s="7" t="s">
        <v>18</v>
      </c>
      <c r="E22" s="10" t="s">
        <v>35</v>
      </c>
      <c r="F22" s="7"/>
      <c r="G22" s="6"/>
      <c r="H22" s="232"/>
      <c r="I22" s="7" t="s">
        <v>16</v>
      </c>
      <c r="J22" s="7" t="s">
        <v>17</v>
      </c>
      <c r="K22" s="83" t="s">
        <v>199</v>
      </c>
      <c r="L22" s="84" t="s">
        <v>200</v>
      </c>
      <c r="M22" s="7"/>
      <c r="N22" s="6"/>
      <c r="O22" s="9"/>
      <c r="P22" s="9"/>
      <c r="Q22" s="9"/>
      <c r="R22" s="9"/>
      <c r="S22" s="9"/>
      <c r="T22" s="9"/>
      <c r="U22" s="9"/>
      <c r="V22" s="170" t="s">
        <v>13</v>
      </c>
      <c r="W22" s="9"/>
      <c r="X22" s="9"/>
      <c r="Y22" s="9"/>
      <c r="Z22" s="9"/>
      <c r="AA22" s="9"/>
      <c r="AB22" s="282" t="s">
        <v>28</v>
      </c>
      <c r="AC22" s="283"/>
      <c r="AD22" s="284"/>
    </row>
    <row r="23" spans="2:30" ht="16" thickBot="1">
      <c r="B23" s="27" t="s">
        <v>284</v>
      </c>
      <c r="C23" s="53"/>
      <c r="D23" s="53"/>
      <c r="E23" s="53"/>
      <c r="F23" s="53"/>
      <c r="G23" s="53"/>
      <c r="H23" s="232"/>
      <c r="I23" s="27" t="s">
        <v>20</v>
      </c>
      <c r="J23" s="53"/>
      <c r="K23" s="53"/>
      <c r="L23" s="53"/>
      <c r="M23" s="53"/>
      <c r="N23" s="53"/>
      <c r="O23" s="9"/>
      <c r="P23" s="29"/>
      <c r="Q23" s="29"/>
      <c r="R23" s="29"/>
      <c r="S23" s="29"/>
      <c r="T23" s="29"/>
      <c r="U23" s="29"/>
      <c r="V23" s="29"/>
      <c r="W23" s="29"/>
      <c r="X23" s="29"/>
      <c r="Y23" s="29"/>
      <c r="Z23" s="29"/>
      <c r="AA23" s="29"/>
      <c r="AB23" s="29"/>
      <c r="AC23" s="29"/>
      <c r="AD23" s="29"/>
    </row>
    <row r="24" spans="2:30">
      <c r="B24" s="8" t="s">
        <v>390</v>
      </c>
      <c r="C24" s="54"/>
      <c r="D24" s="54"/>
      <c r="E24" s="54"/>
      <c r="F24" s="54"/>
      <c r="G24" s="54"/>
      <c r="H24" s="232"/>
      <c r="I24" s="8" t="s">
        <v>21</v>
      </c>
      <c r="J24" s="54"/>
      <c r="K24" s="54"/>
      <c r="L24" s="54"/>
      <c r="M24" s="54"/>
      <c r="N24" s="54"/>
      <c r="O24" s="9"/>
      <c r="P24" s="12" t="s">
        <v>26</v>
      </c>
      <c r="Q24" s="13"/>
      <c r="R24" s="48"/>
      <c r="S24" s="48"/>
      <c r="T24" s="48"/>
      <c r="U24" s="142"/>
      <c r="V24" s="48"/>
      <c r="W24" s="48"/>
      <c r="X24" s="48"/>
      <c r="Y24" s="48"/>
      <c r="Z24" s="48"/>
      <c r="AA24" s="48"/>
      <c r="AB24" s="48" t="s">
        <v>205</v>
      </c>
      <c r="AC24" s="48" t="s">
        <v>204</v>
      </c>
      <c r="AD24" s="49" t="s">
        <v>206</v>
      </c>
    </row>
    <row r="25" spans="2:30" ht="14.5" customHeight="1" thickBot="1">
      <c r="B25" s="29"/>
      <c r="C25" s="29"/>
      <c r="D25" s="29"/>
      <c r="E25" s="29"/>
      <c r="F25" s="29"/>
      <c r="G25" s="29"/>
      <c r="H25" s="29"/>
      <c r="I25" s="29"/>
      <c r="J25" s="29"/>
      <c r="K25" s="29"/>
      <c r="L25" s="29"/>
      <c r="M25" s="29"/>
      <c r="N25" s="29"/>
      <c r="O25" s="9"/>
      <c r="P25" s="202">
        <v>1</v>
      </c>
      <c r="Q25" s="272" t="s">
        <v>292</v>
      </c>
      <c r="R25" s="273"/>
      <c r="S25" s="273"/>
      <c r="T25" s="273"/>
      <c r="U25" s="273"/>
      <c r="V25" s="273"/>
      <c r="W25" s="273"/>
      <c r="X25" s="273"/>
      <c r="Y25" s="273"/>
      <c r="Z25" s="273"/>
      <c r="AA25" s="273"/>
      <c r="AB25" s="92">
        <f>VLOOKUP($Q25,tables!$B$20:$F$40,3)</f>
        <v>1</v>
      </c>
      <c r="AC25" s="92" t="str">
        <f>VLOOKUP($Q25,tables!$B$20:$F$40,4)</f>
        <v>Pe</v>
      </c>
      <c r="AD25" s="135" t="str">
        <f>VLOOKUP($Q25,tables!$B$20:$F$40,5)</f>
        <v>-</v>
      </c>
    </row>
    <row r="26" spans="2:30" ht="16" thickBot="1">
      <c r="B26" s="19" t="s">
        <v>22</v>
      </c>
      <c r="C26" s="20"/>
      <c r="D26" s="20"/>
      <c r="E26" s="20"/>
      <c r="F26" s="20"/>
      <c r="G26" s="20"/>
      <c r="H26" s="20"/>
      <c r="I26" s="20"/>
      <c r="J26" s="20"/>
      <c r="K26" s="20"/>
      <c r="L26" s="20"/>
      <c r="M26" s="20"/>
      <c r="N26" s="21"/>
      <c r="O26" s="9"/>
      <c r="P26" s="113" t="s">
        <v>62</v>
      </c>
      <c r="Q26" s="101" t="str">
        <f>VLOOKUP(Q25,tables!$B$20:$F$45,2)</f>
        <v>Cha +2 vs. Wis, image &amp; sound, Aspect "Surprised, Afraid,
Confused, Distracted"</v>
      </c>
      <c r="R26" s="56"/>
      <c r="S26" s="56"/>
      <c r="T26" s="56"/>
      <c r="U26" s="56"/>
      <c r="V26" s="56"/>
      <c r="W26" s="56"/>
      <c r="X26" s="56"/>
      <c r="Y26" s="56"/>
      <c r="Z26" s="56"/>
      <c r="AA26" s="56"/>
      <c r="AB26" s="93"/>
      <c r="AC26" s="93"/>
      <c r="AD26" s="134"/>
    </row>
    <row r="27" spans="2:30">
      <c r="B27" s="240" t="s">
        <v>286</v>
      </c>
      <c r="C27" s="183">
        <v>2</v>
      </c>
      <c r="D27" s="224" t="s">
        <v>315</v>
      </c>
      <c r="E27" s="225"/>
      <c r="F27" s="225"/>
      <c r="G27" s="225"/>
      <c r="H27" s="225"/>
      <c r="I27" s="225"/>
      <c r="J27" s="225"/>
      <c r="K27" s="225"/>
      <c r="L27" s="225"/>
      <c r="M27" s="225"/>
      <c r="N27" s="226"/>
      <c r="O27" s="9"/>
      <c r="P27" s="202">
        <v>2</v>
      </c>
      <c r="Q27" s="272" t="s">
        <v>290</v>
      </c>
      <c r="R27" s="273"/>
      <c r="S27" s="273"/>
      <c r="T27" s="273"/>
      <c r="U27" s="273"/>
      <c r="V27" s="273"/>
      <c r="W27" s="273"/>
      <c r="X27" s="273"/>
      <c r="Y27" s="273"/>
      <c r="Z27" s="273"/>
      <c r="AA27" s="273"/>
      <c r="AB27" s="92">
        <f>VLOOKUP($Q27,tables!$B$20:$F$60,3)</f>
        <v>1</v>
      </c>
      <c r="AC27" s="92" t="str">
        <f>VLOOKUP($Q27,tables!$B$20:$F$60,4)</f>
        <v>Pe</v>
      </c>
      <c r="AD27" s="135" t="str">
        <f>VLOOKUP($Q27,tables!$B$20:$F$60,5)</f>
        <v>C</v>
      </c>
    </row>
    <row r="28" spans="2:30">
      <c r="B28" s="240"/>
      <c r="C28" s="183">
        <v>4</v>
      </c>
      <c r="D28" s="224" t="s">
        <v>317</v>
      </c>
      <c r="E28" s="225"/>
      <c r="F28" s="225"/>
      <c r="G28" s="225"/>
      <c r="H28" s="225"/>
      <c r="I28" s="225"/>
      <c r="J28" s="225"/>
      <c r="K28" s="225"/>
      <c r="L28" s="225"/>
      <c r="M28" s="225"/>
      <c r="N28" s="226"/>
      <c r="O28" s="9"/>
      <c r="P28" s="113" t="s">
        <v>61</v>
      </c>
      <c r="Q28" s="55" t="str">
        <f>VLOOKUP(Q27,tables!$B$20:$F$60,2)</f>
        <v>Give aspect "Invisible"</v>
      </c>
      <c r="R28" s="56"/>
      <c r="S28" s="56"/>
      <c r="T28" s="56"/>
      <c r="U28" s="56"/>
      <c r="V28" s="56"/>
      <c r="W28" s="56"/>
      <c r="X28" s="56"/>
      <c r="Y28" s="56"/>
      <c r="Z28" s="56"/>
      <c r="AA28" s="56"/>
      <c r="AB28" s="93"/>
      <c r="AC28" s="93"/>
      <c r="AD28" s="134"/>
    </row>
    <row r="29" spans="2:30">
      <c r="B29" s="240"/>
      <c r="C29" s="183">
        <v>6</v>
      </c>
      <c r="D29" s="227" t="s">
        <v>316</v>
      </c>
      <c r="E29" s="228"/>
      <c r="F29" s="228"/>
      <c r="G29" s="228"/>
      <c r="H29" s="228"/>
      <c r="I29" s="228"/>
      <c r="J29" s="228"/>
      <c r="K29" s="228"/>
      <c r="L29" s="228"/>
      <c r="M29" s="228"/>
      <c r="N29" s="229"/>
      <c r="O29" s="9"/>
      <c r="P29" s="202">
        <v>3</v>
      </c>
      <c r="Q29" s="272" t="s">
        <v>129</v>
      </c>
      <c r="R29" s="273"/>
      <c r="S29" s="273"/>
      <c r="T29" s="273"/>
      <c r="U29" s="273"/>
      <c r="V29" s="273"/>
      <c r="W29" s="273"/>
      <c r="X29" s="273"/>
      <c r="Y29" s="273"/>
      <c r="Z29" s="273"/>
      <c r="AA29" s="273"/>
      <c r="AB29" s="92">
        <f>VLOOKUP($Q29,tables!$B$20:$F$40,3)</f>
        <v>1</v>
      </c>
      <c r="AC29" s="92" t="str">
        <f>VLOOKUP($Q29,tables!$B$20:$F$40,4)</f>
        <v>Pe</v>
      </c>
      <c r="AD29" s="135" t="str">
        <f>VLOOKUP($Q29,tables!$B$20:$F$40,5)</f>
        <v>-</v>
      </c>
    </row>
    <row r="30" spans="2:30">
      <c r="B30" s="240" t="s">
        <v>287</v>
      </c>
      <c r="C30" s="182">
        <v>2</v>
      </c>
      <c r="D30" s="224" t="s">
        <v>315</v>
      </c>
      <c r="E30" s="225"/>
      <c r="F30" s="225"/>
      <c r="G30" s="225"/>
      <c r="H30" s="225"/>
      <c r="I30" s="225"/>
      <c r="J30" s="225"/>
      <c r="K30" s="225"/>
      <c r="L30" s="225"/>
      <c r="M30" s="225"/>
      <c r="N30" s="226"/>
      <c r="O30" s="9"/>
      <c r="P30" s="113" t="s">
        <v>61</v>
      </c>
      <c r="Q30" s="122" t="str">
        <f>VLOOKUP(Q29,tables!$B$20:$F$60,2)</f>
        <v>Cha+2 vs Wis, image or sound, aspect of  Distracted, Surprised, Confused</v>
      </c>
      <c r="R30" s="56"/>
      <c r="S30" s="56"/>
      <c r="T30" s="56"/>
      <c r="U30" s="56"/>
      <c r="V30" s="56"/>
      <c r="W30" s="56"/>
      <c r="X30" s="56"/>
      <c r="Y30" s="56"/>
      <c r="Z30" s="56"/>
      <c r="AA30" s="56"/>
      <c r="AB30" s="93"/>
      <c r="AC30" s="93"/>
      <c r="AD30" s="134"/>
    </row>
    <row r="31" spans="2:30">
      <c r="B31" s="240"/>
      <c r="C31" s="182">
        <v>4</v>
      </c>
      <c r="D31" s="224" t="s">
        <v>317</v>
      </c>
      <c r="E31" s="225"/>
      <c r="F31" s="225"/>
      <c r="G31" s="225"/>
      <c r="H31" s="225"/>
      <c r="I31" s="225"/>
      <c r="J31" s="225"/>
      <c r="K31" s="225"/>
      <c r="L31" s="225"/>
      <c r="M31" s="225"/>
      <c r="N31" s="226"/>
      <c r="O31" s="9"/>
      <c r="P31" s="71">
        <v>4</v>
      </c>
      <c r="Q31" s="274"/>
      <c r="R31" s="275"/>
      <c r="S31" s="275"/>
      <c r="T31" s="275"/>
      <c r="U31" s="275"/>
      <c r="V31" s="275"/>
      <c r="W31" s="275"/>
      <c r="X31" s="275"/>
      <c r="Y31" s="275"/>
      <c r="Z31" s="275"/>
      <c r="AA31" s="275"/>
      <c r="AB31" s="97"/>
      <c r="AC31" s="97"/>
      <c r="AD31" s="204"/>
    </row>
    <row r="32" spans="2:30">
      <c r="B32" s="240"/>
      <c r="C32" s="182">
        <v>6</v>
      </c>
      <c r="D32" s="227" t="s">
        <v>316</v>
      </c>
      <c r="E32" s="228"/>
      <c r="F32" s="228"/>
      <c r="G32" s="228"/>
      <c r="H32" s="228"/>
      <c r="I32" s="228"/>
      <c r="J32" s="228"/>
      <c r="K32" s="228"/>
      <c r="L32" s="228"/>
      <c r="M32" s="228"/>
      <c r="N32" s="229"/>
      <c r="O32" s="9"/>
      <c r="P32" s="71"/>
      <c r="Q32" s="98"/>
      <c r="R32" s="99"/>
      <c r="S32" s="99"/>
      <c r="T32" s="99"/>
      <c r="U32" s="99"/>
      <c r="V32" s="99"/>
      <c r="W32" s="99"/>
      <c r="X32" s="99"/>
      <c r="Y32" s="99"/>
      <c r="Z32" s="99"/>
      <c r="AA32" s="99"/>
      <c r="AB32" s="100"/>
      <c r="AC32" s="100"/>
      <c r="AD32" s="176"/>
    </row>
    <row r="33" spans="2:30" ht="16" thickBot="1">
      <c r="B33" s="9"/>
      <c r="C33" s="115">
        <v>8</v>
      </c>
      <c r="D33" s="227" t="s">
        <v>318</v>
      </c>
      <c r="E33" s="228"/>
      <c r="F33" s="228"/>
      <c r="G33" s="228"/>
      <c r="H33" s="228"/>
      <c r="I33" s="228"/>
      <c r="J33" s="228"/>
      <c r="K33" s="228"/>
      <c r="L33" s="228"/>
      <c r="M33" s="228"/>
      <c r="N33" s="229"/>
      <c r="O33" s="9"/>
      <c r="P33" s="71">
        <v>5</v>
      </c>
      <c r="Q33" s="274"/>
      <c r="R33" s="275"/>
      <c r="S33" s="275"/>
      <c r="T33" s="275"/>
      <c r="U33" s="275"/>
      <c r="V33" s="275"/>
      <c r="W33" s="275"/>
      <c r="X33" s="275"/>
      <c r="Y33" s="275"/>
      <c r="Z33" s="275"/>
      <c r="AA33" s="275"/>
      <c r="AB33" s="97"/>
      <c r="AC33" s="97"/>
      <c r="AD33" s="204"/>
    </row>
    <row r="34" spans="2:30" ht="16" thickBot="1">
      <c r="B34" s="19" t="s">
        <v>389</v>
      </c>
      <c r="C34" s="20"/>
      <c r="D34" s="20"/>
      <c r="E34" s="20"/>
      <c r="F34" s="20"/>
      <c r="G34" s="20"/>
      <c r="H34" s="20"/>
      <c r="I34" s="20"/>
      <c r="J34" s="20"/>
      <c r="K34" s="20"/>
      <c r="L34" s="20"/>
      <c r="M34" s="20"/>
      <c r="N34" s="21"/>
      <c r="O34" s="9"/>
      <c r="P34" s="71"/>
      <c r="Q34" s="98"/>
      <c r="R34" s="99"/>
      <c r="S34" s="99"/>
      <c r="T34" s="99"/>
      <c r="U34" s="99"/>
      <c r="V34" s="99"/>
      <c r="W34" s="99"/>
      <c r="X34" s="99"/>
      <c r="Y34" s="99"/>
      <c r="Z34" s="99"/>
      <c r="AA34" s="99"/>
      <c r="AB34" s="100"/>
      <c r="AC34" s="100"/>
      <c r="AD34" s="176"/>
    </row>
    <row r="35" spans="2:30">
      <c r="B35" s="240"/>
      <c r="C35" s="183">
        <v>2</v>
      </c>
      <c r="D35" s="224" t="s">
        <v>315</v>
      </c>
      <c r="E35" s="225"/>
      <c r="F35" s="225"/>
      <c r="G35" s="225"/>
      <c r="H35" s="225"/>
      <c r="I35" s="225"/>
      <c r="J35" s="225"/>
      <c r="K35" s="225"/>
      <c r="L35" s="225"/>
      <c r="M35" s="225"/>
      <c r="N35" s="226"/>
      <c r="O35" s="9"/>
      <c r="P35" s="71">
        <v>6</v>
      </c>
      <c r="Q35" s="274"/>
      <c r="R35" s="275"/>
      <c r="S35" s="275"/>
      <c r="T35" s="275"/>
      <c r="U35" s="275"/>
      <c r="V35" s="275"/>
      <c r="W35" s="275"/>
      <c r="X35" s="275"/>
      <c r="Y35" s="275"/>
      <c r="Z35" s="275"/>
      <c r="AA35" s="275"/>
      <c r="AB35" s="97"/>
      <c r="AC35" s="97"/>
      <c r="AD35" s="204"/>
    </row>
    <row r="36" spans="2:30">
      <c r="B36" s="240"/>
      <c r="C36" s="183">
        <v>4</v>
      </c>
      <c r="D36" s="224" t="s">
        <v>317</v>
      </c>
      <c r="E36" s="225"/>
      <c r="F36" s="225"/>
      <c r="G36" s="225"/>
      <c r="H36" s="225"/>
      <c r="I36" s="225"/>
      <c r="J36" s="225"/>
      <c r="K36" s="225"/>
      <c r="L36" s="225"/>
      <c r="M36" s="225"/>
      <c r="N36" s="226"/>
      <c r="O36" s="9"/>
      <c r="P36" s="71"/>
      <c r="Q36" s="98"/>
      <c r="R36" s="99"/>
      <c r="S36" s="99"/>
      <c r="T36" s="99"/>
      <c r="U36" s="99"/>
      <c r="V36" s="99"/>
      <c r="W36" s="99"/>
      <c r="X36" s="99"/>
      <c r="Y36" s="99"/>
      <c r="Z36" s="99"/>
      <c r="AA36" s="99"/>
      <c r="AB36" s="100"/>
      <c r="AC36" s="100"/>
      <c r="AD36" s="176"/>
    </row>
    <row r="37" spans="2:30">
      <c r="B37" s="240"/>
      <c r="C37" s="183">
        <v>6</v>
      </c>
      <c r="D37" s="227" t="s">
        <v>316</v>
      </c>
      <c r="E37" s="228"/>
      <c r="F37" s="228"/>
      <c r="G37" s="228"/>
      <c r="H37" s="228"/>
      <c r="I37" s="228"/>
      <c r="J37" s="228"/>
      <c r="K37" s="228"/>
      <c r="L37" s="228"/>
      <c r="M37" s="228"/>
      <c r="N37" s="229"/>
      <c r="O37" s="9"/>
      <c r="P37" s="71">
        <v>7</v>
      </c>
      <c r="Q37" s="274"/>
      <c r="R37" s="275"/>
      <c r="S37" s="275"/>
      <c r="T37" s="275"/>
      <c r="U37" s="275"/>
      <c r="V37" s="275"/>
      <c r="W37" s="275"/>
      <c r="X37" s="275"/>
      <c r="Y37" s="275"/>
      <c r="Z37" s="275"/>
      <c r="AA37" s="275"/>
      <c r="AB37" s="97"/>
      <c r="AC37" s="97"/>
      <c r="AD37" s="204"/>
    </row>
    <row r="38" spans="2:30" ht="16" thickBot="1">
      <c r="B38" s="29"/>
      <c r="C38" s="29"/>
      <c r="D38" s="29"/>
      <c r="E38" s="29"/>
      <c r="F38" s="29"/>
      <c r="G38" s="29"/>
      <c r="H38" s="29"/>
      <c r="I38" s="29"/>
      <c r="J38" s="29"/>
      <c r="K38" s="29"/>
      <c r="L38" s="29"/>
      <c r="M38" s="29"/>
      <c r="N38" s="29"/>
      <c r="O38" s="9"/>
      <c r="P38" s="72"/>
      <c r="Q38" s="177"/>
      <c r="R38" s="178"/>
      <c r="S38" s="178"/>
      <c r="T38" s="178"/>
      <c r="U38" s="178"/>
      <c r="V38" s="178"/>
      <c r="W38" s="178"/>
      <c r="X38" s="178"/>
      <c r="Y38" s="178"/>
      <c r="Z38" s="178"/>
      <c r="AA38" s="178"/>
      <c r="AB38" s="179"/>
      <c r="AC38" s="179"/>
      <c r="AD38" s="180"/>
    </row>
    <row r="39" spans="2:30" ht="16" thickBot="1">
      <c r="B39" s="12" t="s">
        <v>23</v>
      </c>
      <c r="C39" s="13"/>
      <c r="D39" s="13"/>
      <c r="E39" s="13"/>
      <c r="F39" s="13"/>
      <c r="G39" s="13"/>
      <c r="H39" s="13"/>
      <c r="I39" s="13"/>
      <c r="J39" s="13"/>
      <c r="K39" s="13"/>
      <c r="L39" s="13"/>
      <c r="M39" s="48"/>
      <c r="N39" s="23"/>
      <c r="O39" s="9"/>
      <c r="P39" s="29"/>
      <c r="Q39" s="29"/>
      <c r="R39" s="29"/>
      <c r="S39" s="29"/>
      <c r="T39" s="29"/>
      <c r="U39" s="29"/>
      <c r="V39" s="29"/>
      <c r="W39" s="29"/>
      <c r="X39" s="29"/>
      <c r="Y39" s="29"/>
      <c r="Z39" s="29"/>
      <c r="AA39" s="29"/>
      <c r="AB39" s="29"/>
      <c r="AC39" s="29"/>
      <c r="AD39" s="29"/>
    </row>
    <row r="40" spans="2:30">
      <c r="B40" s="70">
        <v>1</v>
      </c>
      <c r="C40" s="15" t="s">
        <v>121</v>
      </c>
      <c r="D40" s="4"/>
      <c r="E40" s="4"/>
      <c r="F40" s="4"/>
      <c r="G40" s="4"/>
      <c r="H40" s="4"/>
      <c r="I40" s="4"/>
      <c r="J40" s="4"/>
      <c r="K40" s="4"/>
      <c r="L40" s="4"/>
      <c r="M40" s="4"/>
      <c r="N40" s="60"/>
      <c r="O40" s="9"/>
      <c r="P40" s="12" t="s">
        <v>24</v>
      </c>
      <c r="Q40" s="13"/>
      <c r="R40" s="13"/>
      <c r="S40" s="13"/>
      <c r="T40" s="13"/>
      <c r="U40" s="13"/>
      <c r="V40" s="13"/>
      <c r="W40" s="13"/>
      <c r="X40" s="13"/>
      <c r="Y40" s="13"/>
      <c r="Z40" s="13"/>
      <c r="AA40" s="13"/>
      <c r="AB40" s="13"/>
      <c r="AC40" s="48"/>
      <c r="AD40" s="76"/>
    </row>
    <row r="41" spans="2:30">
      <c r="B41" s="70">
        <v>2</v>
      </c>
      <c r="C41" s="16" t="s">
        <v>122</v>
      </c>
      <c r="D41" s="4"/>
      <c r="E41" s="4"/>
      <c r="F41" s="4"/>
      <c r="G41" s="4"/>
      <c r="H41" s="4"/>
      <c r="I41" s="4"/>
      <c r="J41" s="4"/>
      <c r="K41" s="4"/>
      <c r="L41" s="4"/>
      <c r="M41" s="4"/>
      <c r="N41" s="60"/>
      <c r="O41" s="9"/>
      <c r="P41" s="71"/>
      <c r="Q41" s="34"/>
      <c r="R41" s="4"/>
      <c r="S41" s="4"/>
      <c r="T41" s="4"/>
      <c r="U41" s="4"/>
      <c r="V41" s="4"/>
      <c r="W41" s="4"/>
      <c r="X41" s="4"/>
      <c r="Y41" s="4"/>
      <c r="Z41" s="4"/>
      <c r="AA41" s="4"/>
      <c r="AB41" s="4"/>
      <c r="AC41" s="61"/>
      <c r="AD41" s="51"/>
    </row>
    <row r="42" spans="2:30">
      <c r="B42" s="70">
        <v>3</v>
      </c>
      <c r="C42" s="17" t="s">
        <v>124</v>
      </c>
      <c r="D42" s="4"/>
      <c r="E42" s="4"/>
      <c r="F42" s="4"/>
      <c r="G42" s="4"/>
      <c r="H42" s="4"/>
      <c r="I42" s="4"/>
      <c r="J42" s="4"/>
      <c r="K42" s="4"/>
      <c r="L42" s="4"/>
      <c r="M42" s="4"/>
      <c r="N42" s="60"/>
      <c r="O42" s="9"/>
      <c r="P42" s="71"/>
      <c r="Q42" s="34"/>
      <c r="R42" s="4"/>
      <c r="S42" s="4"/>
      <c r="T42" s="4"/>
      <c r="U42" s="4"/>
      <c r="V42" s="4"/>
      <c r="W42" s="4"/>
      <c r="X42" s="4"/>
      <c r="Y42" s="4"/>
      <c r="Z42" s="4"/>
      <c r="AA42" s="4"/>
      <c r="AB42" s="4"/>
      <c r="AC42" s="61"/>
      <c r="AD42" s="51"/>
    </row>
    <row r="43" spans="2:30">
      <c r="B43" s="14"/>
      <c r="C43" s="276" t="s">
        <v>225</v>
      </c>
      <c r="D43" s="277"/>
      <c r="E43" s="277"/>
      <c r="F43" s="277"/>
      <c r="G43" s="277"/>
      <c r="H43" s="277"/>
      <c r="I43" s="277"/>
      <c r="J43" s="277"/>
      <c r="K43" s="277"/>
      <c r="L43" s="277"/>
      <c r="M43" s="277"/>
      <c r="N43" s="278"/>
      <c r="O43" s="9"/>
      <c r="P43" s="71"/>
      <c r="Q43" s="34"/>
      <c r="R43" s="4"/>
      <c r="S43" s="4"/>
      <c r="T43" s="4"/>
      <c r="U43" s="4"/>
      <c r="V43" s="4"/>
      <c r="W43" s="4"/>
      <c r="X43" s="4"/>
      <c r="Y43" s="4"/>
      <c r="Z43" s="4"/>
      <c r="AA43" s="4"/>
      <c r="AB43" s="4"/>
      <c r="AC43" s="61"/>
      <c r="AD43" s="51"/>
    </row>
    <row r="44" spans="2:30">
      <c r="B44" s="14"/>
      <c r="C44" s="279"/>
      <c r="D44" s="280"/>
      <c r="E44" s="280"/>
      <c r="F44" s="280"/>
      <c r="G44" s="280"/>
      <c r="H44" s="280"/>
      <c r="I44" s="280"/>
      <c r="J44" s="280"/>
      <c r="K44" s="280"/>
      <c r="L44" s="280"/>
      <c r="M44" s="280"/>
      <c r="N44" s="281"/>
      <c r="P44" s="71"/>
      <c r="Q44" s="34"/>
      <c r="R44" s="4"/>
      <c r="S44" s="4"/>
      <c r="T44" s="4"/>
      <c r="U44" s="4"/>
      <c r="V44" s="4"/>
      <c r="W44" s="4"/>
      <c r="X44" s="4"/>
      <c r="Y44" s="4"/>
      <c r="Z44" s="4"/>
      <c r="AA44" s="4"/>
      <c r="AB44" s="4"/>
      <c r="AC44" s="61"/>
      <c r="AD44" s="51"/>
    </row>
    <row r="45" spans="2:30">
      <c r="B45" s="14"/>
      <c r="C45" s="62"/>
      <c r="D45" s="63"/>
      <c r="E45" s="4"/>
      <c r="F45" s="4"/>
      <c r="G45" s="4"/>
      <c r="H45" s="4"/>
      <c r="I45" s="4"/>
      <c r="J45" s="4"/>
      <c r="K45" s="4"/>
      <c r="L45" s="4"/>
      <c r="M45" s="4"/>
      <c r="N45" s="60"/>
      <c r="P45" s="71"/>
      <c r="Q45" s="34"/>
      <c r="R45" s="4"/>
      <c r="S45" s="4"/>
      <c r="T45" s="4"/>
      <c r="U45" s="4"/>
      <c r="V45" s="4"/>
      <c r="W45" s="4"/>
      <c r="X45" s="4"/>
      <c r="Y45" s="4"/>
      <c r="Z45" s="4"/>
      <c r="AA45" s="4"/>
      <c r="AB45" s="4"/>
      <c r="AC45" s="61"/>
      <c r="AD45" s="51"/>
    </row>
    <row r="46" spans="2:30">
      <c r="B46" s="14"/>
      <c r="C46" s="62"/>
      <c r="D46" s="63"/>
      <c r="E46" s="4"/>
      <c r="F46" s="4"/>
      <c r="G46" s="4"/>
      <c r="H46" s="4"/>
      <c r="I46" s="4"/>
      <c r="J46" s="4"/>
      <c r="K46" s="4"/>
      <c r="L46" s="4"/>
      <c r="M46" s="4"/>
      <c r="N46" s="60"/>
      <c r="P46" s="71"/>
      <c r="Q46" s="34"/>
      <c r="R46" s="4"/>
      <c r="S46" s="4"/>
      <c r="T46" s="4"/>
      <c r="U46" s="4"/>
      <c r="V46" s="4"/>
      <c r="W46" s="4"/>
      <c r="X46" s="4"/>
      <c r="Y46" s="4"/>
      <c r="Z46" s="4"/>
      <c r="AA46" s="4"/>
      <c r="AB46" s="4"/>
      <c r="AC46" s="61"/>
      <c r="AD46" s="51"/>
    </row>
    <row r="47" spans="2:30" ht="16" thickBot="1">
      <c r="B47" s="57"/>
      <c r="C47" s="44"/>
      <c r="D47" s="44"/>
      <c r="E47" s="44"/>
      <c r="F47" s="44"/>
      <c r="G47" s="44"/>
      <c r="H47" s="44"/>
      <c r="I47" s="44"/>
      <c r="J47" s="44"/>
      <c r="K47" s="44"/>
      <c r="L47" s="44"/>
      <c r="M47" s="44"/>
      <c r="N47" s="45"/>
      <c r="P47" s="72"/>
      <c r="Q47" s="64"/>
      <c r="R47" s="5"/>
      <c r="S47" s="5"/>
      <c r="T47" s="5"/>
      <c r="U47" s="5"/>
      <c r="V47" s="5"/>
      <c r="W47" s="5"/>
      <c r="X47" s="5"/>
      <c r="Y47" s="5"/>
      <c r="Z47" s="5"/>
      <c r="AA47" s="5"/>
      <c r="AB47" s="5"/>
      <c r="AC47" s="65"/>
      <c r="AD47" s="66"/>
    </row>
    <row r="48" spans="2:30" ht="16" thickBot="1">
      <c r="B48" s="29"/>
      <c r="C48" s="29"/>
      <c r="D48" s="29"/>
      <c r="E48" s="29"/>
      <c r="F48" s="29"/>
      <c r="G48" s="29"/>
      <c r="H48" s="29"/>
      <c r="I48" s="29"/>
      <c r="J48" s="29"/>
      <c r="K48" s="29"/>
      <c r="L48" s="29"/>
      <c r="M48" s="29"/>
      <c r="N48" s="29"/>
      <c r="P48" s="29"/>
      <c r="Q48" s="29"/>
      <c r="R48" s="29"/>
      <c r="S48" s="29"/>
      <c r="T48" s="29"/>
      <c r="U48" s="29"/>
      <c r="V48" s="29"/>
      <c r="W48" s="29"/>
      <c r="X48" s="29"/>
      <c r="Y48" s="29"/>
      <c r="Z48" s="29"/>
      <c r="AA48" s="29"/>
      <c r="AB48" s="29"/>
      <c r="AC48" s="29"/>
      <c r="AD48" s="29"/>
    </row>
    <row r="49" spans="2:30">
      <c r="B49" s="12" t="s">
        <v>259</v>
      </c>
      <c r="C49" s="13"/>
      <c r="D49" s="13"/>
      <c r="E49" s="13"/>
      <c r="F49" s="13"/>
      <c r="G49" s="13"/>
      <c r="H49" s="13"/>
      <c r="I49" s="13"/>
      <c r="J49" s="13"/>
      <c r="K49" s="13" t="str">
        <f>AB18</f>
        <v>+3</v>
      </c>
      <c r="L49" s="13" t="s">
        <v>209</v>
      </c>
      <c r="M49" s="48"/>
      <c r="N49" s="76"/>
      <c r="P49" s="12" t="s">
        <v>396</v>
      </c>
      <c r="Q49" s="13"/>
      <c r="R49" s="13"/>
      <c r="S49" s="13"/>
      <c r="T49" s="13"/>
      <c r="U49" s="13"/>
      <c r="V49" s="13"/>
      <c r="W49" s="13"/>
      <c r="X49" s="13"/>
      <c r="Y49" s="13"/>
      <c r="Z49" s="13"/>
      <c r="AA49" s="13"/>
      <c r="AB49" s="13"/>
      <c r="AC49" s="13"/>
      <c r="AD49" s="76" t="s">
        <v>397</v>
      </c>
    </row>
    <row r="50" spans="2:30">
      <c r="B50" s="71" t="s">
        <v>218</v>
      </c>
      <c r="C50" s="241" t="s">
        <v>104</v>
      </c>
      <c r="D50" s="239"/>
      <c r="E50" s="239"/>
      <c r="F50" s="239"/>
      <c r="G50" s="239"/>
      <c r="H50" s="4" t="str">
        <f>VLOOKUP(C50,tables!G4:H7,2)</f>
        <v>Use Dex</v>
      </c>
      <c r="I50" s="4"/>
      <c r="J50" s="4"/>
      <c r="K50" s="4"/>
      <c r="L50" s="4"/>
      <c r="M50" s="61"/>
      <c r="N50" s="51"/>
      <c r="P50" s="236"/>
      <c r="Q50" s="239"/>
      <c r="R50" s="239"/>
      <c r="S50" s="239"/>
      <c r="T50" s="239"/>
      <c r="U50" s="239"/>
      <c r="V50" s="4"/>
      <c r="W50" s="4"/>
      <c r="X50" s="4"/>
      <c r="Y50" s="4"/>
      <c r="Z50" s="4"/>
      <c r="AA50" s="4"/>
      <c r="AB50" s="4"/>
      <c r="AC50" s="4"/>
      <c r="AD50" s="234" t="s">
        <v>398</v>
      </c>
    </row>
    <row r="51" spans="2:30">
      <c r="B51" s="71" t="str">
        <f>AB18</f>
        <v>+3</v>
      </c>
      <c r="C51" s="34" t="s">
        <v>224</v>
      </c>
      <c r="D51" s="4"/>
      <c r="E51" s="4"/>
      <c r="F51" s="4"/>
      <c r="G51" s="4"/>
      <c r="H51" s="4"/>
      <c r="I51" s="4"/>
      <c r="J51" s="4"/>
      <c r="K51" s="4"/>
      <c r="L51" s="4"/>
      <c r="M51" s="61"/>
      <c r="N51" s="51"/>
      <c r="P51" s="236"/>
      <c r="Q51" s="4"/>
      <c r="R51" s="4"/>
      <c r="S51" s="4"/>
      <c r="T51" s="4"/>
      <c r="U51" s="4"/>
      <c r="V51" s="4"/>
      <c r="W51" s="4"/>
      <c r="X51" s="4"/>
      <c r="Y51" s="4"/>
      <c r="Z51" s="4"/>
      <c r="AA51" s="4"/>
      <c r="AB51" s="4"/>
      <c r="AC51" s="4"/>
      <c r="AD51" s="234" t="s">
        <v>398</v>
      </c>
    </row>
    <row r="52" spans="2:30">
      <c r="B52" s="71" t="s">
        <v>216</v>
      </c>
      <c r="C52" s="241" t="s">
        <v>256</v>
      </c>
      <c r="D52" s="239"/>
      <c r="E52" s="239"/>
      <c r="F52" s="239"/>
      <c r="G52" s="239"/>
      <c r="H52" s="233" t="str">
        <f>VLOOKUP(C52,tables!G10:H12,2)</f>
        <v>1 free invoke / session or repair</v>
      </c>
      <c r="I52" s="4"/>
      <c r="J52" s="4"/>
      <c r="K52" s="4"/>
      <c r="L52" s="4"/>
      <c r="M52" s="61"/>
      <c r="N52" s="51"/>
      <c r="P52" s="236"/>
      <c r="Q52" s="239"/>
      <c r="R52" s="239"/>
      <c r="S52" s="239"/>
      <c r="T52" s="239"/>
      <c r="U52" s="239"/>
      <c r="V52" s="4"/>
      <c r="W52" s="4"/>
      <c r="X52" s="4"/>
      <c r="Y52" s="4"/>
      <c r="Z52" s="4"/>
      <c r="AA52" s="4"/>
      <c r="AB52" s="4"/>
      <c r="AC52" s="4"/>
      <c r="AD52" s="234" t="s">
        <v>398</v>
      </c>
    </row>
    <row r="53" spans="2:30">
      <c r="B53" s="71" t="str">
        <f>AB18</f>
        <v>+3</v>
      </c>
      <c r="C53" s="34" t="s">
        <v>131</v>
      </c>
      <c r="D53" s="4"/>
      <c r="E53" s="4" t="s">
        <v>132</v>
      </c>
      <c r="F53" s="4"/>
      <c r="G53" s="4"/>
      <c r="H53" s="4"/>
      <c r="I53" s="4" t="s">
        <v>261</v>
      </c>
      <c r="J53" s="4"/>
      <c r="K53" s="4"/>
      <c r="L53" s="4"/>
      <c r="M53" s="61"/>
      <c r="N53" s="51"/>
      <c r="P53" s="236"/>
      <c r="Q53" s="4"/>
      <c r="R53" s="4"/>
      <c r="S53" s="4"/>
      <c r="T53" s="4"/>
      <c r="U53" s="4"/>
      <c r="V53" s="4"/>
      <c r="W53" s="4"/>
      <c r="X53" s="4"/>
      <c r="Y53" s="4"/>
      <c r="Z53" s="4"/>
      <c r="AA53" s="4"/>
      <c r="AB53" s="4"/>
      <c r="AC53" s="4"/>
      <c r="AD53" s="234" t="s">
        <v>398</v>
      </c>
    </row>
    <row r="54" spans="2:30">
      <c r="B54" s="71"/>
      <c r="C54" s="34"/>
      <c r="D54" s="4"/>
      <c r="E54" s="4"/>
      <c r="F54" s="4"/>
      <c r="G54" s="4"/>
      <c r="H54" s="4"/>
      <c r="I54" s="4"/>
      <c r="J54" s="4"/>
      <c r="K54" s="4"/>
      <c r="L54" s="4"/>
      <c r="M54" s="61"/>
      <c r="N54" s="51"/>
      <c r="P54" s="236"/>
      <c r="Q54" s="4"/>
      <c r="R54" s="4"/>
      <c r="S54" s="4"/>
      <c r="T54" s="4"/>
      <c r="U54" s="4"/>
      <c r="V54" s="4"/>
      <c r="W54" s="4"/>
      <c r="X54" s="4"/>
      <c r="Y54" s="4"/>
      <c r="Z54" s="4"/>
      <c r="AA54" s="4"/>
      <c r="AB54" s="4"/>
      <c r="AC54" s="4"/>
      <c r="AD54" s="234" t="s">
        <v>398</v>
      </c>
    </row>
    <row r="55" spans="2:30">
      <c r="B55" s="71"/>
      <c r="C55" s="34"/>
      <c r="D55" s="4"/>
      <c r="E55" s="4"/>
      <c r="F55" s="4"/>
      <c r="G55" s="4"/>
      <c r="H55" s="4"/>
      <c r="I55" s="4"/>
      <c r="J55" s="4"/>
      <c r="K55" s="4"/>
      <c r="L55" s="4"/>
      <c r="M55" s="61"/>
      <c r="N55" s="51"/>
      <c r="P55" s="236"/>
      <c r="Q55" s="4"/>
      <c r="R55" s="4"/>
      <c r="S55" s="4"/>
      <c r="T55" s="4"/>
      <c r="U55" s="4"/>
      <c r="V55" s="4"/>
      <c r="W55" s="4"/>
      <c r="X55" s="4"/>
      <c r="Y55" s="4"/>
      <c r="Z55" s="4"/>
      <c r="AA55" s="4"/>
      <c r="AB55" s="4"/>
      <c r="AC55" s="4"/>
      <c r="AD55" s="234" t="s">
        <v>398</v>
      </c>
    </row>
    <row r="56" spans="2:30" ht="16" thickBot="1">
      <c r="B56" s="72"/>
      <c r="C56" s="64"/>
      <c r="D56" s="5"/>
      <c r="E56" s="5"/>
      <c r="F56" s="5"/>
      <c r="G56" s="5"/>
      <c r="H56" s="5"/>
      <c r="I56" s="5"/>
      <c r="J56" s="5"/>
      <c r="K56" s="5"/>
      <c r="L56" s="5"/>
      <c r="M56" s="65"/>
      <c r="N56" s="66"/>
      <c r="P56" s="237"/>
      <c r="Q56" s="5"/>
      <c r="R56" s="5"/>
      <c r="S56" s="5"/>
      <c r="T56" s="5"/>
      <c r="U56" s="5"/>
      <c r="V56" s="5"/>
      <c r="W56" s="5"/>
      <c r="X56" s="5"/>
      <c r="Y56" s="5"/>
      <c r="Z56" s="5"/>
      <c r="AA56" s="5"/>
      <c r="AB56" s="5"/>
      <c r="AC56" s="5"/>
      <c r="AD56" s="235"/>
    </row>
  </sheetData>
  <mergeCells count="31">
    <mergeCell ref="V14:X15"/>
    <mergeCell ref="AB14:AD15"/>
    <mergeCell ref="E13:F13"/>
    <mergeCell ref="V6:X6"/>
    <mergeCell ref="AA6:AC6"/>
    <mergeCell ref="V8:X8"/>
    <mergeCell ref="AB13:AD13"/>
    <mergeCell ref="B6:N6"/>
    <mergeCell ref="E9:F9"/>
    <mergeCell ref="E17:F17"/>
    <mergeCell ref="AB17:AD17"/>
    <mergeCell ref="AB20:AD20"/>
    <mergeCell ref="Q25:AA25"/>
    <mergeCell ref="AB18:AD18"/>
    <mergeCell ref="AB21:AD21"/>
    <mergeCell ref="AB19:AD19"/>
    <mergeCell ref="AB22:AD22"/>
    <mergeCell ref="C50:G50"/>
    <mergeCell ref="C52:G52"/>
    <mergeCell ref="C43:N44"/>
    <mergeCell ref="Q31:AA31"/>
    <mergeCell ref="Q33:AA33"/>
    <mergeCell ref="Q35:AA35"/>
    <mergeCell ref="Q50:U50"/>
    <mergeCell ref="Q52:U52"/>
    <mergeCell ref="B27:B29"/>
    <mergeCell ref="B30:B32"/>
    <mergeCell ref="B35:B37"/>
    <mergeCell ref="Q37:AA37"/>
    <mergeCell ref="Q29:AA29"/>
    <mergeCell ref="Q27:AA27"/>
  </mergeCells>
  <conditionalFormatting sqref="D22">
    <cfRule type="expression" dxfId="43" priority="10">
      <formula>$AC$22="+0"</formula>
    </cfRule>
  </conditionalFormatting>
  <conditionalFormatting sqref="E22">
    <cfRule type="expression" dxfId="42" priority="11">
      <formula>$AC$22="+4"</formula>
    </cfRule>
    <cfRule type="expression" dxfId="41" priority="12">
      <formula>$AC$22="+3"</formula>
    </cfRule>
  </conditionalFormatting>
  <conditionalFormatting sqref="K22">
    <cfRule type="expression" dxfId="40" priority="13">
      <formula>$AC$18="+0"</formula>
    </cfRule>
  </conditionalFormatting>
  <conditionalFormatting sqref="L22">
    <cfRule type="expression" dxfId="39" priority="14">
      <formula>$AC$18="+4"</formula>
    </cfRule>
    <cfRule type="expression" dxfId="38" priority="15">
      <formula>$AC$18="+3"</formula>
    </cfRule>
  </conditionalFormatting>
  <dataValidations count="1">
    <dataValidation type="list" allowBlank="1" showInputMessage="1" showErrorMessage="1" sqref="E9:F9 E13:F13 E17:F17" xr:uid="{721B4242-93B5-43E3-9569-4039617F2F34}">
      <formula1>#REF!</formula1>
    </dataValidation>
  </dataValidations>
  <pageMargins left="0.25" right="0.25" top="0.75" bottom="0.75" header="0.3" footer="0.3"/>
  <pageSetup paperSize="9" scale="93" orientation="portrait" r:id="rId1"/>
  <ignoredErrors>
    <ignoredError sqref="AB17:AD22 P26 P28 P30" numberStoredAsText="1"/>
  </ignoredErrors>
  <drawing r:id="rId2"/>
  <extLst>
    <ext xmlns:x14="http://schemas.microsoft.com/office/spreadsheetml/2009/9/main" uri="{CCE6A557-97BC-4b89-ADB6-D9C93CAAB3DF}">
      <x14:dataValidations xmlns:xm="http://schemas.microsoft.com/office/excel/2006/main" count="8">
        <x14:dataValidation type="list" allowBlank="1" showInputMessage="1" showErrorMessage="1" xr:uid="{7E557A54-9599-4E49-BDDF-23B23EC4182F}">
          <x14:formula1>
            <xm:f>tables!$G$4:$G$6</xm:f>
          </x14:formula1>
          <xm:sqref>C50 Q41 Q50</xm:sqref>
        </x14:dataValidation>
        <x14:dataValidation type="list" allowBlank="1" showInputMessage="1" showErrorMessage="1" xr:uid="{B51CE29F-D13E-452E-BE05-A6AD16CFBCB4}">
          <x14:formula1>
            <xm:f>tables!$C$4:$C$8</xm:f>
          </x14:formula1>
          <xm:sqref>V6 AA6</xm:sqref>
        </x14:dataValidation>
        <x14:dataValidation type="list" allowBlank="1" showInputMessage="1" showErrorMessage="1" xr:uid="{E34F7621-D78A-4A61-B17A-4FCB0393353C}">
          <x14:formula1>
            <xm:f>tables!$D$4:$D$8</xm:f>
          </x14:formula1>
          <xm:sqref>AB17:AD19</xm:sqref>
        </x14:dataValidation>
        <x14:dataValidation type="list" allowBlank="1" showInputMessage="1" showErrorMessage="1" errorTitle="non legal value" xr:uid="{59392542-B11A-4876-878E-9C088BEF2033}">
          <x14:formula1>
            <xm:f>tables!$D$4:$D$8</xm:f>
          </x14:formula1>
          <xm:sqref>AB20:AD22</xm:sqref>
        </x14:dataValidation>
        <x14:dataValidation type="list" allowBlank="1" showInputMessage="1" showErrorMessage="1" xr:uid="{A696F5C2-E3A5-4AFD-8F10-188E316DD243}">
          <x14:formula1>
            <xm:f>tables!$B$20:$B$39</xm:f>
          </x14:formula1>
          <xm:sqref>Q35:AA35 Q37:AA37 Q29:AA29 Q31:AA31 Q33:AA33</xm:sqref>
        </x14:dataValidation>
        <x14:dataValidation type="list" allowBlank="1" showInputMessage="1" showErrorMessage="1" xr:uid="{1AEE5446-14AE-48DC-9F91-768449947236}">
          <x14:formula1>
            <xm:f>tables!$B$4:$B$7</xm:f>
          </x14:formula1>
          <xm:sqref>V8:Z8</xm:sqref>
        </x14:dataValidation>
        <x14:dataValidation type="list" allowBlank="1" showInputMessage="1" showErrorMessage="1" xr:uid="{375A7C3E-6C5D-4CDA-BE4A-BF6576EDCC33}">
          <x14:formula1>
            <xm:f>tables!$G$10:$G$12</xm:f>
          </x14:formula1>
          <xm:sqref>C52:G52 Q43:U43 Q52:U52</xm:sqref>
        </x14:dataValidation>
        <x14:dataValidation type="list" allowBlank="1" showInputMessage="1" showErrorMessage="1" xr:uid="{DCADBC7C-3410-46A8-ADA9-0010D2490D44}">
          <x14:formula1>
            <xm:f>tables!$B$20:$B$60</xm:f>
          </x14:formula1>
          <xm:sqref>Q27:AA27 Q25:AA25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75B65-9A85-4EC2-9C68-5D1AE17D48AB}">
  <sheetPr>
    <pageSetUpPr fitToPage="1"/>
  </sheetPr>
  <dimension ref="B1:AD55"/>
  <sheetViews>
    <sheetView tabSelected="1" workbookViewId="0">
      <selection activeCell="P47" sqref="P47:AD55"/>
    </sheetView>
  </sheetViews>
  <sheetFormatPr baseColWidth="10" defaultColWidth="3.6640625" defaultRowHeight="15"/>
  <cols>
    <col min="1" max="1" width="5.5" style="18" customWidth="1"/>
    <col min="2" max="3" width="3.6640625" style="18"/>
    <col min="4" max="4" width="4.33203125" style="18" bestFit="1" customWidth="1"/>
    <col min="5" max="26" width="3.6640625" style="18"/>
    <col min="27" max="27" width="4.33203125" style="18" customWidth="1"/>
    <col min="28" max="16384" width="3.6640625" style="18"/>
  </cols>
  <sheetData>
    <row r="1" spans="2:30">
      <c r="B1" s="9"/>
      <c r="C1" s="9"/>
      <c r="D1" s="9"/>
      <c r="E1" s="9"/>
      <c r="F1" s="9"/>
      <c r="G1" s="9"/>
      <c r="H1" s="9"/>
      <c r="I1" s="9"/>
      <c r="J1" s="9"/>
      <c r="K1" s="9"/>
      <c r="L1" s="9"/>
      <c r="M1" s="9"/>
      <c r="N1" s="9"/>
      <c r="O1" s="9"/>
      <c r="P1" s="9"/>
      <c r="Q1" s="9"/>
      <c r="R1" s="9"/>
      <c r="S1" s="9"/>
      <c r="T1" s="9"/>
      <c r="U1" s="9"/>
      <c r="V1" s="9"/>
      <c r="W1" s="9"/>
      <c r="X1" s="9"/>
      <c r="Y1" s="9"/>
      <c r="Z1" s="9"/>
      <c r="AA1" s="9"/>
      <c r="AB1" s="9"/>
      <c r="AC1" s="9"/>
      <c r="AD1" s="9"/>
    </row>
    <row r="2" spans="2:30">
      <c r="B2" s="9"/>
      <c r="C2" s="9"/>
      <c r="D2" s="9"/>
      <c r="E2" s="9"/>
      <c r="F2" s="9"/>
      <c r="G2" s="9"/>
      <c r="H2" s="9"/>
      <c r="I2" s="9"/>
      <c r="J2" s="9"/>
      <c r="K2" s="9"/>
      <c r="L2" s="9"/>
      <c r="M2" s="9"/>
      <c r="N2" s="9"/>
      <c r="O2" s="9"/>
      <c r="P2" s="9"/>
      <c r="Q2" s="9"/>
      <c r="R2" s="9"/>
      <c r="S2" s="9"/>
      <c r="T2" s="9"/>
      <c r="U2" s="9"/>
      <c r="V2" s="9"/>
      <c r="W2" s="9"/>
      <c r="X2" s="9"/>
      <c r="Y2" s="9"/>
      <c r="Z2" s="9"/>
      <c r="AA2" s="9"/>
      <c r="AB2" s="9"/>
      <c r="AC2" s="9"/>
      <c r="AD2" s="9"/>
    </row>
    <row r="3" spans="2:30">
      <c r="B3" s="9"/>
      <c r="C3" s="9"/>
      <c r="D3" s="9"/>
      <c r="E3" s="9"/>
      <c r="F3" s="9"/>
      <c r="G3" s="9"/>
      <c r="H3" s="9"/>
      <c r="I3" s="9"/>
      <c r="J3" s="9"/>
      <c r="K3" s="9"/>
      <c r="L3" s="9"/>
      <c r="M3" s="9"/>
      <c r="N3" s="9"/>
      <c r="O3" s="9"/>
      <c r="P3" s="9"/>
      <c r="Q3" s="9"/>
      <c r="R3" s="9"/>
      <c r="S3" s="9"/>
      <c r="T3" s="9"/>
      <c r="U3" s="9"/>
      <c r="V3" s="9"/>
      <c r="W3" s="9"/>
      <c r="X3" s="9"/>
      <c r="Y3" s="9"/>
      <c r="Z3" s="9"/>
      <c r="AA3" s="9"/>
      <c r="AB3" s="9"/>
      <c r="AC3" s="9"/>
      <c r="AD3" s="9"/>
    </row>
    <row r="4" spans="2:30" ht="16" thickBot="1">
      <c r="B4" s="9"/>
      <c r="C4" s="9"/>
      <c r="D4" s="9"/>
      <c r="E4" s="9"/>
      <c r="F4" s="9"/>
      <c r="G4" s="9"/>
      <c r="H4" s="9"/>
      <c r="I4" s="9"/>
      <c r="J4" s="9"/>
      <c r="K4" s="9"/>
      <c r="L4" s="9"/>
      <c r="M4" s="9"/>
      <c r="N4" s="9"/>
      <c r="O4" s="9"/>
      <c r="P4" s="9"/>
      <c r="Q4" s="9"/>
      <c r="R4" s="9"/>
      <c r="S4" s="9"/>
      <c r="T4" s="9"/>
      <c r="U4" s="9"/>
      <c r="V4" s="9"/>
      <c r="W4" s="9"/>
      <c r="X4" s="9"/>
      <c r="Y4" s="9"/>
      <c r="Z4" s="9"/>
      <c r="AA4" s="9"/>
      <c r="AB4" s="9"/>
      <c r="AC4" s="9"/>
      <c r="AD4" s="9"/>
    </row>
    <row r="5" spans="2:30" ht="16" thickBot="1">
      <c r="B5" s="19" t="s">
        <v>53</v>
      </c>
      <c r="C5" s="20"/>
      <c r="D5" s="20"/>
      <c r="E5" s="20"/>
      <c r="F5" s="20"/>
      <c r="G5" s="20"/>
      <c r="H5" s="20"/>
      <c r="I5" s="20"/>
      <c r="J5" s="20" t="s">
        <v>54</v>
      </c>
      <c r="K5" s="20"/>
      <c r="L5" s="21"/>
      <c r="M5" s="96" t="s">
        <v>0</v>
      </c>
      <c r="N5" s="22" t="s">
        <v>1</v>
      </c>
      <c r="O5" s="9"/>
      <c r="P5" s="9"/>
      <c r="Q5" s="9"/>
      <c r="R5" s="9"/>
      <c r="S5" s="9"/>
      <c r="T5" s="9"/>
      <c r="U5" s="9"/>
      <c r="V5" s="13" t="s">
        <v>49</v>
      </c>
      <c r="W5" s="13"/>
      <c r="X5" s="23"/>
      <c r="Y5" s="13"/>
      <c r="Z5" s="13"/>
      <c r="AA5" s="24"/>
      <c r="AB5" s="24"/>
      <c r="AC5" s="24"/>
      <c r="AD5" s="24"/>
    </row>
    <row r="6" spans="2:30" ht="16" thickBot="1">
      <c r="B6" s="287" t="s">
        <v>253</v>
      </c>
      <c r="C6" s="288"/>
      <c r="D6" s="288"/>
      <c r="E6" s="288"/>
      <c r="F6" s="288"/>
      <c r="G6" s="288"/>
      <c r="H6" s="288"/>
      <c r="I6" s="288"/>
      <c r="J6" s="288"/>
      <c r="K6" s="288"/>
      <c r="L6" s="288"/>
      <c r="M6" s="288"/>
      <c r="N6" s="289"/>
      <c r="O6" s="9"/>
      <c r="P6" s="9"/>
      <c r="Q6" s="9"/>
      <c r="R6" s="9"/>
      <c r="S6" s="9"/>
      <c r="T6" s="9"/>
      <c r="U6" s="9"/>
      <c r="V6" s="242" t="s">
        <v>68</v>
      </c>
      <c r="W6" s="242"/>
      <c r="X6" s="242"/>
      <c r="Y6" s="200"/>
      <c r="Z6" s="200"/>
      <c r="AA6" s="138" t="s">
        <v>115</v>
      </c>
      <c r="AB6" s="25"/>
      <c r="AC6" s="25"/>
      <c r="AD6" s="25"/>
    </row>
    <row r="7" spans="2:30" ht="16" thickBot="1">
      <c r="B7" s="29"/>
      <c r="C7" s="29"/>
      <c r="D7" s="29"/>
      <c r="E7" s="29"/>
      <c r="F7" s="29"/>
      <c r="G7" s="29"/>
      <c r="H7" s="29"/>
      <c r="I7" s="29"/>
      <c r="J7" s="29"/>
      <c r="K7" s="29"/>
      <c r="L7" s="29"/>
      <c r="M7" s="29"/>
      <c r="N7" s="30"/>
      <c r="O7" s="9"/>
      <c r="P7" s="9"/>
      <c r="Q7" s="9"/>
      <c r="R7" s="9"/>
      <c r="S7" s="9"/>
      <c r="T7" s="9"/>
      <c r="U7" s="9"/>
      <c r="V7" s="27" t="s">
        <v>50</v>
      </c>
      <c r="W7" s="27"/>
      <c r="X7" s="28"/>
      <c r="Y7" s="27"/>
      <c r="Z7" s="27"/>
      <c r="AA7" s="24"/>
      <c r="AB7" s="24"/>
      <c r="AC7" s="24"/>
      <c r="AD7" s="24"/>
    </row>
    <row r="8" spans="2:30" ht="16" thickBot="1">
      <c r="B8" s="31" t="s">
        <v>4</v>
      </c>
      <c r="C8" s="31"/>
      <c r="D8" s="27"/>
      <c r="E8" s="27"/>
      <c r="F8" s="27"/>
      <c r="G8" s="27"/>
      <c r="H8" s="27"/>
      <c r="I8" s="27"/>
      <c r="J8" s="27"/>
      <c r="K8" s="27"/>
      <c r="L8" s="27"/>
      <c r="M8" s="32"/>
      <c r="N8" s="33"/>
      <c r="O8" s="9"/>
      <c r="P8" s="9"/>
      <c r="Q8" s="9"/>
      <c r="R8" s="9"/>
      <c r="S8" s="9"/>
      <c r="T8" s="9"/>
      <c r="U8" s="9"/>
      <c r="V8" s="242" t="s">
        <v>57</v>
      </c>
      <c r="W8" s="242"/>
      <c r="X8" s="242"/>
      <c r="Y8" s="200"/>
      <c r="Z8" s="200"/>
      <c r="AA8" s="25" t="s">
        <v>87</v>
      </c>
      <c r="AB8" s="25"/>
      <c r="AC8" s="25"/>
      <c r="AD8" s="25"/>
    </row>
    <row r="9" spans="2:30" ht="16" thickBot="1">
      <c r="B9" s="73" t="s">
        <v>5</v>
      </c>
      <c r="C9" s="29"/>
      <c r="D9" s="29"/>
      <c r="E9" s="256"/>
      <c r="F9" s="256"/>
      <c r="G9" s="29"/>
      <c r="H9" s="29"/>
      <c r="I9" s="29"/>
      <c r="J9" s="29"/>
      <c r="K9" s="29"/>
      <c r="L9" s="29"/>
      <c r="M9" s="29"/>
      <c r="N9" s="29"/>
      <c r="O9" s="9"/>
      <c r="P9" s="9"/>
      <c r="Q9" s="9"/>
      <c r="R9" s="9"/>
      <c r="S9" s="9"/>
      <c r="T9" s="9"/>
      <c r="U9" s="9"/>
      <c r="V9" s="27" t="s">
        <v>51</v>
      </c>
      <c r="W9" s="27"/>
      <c r="X9" s="28"/>
      <c r="Y9" s="27"/>
      <c r="Z9" s="27"/>
      <c r="AA9" s="24"/>
      <c r="AB9" s="24"/>
      <c r="AC9" s="24"/>
      <c r="AD9" s="24"/>
    </row>
    <row r="10" spans="2:30" ht="16" thickBot="1">
      <c r="B10" s="15" t="s">
        <v>75</v>
      </c>
      <c r="C10" s="4"/>
      <c r="D10" s="4"/>
      <c r="E10" s="4"/>
      <c r="F10" s="4"/>
      <c r="G10" s="4"/>
      <c r="H10" s="4"/>
      <c r="I10" s="35"/>
      <c r="J10" s="36"/>
      <c r="K10" s="4"/>
      <c r="L10" s="4"/>
      <c r="M10" s="4"/>
      <c r="N10" s="37"/>
      <c r="O10" s="9"/>
      <c r="P10" s="9"/>
      <c r="Q10" s="9"/>
      <c r="R10" s="9"/>
      <c r="S10" s="9"/>
      <c r="T10" s="9"/>
      <c r="U10" s="9"/>
      <c r="V10" s="25" t="s">
        <v>88</v>
      </c>
      <c r="W10" s="25"/>
      <c r="X10" s="25"/>
      <c r="Y10" s="25"/>
      <c r="Z10" s="25"/>
      <c r="AA10" s="25"/>
      <c r="AB10" s="25"/>
      <c r="AC10" s="25"/>
      <c r="AD10" s="25"/>
    </row>
    <row r="11" spans="2:30" ht="15" customHeight="1" thickBot="1">
      <c r="B11" s="74" t="s">
        <v>6</v>
      </c>
      <c r="C11" s="29"/>
      <c r="D11" s="29"/>
      <c r="E11" s="29"/>
      <c r="F11" s="29"/>
      <c r="G11" s="29"/>
      <c r="H11" s="29"/>
      <c r="I11" s="29"/>
      <c r="J11" s="29"/>
      <c r="K11" s="29"/>
      <c r="L11" s="29"/>
      <c r="M11" s="29"/>
      <c r="N11" s="30"/>
      <c r="O11" s="9"/>
      <c r="P11" s="9"/>
      <c r="Q11" s="9"/>
      <c r="R11" s="9"/>
      <c r="S11" s="9"/>
      <c r="T11" s="9"/>
      <c r="U11" s="9"/>
      <c r="V11" s="27" t="s">
        <v>52</v>
      </c>
      <c r="W11" s="27"/>
      <c r="X11" s="28"/>
      <c r="Y11" s="27"/>
      <c r="Z11" s="27"/>
      <c r="AA11" s="116"/>
      <c r="AB11" s="116"/>
      <c r="AC11" s="116"/>
      <c r="AD11" s="116"/>
    </row>
    <row r="12" spans="2:30" ht="16" thickBot="1">
      <c r="B12" s="201" t="s">
        <v>82</v>
      </c>
      <c r="C12" s="40"/>
      <c r="D12" s="41"/>
      <c r="E12" s="41"/>
      <c r="F12" s="35"/>
      <c r="G12" s="35"/>
      <c r="H12" s="35"/>
      <c r="I12" s="35"/>
      <c r="J12" s="35"/>
      <c r="K12" s="35"/>
      <c r="L12" s="35"/>
      <c r="M12" s="42"/>
      <c r="N12" s="43"/>
      <c r="O12" s="9"/>
      <c r="P12" s="9"/>
      <c r="Q12" s="9"/>
      <c r="R12" s="9"/>
      <c r="S12" s="9"/>
      <c r="T12" s="9"/>
      <c r="U12" s="9"/>
      <c r="V12" s="25" t="s">
        <v>89</v>
      </c>
      <c r="W12" s="5"/>
      <c r="X12" s="5"/>
      <c r="Y12" s="5"/>
      <c r="Z12" s="5"/>
      <c r="AA12" s="5"/>
      <c r="AB12" s="5"/>
      <c r="AC12" s="5"/>
      <c r="AD12" s="5"/>
    </row>
    <row r="13" spans="2:30" ht="16" thickBot="1">
      <c r="B13" s="74" t="s">
        <v>7</v>
      </c>
      <c r="C13" s="29"/>
      <c r="D13" s="29"/>
      <c r="E13" s="256"/>
      <c r="F13" s="256"/>
      <c r="G13" s="29"/>
      <c r="H13" s="29"/>
      <c r="I13" s="29"/>
      <c r="J13" s="29"/>
      <c r="K13" s="29"/>
      <c r="L13" s="29"/>
      <c r="M13" s="29"/>
      <c r="N13" s="29"/>
      <c r="O13" s="9"/>
      <c r="P13" s="9"/>
      <c r="Q13" s="9"/>
      <c r="R13" s="9"/>
      <c r="S13" s="9"/>
      <c r="T13" s="9"/>
      <c r="U13" s="9"/>
      <c r="V13" s="19" t="s">
        <v>254</v>
      </c>
      <c r="W13" s="20"/>
      <c r="X13" s="20"/>
      <c r="Y13" s="20"/>
      <c r="Z13" s="20"/>
      <c r="AA13" s="20"/>
      <c r="AB13" s="243" t="s">
        <v>25</v>
      </c>
      <c r="AC13" s="243"/>
      <c r="AD13" s="244"/>
    </row>
    <row r="14" spans="2:30" ht="15.5" customHeight="1">
      <c r="B14" s="15" t="s">
        <v>81</v>
      </c>
      <c r="C14" s="4"/>
      <c r="D14" s="4"/>
      <c r="E14" s="4"/>
      <c r="F14" s="4"/>
      <c r="G14" s="4"/>
      <c r="H14" s="4"/>
      <c r="I14" s="35"/>
      <c r="J14" s="36"/>
      <c r="K14" s="4"/>
      <c r="L14" s="4"/>
      <c r="M14" s="4"/>
      <c r="N14" s="37"/>
      <c r="O14" s="9"/>
      <c r="P14" s="9"/>
      <c r="Q14" s="9"/>
      <c r="R14" s="9"/>
      <c r="S14" s="9"/>
      <c r="T14" s="9"/>
      <c r="U14" s="9"/>
      <c r="V14" s="257">
        <v>2</v>
      </c>
      <c r="W14" s="258"/>
      <c r="X14" s="259"/>
      <c r="Y14" s="206"/>
      <c r="Z14" s="206"/>
      <c r="AA14" s="29"/>
      <c r="AB14" s="245">
        <v>2</v>
      </c>
      <c r="AC14" s="246"/>
      <c r="AD14" s="247"/>
    </row>
    <row r="15" spans="2:30" ht="15" customHeight="1" thickBot="1">
      <c r="B15" s="29"/>
      <c r="C15" s="29"/>
      <c r="D15" s="29"/>
      <c r="E15" s="29"/>
      <c r="F15" s="29"/>
      <c r="G15" s="29"/>
      <c r="H15" s="29"/>
      <c r="I15" s="29"/>
      <c r="J15" s="29"/>
      <c r="K15" s="29"/>
      <c r="L15" s="29"/>
      <c r="M15" s="29"/>
      <c r="N15" s="30"/>
      <c r="O15" s="9"/>
      <c r="P15" s="9"/>
      <c r="Q15" s="9"/>
      <c r="R15" s="9"/>
      <c r="S15" s="9"/>
      <c r="T15" s="9"/>
      <c r="U15" s="9"/>
      <c r="V15" s="260"/>
      <c r="W15" s="261"/>
      <c r="X15" s="262"/>
      <c r="Y15" s="206"/>
      <c r="Z15" s="206"/>
      <c r="AA15" s="29"/>
      <c r="AB15" s="248"/>
      <c r="AC15" s="249"/>
      <c r="AD15" s="250"/>
    </row>
    <row r="16" spans="2:30" ht="16" thickBot="1">
      <c r="B16" s="34"/>
      <c r="C16" s="4"/>
      <c r="D16" s="4"/>
      <c r="E16" s="4"/>
      <c r="F16" s="4"/>
      <c r="G16" s="4"/>
      <c r="H16" s="4"/>
      <c r="I16" s="35"/>
      <c r="J16" s="36"/>
      <c r="K16" s="4"/>
      <c r="L16" s="4"/>
      <c r="M16" s="4"/>
      <c r="N16" s="37"/>
      <c r="O16" s="9"/>
      <c r="P16" s="9"/>
      <c r="Q16" s="9"/>
      <c r="R16" s="9"/>
      <c r="S16" s="9"/>
      <c r="T16" s="9"/>
      <c r="U16" s="9"/>
      <c r="V16" s="46" t="s">
        <v>8</v>
      </c>
      <c r="W16" s="47"/>
      <c r="X16" s="47"/>
      <c r="Y16" s="47"/>
      <c r="Z16" s="47"/>
      <c r="AA16" s="47"/>
      <c r="AB16" s="47"/>
      <c r="AC16" s="47"/>
      <c r="AD16" s="47"/>
    </row>
    <row r="17" spans="2:30">
      <c r="B17" s="29"/>
      <c r="C17" s="29"/>
      <c r="D17" s="29"/>
      <c r="E17" s="256"/>
      <c r="F17" s="256"/>
      <c r="G17" s="29"/>
      <c r="H17" s="29"/>
      <c r="I17" s="29"/>
      <c r="J17" s="29"/>
      <c r="K17" s="29"/>
      <c r="L17" s="29"/>
      <c r="M17" s="29"/>
      <c r="N17" s="29"/>
      <c r="O17" s="9"/>
      <c r="P17" s="9"/>
      <c r="Q17" s="9"/>
      <c r="R17" s="9"/>
      <c r="S17" s="9"/>
      <c r="T17" s="9"/>
      <c r="U17" s="9"/>
      <c r="V17" s="170" t="s">
        <v>9</v>
      </c>
      <c r="W17" s="9"/>
      <c r="X17" s="9"/>
      <c r="Y17" s="9"/>
      <c r="Z17" s="9"/>
      <c r="AA17" s="9"/>
      <c r="AB17" s="282" t="s">
        <v>29</v>
      </c>
      <c r="AC17" s="283"/>
      <c r="AD17" s="284"/>
    </row>
    <row r="18" spans="2:30" ht="14.5" customHeight="1">
      <c r="B18" s="34"/>
      <c r="C18" s="4"/>
      <c r="D18" s="4"/>
      <c r="E18" s="4"/>
      <c r="F18" s="4"/>
      <c r="G18" s="4"/>
      <c r="H18" s="4"/>
      <c r="I18" s="35"/>
      <c r="J18" s="36"/>
      <c r="K18" s="4"/>
      <c r="L18" s="4"/>
      <c r="M18" s="4"/>
      <c r="N18" s="37"/>
      <c r="O18" s="9"/>
      <c r="P18" s="9"/>
      <c r="Q18" s="9"/>
      <c r="R18" s="9"/>
      <c r="S18" s="9"/>
      <c r="T18" s="9"/>
      <c r="U18" s="9"/>
      <c r="V18" s="170" t="s">
        <v>10</v>
      </c>
      <c r="W18" s="9"/>
      <c r="X18" s="9"/>
      <c r="Y18" s="9"/>
      <c r="Z18" s="9"/>
      <c r="AA18" s="9"/>
      <c r="AB18" s="282" t="s">
        <v>30</v>
      </c>
      <c r="AC18" s="283"/>
      <c r="AD18" s="284"/>
    </row>
    <row r="19" spans="2:30" ht="15" customHeight="1">
      <c r="B19" s="29"/>
      <c r="C19" s="29"/>
      <c r="D19" s="29"/>
      <c r="E19" s="29"/>
      <c r="F19" s="29"/>
      <c r="G19" s="29"/>
      <c r="H19" s="29"/>
      <c r="I19" s="29"/>
      <c r="J19" s="29"/>
      <c r="K19" s="29"/>
      <c r="L19" s="29"/>
      <c r="M19" s="29"/>
      <c r="N19" s="29"/>
      <c r="O19" s="9"/>
      <c r="P19" s="9"/>
      <c r="Q19" s="9"/>
      <c r="R19" s="9"/>
      <c r="S19" s="9"/>
      <c r="T19" s="9"/>
      <c r="U19" s="9"/>
      <c r="V19" s="170" t="s">
        <v>14</v>
      </c>
      <c r="W19" s="9"/>
      <c r="X19" s="9"/>
      <c r="Y19" s="9"/>
      <c r="Z19" s="9"/>
      <c r="AA19" s="9"/>
      <c r="AB19" s="282" t="s">
        <v>30</v>
      </c>
      <c r="AC19" s="283"/>
      <c r="AD19" s="284"/>
    </row>
    <row r="20" spans="2:30">
      <c r="B20" s="27" t="s">
        <v>15</v>
      </c>
      <c r="C20" s="53"/>
      <c r="D20" s="53"/>
      <c r="E20" s="53"/>
      <c r="F20" s="53"/>
      <c r="G20" s="53"/>
      <c r="H20" s="9"/>
      <c r="I20" s="27" t="s">
        <v>19</v>
      </c>
      <c r="J20" s="53"/>
      <c r="K20" s="78"/>
      <c r="L20" s="53"/>
      <c r="M20" s="53"/>
      <c r="N20" s="53"/>
      <c r="O20" s="9"/>
      <c r="P20" s="9"/>
      <c r="Q20" s="9"/>
      <c r="R20" s="9"/>
      <c r="S20" s="9"/>
      <c r="T20" s="9"/>
      <c r="U20" s="9"/>
      <c r="V20" s="170" t="s">
        <v>11</v>
      </c>
      <c r="W20" s="9"/>
      <c r="X20" s="9"/>
      <c r="Y20" s="9"/>
      <c r="Z20" s="9"/>
      <c r="AA20" s="9"/>
      <c r="AB20" s="282" t="s">
        <v>28</v>
      </c>
      <c r="AC20" s="283"/>
      <c r="AD20" s="284"/>
    </row>
    <row r="21" spans="2:30" ht="14.5" customHeight="1">
      <c r="B21" s="7" t="s">
        <v>16</v>
      </c>
      <c r="C21" s="7" t="s">
        <v>17</v>
      </c>
      <c r="D21" s="7" t="s">
        <v>18</v>
      </c>
      <c r="E21" s="10" t="s">
        <v>35</v>
      </c>
      <c r="F21" s="7"/>
      <c r="G21" s="6"/>
      <c r="H21" s="232"/>
      <c r="I21" s="7" t="s">
        <v>16</v>
      </c>
      <c r="J21" s="7" t="s">
        <v>17</v>
      </c>
      <c r="K21" s="83" t="s">
        <v>199</v>
      </c>
      <c r="L21" s="84" t="s">
        <v>200</v>
      </c>
      <c r="M21" s="7"/>
      <c r="N21" s="6"/>
      <c r="O21" s="9"/>
      <c r="P21" s="9"/>
      <c r="Q21" s="9"/>
      <c r="R21" s="9"/>
      <c r="S21" s="9"/>
      <c r="T21" s="9"/>
      <c r="U21" s="9"/>
      <c r="V21" s="170" t="s">
        <v>12</v>
      </c>
      <c r="W21" s="9"/>
      <c r="X21" s="9"/>
      <c r="Y21" s="9"/>
      <c r="Z21" s="9"/>
      <c r="AA21" s="9"/>
      <c r="AB21" s="282" t="s">
        <v>28</v>
      </c>
      <c r="AC21" s="283"/>
      <c r="AD21" s="284"/>
    </row>
    <row r="22" spans="2:30">
      <c r="B22" s="27" t="s">
        <v>284</v>
      </c>
      <c r="C22" s="53"/>
      <c r="D22" s="53"/>
      <c r="E22" s="53"/>
      <c r="F22" s="53"/>
      <c r="G22" s="53"/>
      <c r="H22" s="232"/>
      <c r="I22" s="27" t="s">
        <v>20</v>
      </c>
      <c r="J22" s="53"/>
      <c r="K22" s="53"/>
      <c r="L22" s="53"/>
      <c r="M22" s="53"/>
      <c r="N22" s="53"/>
      <c r="O22" s="9"/>
      <c r="P22" s="9"/>
      <c r="Q22" s="9"/>
      <c r="R22" s="9"/>
      <c r="S22" s="9"/>
      <c r="T22" s="9"/>
      <c r="U22" s="9"/>
      <c r="V22" s="170" t="s">
        <v>13</v>
      </c>
      <c r="W22" s="9"/>
      <c r="X22" s="9"/>
      <c r="Y22" s="9"/>
      <c r="Z22" s="9"/>
      <c r="AA22" s="9"/>
      <c r="AB22" s="282" t="s">
        <v>27</v>
      </c>
      <c r="AC22" s="283"/>
      <c r="AD22" s="284"/>
    </row>
    <row r="23" spans="2:30" ht="16" thickBot="1">
      <c r="B23" s="8" t="s">
        <v>390</v>
      </c>
      <c r="C23" s="54"/>
      <c r="D23" s="54"/>
      <c r="E23" s="54"/>
      <c r="F23" s="54"/>
      <c r="G23" s="54"/>
      <c r="H23" s="232"/>
      <c r="I23" s="8" t="s">
        <v>21</v>
      </c>
      <c r="J23" s="54"/>
      <c r="K23" s="54"/>
      <c r="L23" s="54"/>
      <c r="M23" s="54"/>
      <c r="N23" s="54"/>
      <c r="O23" s="9"/>
      <c r="P23" s="29"/>
      <c r="Q23" s="29"/>
      <c r="R23" s="29"/>
      <c r="S23" s="29"/>
      <c r="T23" s="29"/>
      <c r="U23" s="29"/>
      <c r="V23" s="29"/>
      <c r="W23" s="29"/>
      <c r="X23" s="29"/>
      <c r="Y23" s="29"/>
      <c r="Z23" s="29"/>
      <c r="AA23" s="29"/>
      <c r="AB23" s="29"/>
      <c r="AC23" s="29"/>
      <c r="AD23" s="29"/>
    </row>
    <row r="24" spans="2:30" ht="15" customHeight="1" thickBot="1">
      <c r="B24" s="19" t="s">
        <v>22</v>
      </c>
      <c r="C24" s="20"/>
      <c r="D24" s="20"/>
      <c r="E24" s="20"/>
      <c r="F24" s="20"/>
      <c r="G24" s="20"/>
      <c r="H24" s="20"/>
      <c r="I24" s="20"/>
      <c r="J24" s="20"/>
      <c r="K24" s="20"/>
      <c r="L24" s="20"/>
      <c r="M24" s="20"/>
      <c r="N24" s="21"/>
      <c r="O24" s="9"/>
      <c r="P24" s="12" t="s">
        <v>26</v>
      </c>
      <c r="Q24" s="13"/>
      <c r="R24" s="48"/>
      <c r="S24" s="48"/>
      <c r="T24" s="48"/>
      <c r="U24" s="142"/>
      <c r="V24" s="48"/>
      <c r="W24" s="48"/>
      <c r="X24" s="48"/>
      <c r="Y24" s="48"/>
      <c r="Z24" s="48"/>
      <c r="AA24" s="48"/>
      <c r="AB24" s="48" t="s">
        <v>205</v>
      </c>
      <c r="AC24" s="48" t="s">
        <v>204</v>
      </c>
      <c r="AD24" s="49" t="s">
        <v>206</v>
      </c>
    </row>
    <row r="25" spans="2:30">
      <c r="B25" s="240" t="s">
        <v>286</v>
      </c>
      <c r="C25" s="183">
        <v>2</v>
      </c>
      <c r="D25" s="224" t="s">
        <v>315</v>
      </c>
      <c r="E25" s="225"/>
      <c r="F25" s="225"/>
      <c r="G25" s="225"/>
      <c r="H25" s="225"/>
      <c r="I25" s="225"/>
      <c r="J25" s="225"/>
      <c r="K25" s="225"/>
      <c r="L25" s="225"/>
      <c r="M25" s="225"/>
      <c r="N25" s="226"/>
      <c r="O25" s="9"/>
      <c r="P25" s="132">
        <v>1</v>
      </c>
      <c r="Q25" s="285" t="s">
        <v>83</v>
      </c>
      <c r="R25" s="286"/>
      <c r="S25" s="286"/>
      <c r="T25" s="286"/>
      <c r="U25" s="286"/>
      <c r="V25" s="119"/>
      <c r="W25" s="119"/>
      <c r="X25" s="119"/>
      <c r="Y25" s="119"/>
      <c r="Z25" s="119"/>
      <c r="AA25" s="119"/>
      <c r="AB25" s="133" t="str">
        <f>VLOOKUP($Q25,tables!$B$20:$F$36,3)</f>
        <v>1;2;Z</v>
      </c>
      <c r="AC25" s="85" t="str">
        <f>VLOOKUP($Q25,tables!$B$20:$F$36,4)</f>
        <v>Inst</v>
      </c>
      <c r="AD25" s="86" t="str">
        <f>VLOOKUP($Q25,tables!$B$20:$F$36,5)</f>
        <v>C</v>
      </c>
    </row>
    <row r="26" spans="2:30">
      <c r="B26" s="240"/>
      <c r="C26" s="183">
        <v>4</v>
      </c>
      <c r="D26" s="224" t="s">
        <v>317</v>
      </c>
      <c r="E26" s="225"/>
      <c r="F26" s="225"/>
      <c r="G26" s="225"/>
      <c r="H26" s="225"/>
      <c r="I26" s="225"/>
      <c r="J26" s="225"/>
      <c r="K26" s="225"/>
      <c r="L26" s="225"/>
      <c r="M26" s="225"/>
      <c r="N26" s="226"/>
      <c r="O26" s="9"/>
      <c r="P26" s="71" t="str">
        <f>AB22</f>
        <v>+3</v>
      </c>
      <c r="Q26" s="55" t="str">
        <f>VLOOKUP(Q25,tables!$B$20:$F$45,2)</f>
        <v>Cha vs Dex physical</v>
      </c>
      <c r="R26" s="56"/>
      <c r="S26" s="56"/>
      <c r="T26" s="56"/>
      <c r="U26" s="56"/>
      <c r="V26" s="56"/>
      <c r="W26" s="56"/>
      <c r="X26" s="56"/>
      <c r="Y26" s="56"/>
      <c r="Z26" s="56"/>
      <c r="AA26" s="56"/>
      <c r="AB26" s="129"/>
      <c r="AC26" s="93"/>
      <c r="AD26" s="134"/>
    </row>
    <row r="27" spans="2:30">
      <c r="B27" s="240"/>
      <c r="C27" s="183">
        <v>6</v>
      </c>
      <c r="D27" s="227" t="s">
        <v>316</v>
      </c>
      <c r="E27" s="228"/>
      <c r="F27" s="228"/>
      <c r="G27" s="228"/>
      <c r="H27" s="228"/>
      <c r="I27" s="228"/>
      <c r="J27" s="228"/>
      <c r="K27" s="228"/>
      <c r="L27" s="228"/>
      <c r="M27" s="228"/>
      <c r="N27" s="229"/>
      <c r="O27" s="9"/>
      <c r="P27" s="114">
        <v>2</v>
      </c>
      <c r="Q27" s="272" t="s">
        <v>84</v>
      </c>
      <c r="R27" s="273"/>
      <c r="S27" s="273"/>
      <c r="T27" s="273"/>
      <c r="U27" s="273"/>
      <c r="V27" s="273"/>
      <c r="W27" s="91"/>
      <c r="X27" s="91"/>
      <c r="Y27" s="91"/>
      <c r="Z27" s="91"/>
      <c r="AA27" s="91"/>
      <c r="AB27" s="120">
        <f>VLOOKUP($Q27,tables!$B$20:$F$36,3)</f>
        <v>1</v>
      </c>
      <c r="AC27" s="92" t="str">
        <f>VLOOKUP($Q27,tables!$B$20:$F$36,4)</f>
        <v>Inst</v>
      </c>
      <c r="AD27" s="135" t="str">
        <f>VLOOKUP($Q27,tables!$B$20:$F$36,5)</f>
        <v>-</v>
      </c>
    </row>
    <row r="28" spans="2:30">
      <c r="B28" s="240" t="s">
        <v>287</v>
      </c>
      <c r="C28" s="182">
        <v>2</v>
      </c>
      <c r="D28" s="224" t="s">
        <v>315</v>
      </c>
      <c r="E28" s="225"/>
      <c r="F28" s="225"/>
      <c r="G28" s="225"/>
      <c r="H28" s="225"/>
      <c r="I28" s="225"/>
      <c r="J28" s="225"/>
      <c r="K28" s="225"/>
      <c r="L28" s="225"/>
      <c r="M28" s="225"/>
      <c r="N28" s="226"/>
      <c r="O28" s="9"/>
      <c r="P28" s="71" t="str">
        <f>AB22</f>
        <v>+3</v>
      </c>
      <c r="Q28" s="55" t="str">
        <f>VLOOKUP(Q27,tables!$B$20:$F$45,2)</f>
        <v>Cha vs Dex physical</v>
      </c>
      <c r="R28" s="56"/>
      <c r="S28" s="56"/>
      <c r="T28" s="56"/>
      <c r="U28" s="56"/>
      <c r="V28" s="56"/>
      <c r="W28" s="56"/>
      <c r="X28" s="56"/>
      <c r="Y28" s="56"/>
      <c r="Z28" s="56"/>
      <c r="AA28" s="56"/>
      <c r="AB28" s="129"/>
      <c r="AC28" s="93"/>
      <c r="AD28" s="134"/>
    </row>
    <row r="29" spans="2:30">
      <c r="B29" s="240"/>
      <c r="C29" s="182">
        <v>4</v>
      </c>
      <c r="D29" s="224" t="s">
        <v>317</v>
      </c>
      <c r="E29" s="225"/>
      <c r="F29" s="225"/>
      <c r="G29" s="225"/>
      <c r="H29" s="225"/>
      <c r="I29" s="225"/>
      <c r="J29" s="225"/>
      <c r="K29" s="225"/>
      <c r="L29" s="225"/>
      <c r="M29" s="225"/>
      <c r="N29" s="226"/>
      <c r="O29" s="9"/>
      <c r="P29" s="114">
        <v>3</v>
      </c>
      <c r="Q29" s="272" t="s">
        <v>86</v>
      </c>
      <c r="R29" s="273"/>
      <c r="S29" s="273"/>
      <c r="T29" s="273"/>
      <c r="U29" s="273"/>
      <c r="V29" s="91"/>
      <c r="W29" s="91"/>
      <c r="X29" s="91"/>
      <c r="Y29" s="91"/>
      <c r="Z29" s="91"/>
      <c r="AA29" s="91"/>
      <c r="AB29" s="121" t="str">
        <f>VLOOKUP($Q29,tables!$B$20:$F$36,3)</f>
        <v>Z</v>
      </c>
      <c r="AC29" s="92" t="str">
        <f>VLOOKUP($Q29,tables!$B$20:$F$36,4)</f>
        <v>Inst</v>
      </c>
      <c r="AD29" s="135" t="str">
        <f>VLOOKUP($Q29,tables!$B$20:$F$36,5)</f>
        <v>C</v>
      </c>
    </row>
    <row r="30" spans="2:30">
      <c r="B30" s="240"/>
      <c r="C30" s="182">
        <v>6</v>
      </c>
      <c r="D30" s="227" t="s">
        <v>316</v>
      </c>
      <c r="E30" s="228"/>
      <c r="F30" s="228"/>
      <c r="G30" s="228"/>
      <c r="H30" s="228"/>
      <c r="I30" s="228"/>
      <c r="J30" s="228"/>
      <c r="K30" s="228"/>
      <c r="L30" s="228"/>
      <c r="M30" s="228"/>
      <c r="N30" s="229"/>
      <c r="O30" s="9"/>
      <c r="P30" s="113" t="s">
        <v>62</v>
      </c>
      <c r="Q30" s="55" t="str">
        <f>VLOOKUP(Q29,tables!$B$20:$F$45,2)</f>
        <v>Cha +2 vs Dex, "on fire" aspect</v>
      </c>
      <c r="R30" s="56"/>
      <c r="S30" s="56"/>
      <c r="T30" s="56"/>
      <c r="U30" s="56"/>
      <c r="V30" s="56"/>
      <c r="W30" s="56"/>
      <c r="X30" s="56"/>
      <c r="Y30" s="56"/>
      <c r="Z30" s="56"/>
      <c r="AA30" s="56"/>
      <c r="AB30" s="129"/>
      <c r="AC30" s="93"/>
      <c r="AD30" s="134"/>
    </row>
    <row r="31" spans="2:30" ht="16" thickBot="1">
      <c r="B31" s="9"/>
      <c r="C31" s="115">
        <v>8</v>
      </c>
      <c r="D31" s="227" t="s">
        <v>318</v>
      </c>
      <c r="E31" s="228"/>
      <c r="F31" s="228"/>
      <c r="G31" s="228"/>
      <c r="H31" s="228"/>
      <c r="I31" s="228"/>
      <c r="J31" s="228"/>
      <c r="K31" s="228"/>
      <c r="L31" s="228"/>
      <c r="M31" s="228"/>
      <c r="N31" s="229"/>
      <c r="O31" s="9"/>
      <c r="P31" s="114">
        <v>4</v>
      </c>
      <c r="Q31" s="272" t="s">
        <v>90</v>
      </c>
      <c r="R31" s="273"/>
      <c r="S31" s="273"/>
      <c r="T31" s="273"/>
      <c r="U31" s="273"/>
      <c r="V31" s="91"/>
      <c r="W31" s="91"/>
      <c r="X31" s="91"/>
      <c r="Y31" s="91"/>
      <c r="Z31" s="91"/>
      <c r="AA31" s="91"/>
      <c r="AB31" s="120" t="str">
        <f>VLOOKUP($Q31,tables!$B$20:$F$36,3)</f>
        <v>self</v>
      </c>
      <c r="AC31" s="92" t="str">
        <f>VLOOKUP($Q31,tables!$B$20:$F$36,4)</f>
        <v>Pe</v>
      </c>
      <c r="AD31" s="135" t="str">
        <f>VLOOKUP($Q31,tables!$B$20:$F$36,5)</f>
        <v>C</v>
      </c>
    </row>
    <row r="32" spans="2:30" ht="16" thickBot="1">
      <c r="B32" s="19" t="s">
        <v>389</v>
      </c>
      <c r="C32" s="20"/>
      <c r="D32" s="20"/>
      <c r="E32" s="20"/>
      <c r="F32" s="20"/>
      <c r="G32" s="20"/>
      <c r="H32" s="20"/>
      <c r="I32" s="20"/>
      <c r="J32" s="20"/>
      <c r="K32" s="20"/>
      <c r="L32" s="20"/>
      <c r="M32" s="20"/>
      <c r="N32" s="21"/>
      <c r="O32" s="9"/>
      <c r="P32" s="113" t="s">
        <v>27</v>
      </c>
      <c r="Q32" s="55" t="str">
        <f>VLOOKUP(Q31,tables!$B$20:$F$45,2)</f>
        <v>Defence +Int (2)</v>
      </c>
      <c r="R32" s="56"/>
      <c r="S32" s="56"/>
      <c r="T32" s="56"/>
      <c r="U32" s="56"/>
      <c r="V32" s="56"/>
      <c r="W32" s="56"/>
      <c r="X32" s="56"/>
      <c r="Y32" s="56"/>
      <c r="Z32" s="56"/>
      <c r="AA32" s="56"/>
      <c r="AB32" s="129"/>
      <c r="AC32" s="93"/>
      <c r="AD32" s="134"/>
    </row>
    <row r="33" spans="2:30">
      <c r="B33" s="240"/>
      <c r="C33" s="183">
        <v>2</v>
      </c>
      <c r="D33" s="224" t="s">
        <v>315</v>
      </c>
      <c r="E33" s="225"/>
      <c r="F33" s="225"/>
      <c r="G33" s="225"/>
      <c r="H33" s="225"/>
      <c r="I33" s="225"/>
      <c r="J33" s="225"/>
      <c r="K33" s="225"/>
      <c r="L33" s="225"/>
      <c r="M33" s="225"/>
      <c r="N33" s="226"/>
      <c r="O33" s="9"/>
      <c r="P33" s="114">
        <v>5</v>
      </c>
      <c r="Q33" s="272" t="s">
        <v>93</v>
      </c>
      <c r="R33" s="273"/>
      <c r="S33" s="273"/>
      <c r="T33" s="273"/>
      <c r="U33" s="273"/>
      <c r="V33" s="91"/>
      <c r="W33" s="91"/>
      <c r="X33" s="91"/>
      <c r="Y33" s="91"/>
      <c r="Z33" s="91"/>
      <c r="AA33" s="91"/>
      <c r="AB33" s="120">
        <f>VLOOKUP($Q33,tables!$B$20:$F$36,3)</f>
        <v>1</v>
      </c>
      <c r="AC33" s="92" t="str">
        <f>VLOOKUP($Q33,tables!$B$20:$F$36,4)</f>
        <v>Pe</v>
      </c>
      <c r="AD33" s="135" t="str">
        <f>VLOOKUP($Q33,tables!$B$20:$F$36,5)</f>
        <v>C</v>
      </c>
    </row>
    <row r="34" spans="2:30">
      <c r="B34" s="240"/>
      <c r="C34" s="183">
        <v>4</v>
      </c>
      <c r="D34" s="224" t="s">
        <v>317</v>
      </c>
      <c r="E34" s="225"/>
      <c r="F34" s="225"/>
      <c r="G34" s="225"/>
      <c r="H34" s="225"/>
      <c r="I34" s="225"/>
      <c r="J34" s="225"/>
      <c r="K34" s="225"/>
      <c r="L34" s="225"/>
      <c r="M34" s="225"/>
      <c r="N34" s="226"/>
      <c r="O34" s="9"/>
      <c r="P34" s="71"/>
      <c r="Q34" s="55" t="str">
        <f>VLOOKUP(Q33,tables!$B$20:$F$45,2)</f>
        <v>Damage -2</v>
      </c>
      <c r="R34" s="56"/>
      <c r="S34" s="56"/>
      <c r="T34" s="56"/>
      <c r="U34" s="56"/>
      <c r="V34" s="56"/>
      <c r="W34" s="56"/>
      <c r="X34" s="56"/>
      <c r="Y34" s="56"/>
      <c r="Z34" s="56"/>
      <c r="AA34" s="56"/>
      <c r="AB34" s="129"/>
      <c r="AC34" s="93"/>
      <c r="AD34" s="134"/>
    </row>
    <row r="35" spans="2:30">
      <c r="B35" s="240"/>
      <c r="C35" s="183">
        <v>6</v>
      </c>
      <c r="D35" s="227" t="s">
        <v>316</v>
      </c>
      <c r="E35" s="228"/>
      <c r="F35" s="228"/>
      <c r="G35" s="228"/>
      <c r="H35" s="228"/>
      <c r="I35" s="228"/>
      <c r="J35" s="228"/>
      <c r="K35" s="228"/>
      <c r="L35" s="228"/>
      <c r="M35" s="228"/>
      <c r="N35" s="229"/>
      <c r="O35" s="9"/>
      <c r="P35" s="114">
        <v>6</v>
      </c>
      <c r="Q35" s="272" t="s">
        <v>100</v>
      </c>
      <c r="R35" s="273"/>
      <c r="S35" s="273"/>
      <c r="T35" s="273"/>
      <c r="U35" s="273"/>
      <c r="V35" s="91"/>
      <c r="W35" s="91"/>
      <c r="X35" s="91"/>
      <c r="Y35" s="91"/>
      <c r="Z35" s="91"/>
      <c r="AA35" s="91"/>
      <c r="AB35" s="120">
        <f>VLOOKUP($Q35,tables!$B$20:$F$60,3)</f>
        <v>1</v>
      </c>
      <c r="AC35" s="92" t="str">
        <f>VLOOKUP($Q35,tables!$B$20:$F$60,4)</f>
        <v>Pe</v>
      </c>
      <c r="AD35" s="135" t="str">
        <f>VLOOKUP($Q35,tables!$B$20:$F$60,5)</f>
        <v>C</v>
      </c>
    </row>
    <row r="36" spans="2:30" ht="16" thickBot="1">
      <c r="B36" s="29"/>
      <c r="C36" s="29"/>
      <c r="D36" s="29"/>
      <c r="E36" s="29"/>
      <c r="F36" s="29"/>
      <c r="G36" s="29"/>
      <c r="H36" s="29"/>
      <c r="I36" s="29"/>
      <c r="J36" s="29"/>
      <c r="K36" s="29"/>
      <c r="L36" s="29"/>
      <c r="M36" s="29"/>
      <c r="N36" s="29"/>
      <c r="O36" s="9"/>
      <c r="P36" s="113" t="s">
        <v>28</v>
      </c>
      <c r="Q36" s="55" t="str">
        <f>VLOOKUP(Q35,tables!$B$20:$F$45,2)</f>
        <v>Dex +1</v>
      </c>
      <c r="R36" s="56"/>
      <c r="S36" s="56"/>
      <c r="T36" s="56"/>
      <c r="U36" s="56"/>
      <c r="V36" s="56"/>
      <c r="W36" s="56"/>
      <c r="X36" s="56"/>
      <c r="Y36" s="56"/>
      <c r="Z36" s="56"/>
      <c r="AA36" s="56"/>
      <c r="AB36" s="129"/>
      <c r="AC36" s="93"/>
      <c r="AD36" s="134"/>
    </row>
    <row r="37" spans="2:30">
      <c r="B37" s="12" t="s">
        <v>23</v>
      </c>
      <c r="C37" s="13"/>
      <c r="D37" s="13"/>
      <c r="E37" s="13"/>
      <c r="F37" s="13"/>
      <c r="G37" s="13"/>
      <c r="H37" s="13"/>
      <c r="I37" s="13"/>
      <c r="J37" s="13"/>
      <c r="K37" s="13"/>
      <c r="L37" s="13"/>
      <c r="M37" s="48"/>
      <c r="N37" s="23"/>
      <c r="O37" s="9"/>
      <c r="P37" s="114">
        <v>7</v>
      </c>
      <c r="Q37" s="272" t="s">
        <v>102</v>
      </c>
      <c r="R37" s="273"/>
      <c r="S37" s="273"/>
      <c r="T37" s="273"/>
      <c r="U37" s="273"/>
      <c r="V37" s="91"/>
      <c r="W37" s="91"/>
      <c r="X37" s="91"/>
      <c r="Y37" s="91"/>
      <c r="Z37" s="91"/>
      <c r="AA37" s="91"/>
      <c r="AB37" s="120">
        <f>VLOOKUP($Q37,tables!$B$20:$F$60,3)</f>
        <v>1</v>
      </c>
      <c r="AC37" s="92" t="str">
        <f>VLOOKUP($Q37,tables!$B$20:$F$60,4)</f>
        <v>Pe</v>
      </c>
      <c r="AD37" s="135" t="str">
        <f>VLOOKUP($Q37,tables!$B$20:$F$60,5)</f>
        <v>C</v>
      </c>
    </row>
    <row r="38" spans="2:30">
      <c r="B38" s="70">
        <v>1</v>
      </c>
      <c r="C38" s="15" t="s">
        <v>76</v>
      </c>
      <c r="D38" s="4"/>
      <c r="E38" s="4"/>
      <c r="F38" s="4" t="s">
        <v>77</v>
      </c>
      <c r="G38" s="4"/>
      <c r="H38" s="4"/>
      <c r="I38" s="4"/>
      <c r="J38" s="4"/>
      <c r="K38" s="4"/>
      <c r="L38" s="4"/>
      <c r="M38" s="4"/>
      <c r="N38" s="60"/>
      <c r="O38" s="9"/>
      <c r="P38" s="113" t="s">
        <v>28</v>
      </c>
      <c r="Q38" s="122" t="str">
        <f>VLOOKUP(Q37,tables!$B$20:$F$45,2)</f>
        <v>Dex +1, Aspect "superspeed" with 2 invocations, Speed * 2, +2 dodge</v>
      </c>
      <c r="R38" s="56"/>
      <c r="S38" s="56"/>
      <c r="T38" s="56"/>
      <c r="U38" s="56"/>
      <c r="V38" s="56"/>
      <c r="W38" s="56"/>
      <c r="X38" s="56"/>
      <c r="Y38" s="56"/>
      <c r="Z38" s="56"/>
      <c r="AA38" s="56"/>
      <c r="AB38" s="129"/>
      <c r="AC38" s="93"/>
      <c r="AD38" s="134"/>
    </row>
    <row r="39" spans="2:30">
      <c r="B39" s="70">
        <v>2</v>
      </c>
      <c r="C39" s="16" t="s">
        <v>78</v>
      </c>
      <c r="D39" s="4"/>
      <c r="E39" s="4"/>
      <c r="F39" s="4"/>
      <c r="G39" s="4"/>
      <c r="H39" s="4"/>
      <c r="I39" s="4"/>
      <c r="J39" s="4"/>
      <c r="K39" s="4"/>
      <c r="L39" s="4"/>
      <c r="M39" s="4"/>
      <c r="N39" s="60"/>
      <c r="O39" s="9"/>
      <c r="P39" s="114">
        <v>8</v>
      </c>
      <c r="Q39" s="272" t="s">
        <v>97</v>
      </c>
      <c r="R39" s="273"/>
      <c r="S39" s="273"/>
      <c r="T39" s="273"/>
      <c r="U39" s="273"/>
      <c r="V39" s="91"/>
      <c r="W39" s="91"/>
      <c r="X39" s="91"/>
      <c r="Y39" s="91"/>
      <c r="Z39" s="91"/>
      <c r="AA39" s="91"/>
      <c r="AB39" s="120" t="str">
        <f>VLOOKUP($Q39,tables!$B$20:$F$60,3)</f>
        <v>1 object/area</v>
      </c>
      <c r="AC39" s="92" t="str">
        <f>VLOOKUP($Q39,tables!$B$20:$F$60,4)</f>
        <v>Pe</v>
      </c>
      <c r="AD39" s="135" t="str">
        <f>VLOOKUP($Q39,tables!$B$20:$F$60,5)</f>
        <v>C</v>
      </c>
    </row>
    <row r="40" spans="2:30" ht="14.5" customHeight="1">
      <c r="B40" s="70">
        <v>3</v>
      </c>
      <c r="C40" s="17" t="s">
        <v>79</v>
      </c>
      <c r="D40" s="4"/>
      <c r="E40" s="4"/>
      <c r="F40" s="4"/>
      <c r="G40" s="4"/>
      <c r="H40" s="4"/>
      <c r="I40" s="4"/>
      <c r="J40" s="4"/>
      <c r="K40" s="4"/>
      <c r="L40" s="4"/>
      <c r="M40" s="4"/>
      <c r="N40" s="60"/>
      <c r="O40" s="9"/>
      <c r="P40" s="113"/>
      <c r="Q40" s="55" t="str">
        <f>VLOOKUP(Q39,tables!$B$20:$F$45,2)</f>
        <v>Aspect gets 2 free invocations, invent the aspect</v>
      </c>
      <c r="R40" s="56"/>
      <c r="S40" s="56"/>
      <c r="T40" s="56"/>
      <c r="U40" s="56"/>
      <c r="V40" s="56"/>
      <c r="W40" s="56"/>
      <c r="X40" s="56"/>
      <c r="Y40" s="56"/>
      <c r="Z40" s="56"/>
      <c r="AA40" s="56"/>
      <c r="AB40" s="93"/>
      <c r="AC40" s="93"/>
      <c r="AD40" s="134"/>
    </row>
    <row r="41" spans="2:30" ht="14.5" customHeight="1">
      <c r="B41" s="70">
        <v>4</v>
      </c>
      <c r="C41" s="16" t="s">
        <v>95</v>
      </c>
      <c r="D41" s="4"/>
      <c r="E41" s="4"/>
      <c r="F41" s="4"/>
      <c r="G41" s="4"/>
      <c r="H41" s="4"/>
      <c r="I41" s="4"/>
      <c r="J41" s="4"/>
      <c r="K41" s="4"/>
      <c r="L41" s="4"/>
      <c r="M41" s="4"/>
      <c r="N41" s="60"/>
      <c r="O41" s="9"/>
      <c r="P41" s="203">
        <v>9</v>
      </c>
      <c r="Q41" s="272"/>
      <c r="R41" s="273"/>
      <c r="S41" s="273"/>
      <c r="T41" s="273"/>
      <c r="U41" s="273"/>
      <c r="V41" s="91"/>
      <c r="W41" s="91"/>
      <c r="X41" s="91"/>
      <c r="Y41" s="91"/>
      <c r="Z41" s="91"/>
      <c r="AA41" s="91"/>
      <c r="AB41" s="92"/>
      <c r="AC41" s="92"/>
      <c r="AD41" s="135"/>
    </row>
    <row r="42" spans="2:30" ht="16">
      <c r="B42" s="14"/>
      <c r="C42" s="4" t="s">
        <v>96</v>
      </c>
      <c r="D42" s="4"/>
      <c r="E42" s="4"/>
      <c r="F42" s="4"/>
      <c r="G42" s="4"/>
      <c r="H42" s="130"/>
      <c r="I42" s="130"/>
      <c r="J42" s="130"/>
      <c r="K42" s="130"/>
      <c r="L42" s="130"/>
      <c r="M42" s="130"/>
      <c r="N42" s="131"/>
      <c r="O42" s="9"/>
      <c r="P42" s="113"/>
      <c r="Q42" s="55"/>
      <c r="R42" s="56"/>
      <c r="S42" s="56"/>
      <c r="T42" s="56"/>
      <c r="U42" s="56"/>
      <c r="V42" s="56"/>
      <c r="W42" s="56"/>
      <c r="X42" s="56"/>
      <c r="Y42" s="56"/>
      <c r="Z42" s="56"/>
      <c r="AA42" s="56"/>
      <c r="AB42" s="93"/>
      <c r="AC42" s="93"/>
      <c r="AD42" s="134"/>
    </row>
    <row r="43" spans="2:30">
      <c r="B43" s="14"/>
      <c r="C43" s="62"/>
      <c r="D43" s="63"/>
      <c r="E43" s="4"/>
      <c r="F43" s="4"/>
      <c r="G43" s="4"/>
      <c r="H43" s="4"/>
      <c r="I43" s="4"/>
      <c r="J43" s="4"/>
      <c r="K43" s="4"/>
      <c r="L43" s="4"/>
      <c r="M43" s="4"/>
      <c r="N43" s="60"/>
      <c r="O43" s="9"/>
      <c r="P43" s="203">
        <v>10</v>
      </c>
      <c r="Q43" s="272"/>
      <c r="R43" s="273"/>
      <c r="S43" s="273"/>
      <c r="T43" s="273"/>
      <c r="U43" s="273"/>
      <c r="V43" s="91"/>
      <c r="W43" s="91"/>
      <c r="X43" s="91"/>
      <c r="Y43" s="91"/>
      <c r="Z43" s="91"/>
      <c r="AA43" s="91"/>
      <c r="AB43" s="92"/>
      <c r="AC43" s="92"/>
      <c r="AD43" s="135"/>
    </row>
    <row r="44" spans="2:30">
      <c r="B44" s="14"/>
      <c r="C44" s="62"/>
      <c r="D44" s="63"/>
      <c r="E44" s="4"/>
      <c r="F44" s="4"/>
      <c r="G44" s="4"/>
      <c r="H44" s="4"/>
      <c r="I44" s="4"/>
      <c r="J44" s="4"/>
      <c r="K44" s="4"/>
      <c r="L44" s="4"/>
      <c r="M44" s="4"/>
      <c r="N44" s="60"/>
      <c r="O44" s="9"/>
      <c r="P44" s="113"/>
      <c r="Q44" s="55"/>
      <c r="R44" s="56"/>
      <c r="S44" s="56"/>
      <c r="T44" s="56"/>
      <c r="U44" s="56"/>
      <c r="V44" s="56"/>
      <c r="W44" s="56"/>
      <c r="X44" s="56"/>
      <c r="Y44" s="56"/>
      <c r="Z44" s="56"/>
      <c r="AA44" s="56"/>
      <c r="AB44" s="93"/>
      <c r="AC44" s="93"/>
      <c r="AD44" s="134"/>
    </row>
    <row r="45" spans="2:30">
      <c r="B45" s="14"/>
      <c r="C45" s="62"/>
      <c r="D45" s="63"/>
      <c r="E45" s="4"/>
      <c r="F45" s="4"/>
      <c r="G45" s="4"/>
      <c r="H45" s="4"/>
      <c r="I45" s="4"/>
      <c r="J45" s="4"/>
      <c r="K45" s="4"/>
      <c r="L45" s="4"/>
      <c r="M45" s="4"/>
      <c r="N45" s="60"/>
      <c r="O45" s="9"/>
      <c r="P45" s="203">
        <v>11</v>
      </c>
      <c r="Q45" s="272"/>
      <c r="R45" s="273"/>
      <c r="S45" s="273"/>
      <c r="T45" s="273"/>
      <c r="U45" s="273"/>
      <c r="V45" s="91"/>
      <c r="W45" s="91"/>
      <c r="X45" s="91"/>
      <c r="Y45" s="91"/>
      <c r="Z45" s="91"/>
      <c r="AA45" s="91"/>
      <c r="AB45" s="92"/>
      <c r="AC45" s="92"/>
      <c r="AD45" s="135"/>
    </row>
    <row r="46" spans="2:30" ht="16" thickBot="1">
      <c r="B46" s="57"/>
      <c r="C46" s="44"/>
      <c r="D46" s="44"/>
      <c r="E46" s="44"/>
      <c r="F46" s="44"/>
      <c r="G46" s="44"/>
      <c r="H46" s="44"/>
      <c r="I46" s="44"/>
      <c r="J46" s="44"/>
      <c r="K46" s="44"/>
      <c r="L46" s="44"/>
      <c r="M46" s="44"/>
      <c r="N46" s="45"/>
      <c r="O46" s="9"/>
      <c r="P46" s="136"/>
      <c r="Q46" s="158"/>
      <c r="R46" s="44"/>
      <c r="S46" s="44"/>
      <c r="T46" s="44"/>
      <c r="U46" s="44"/>
      <c r="V46" s="44"/>
      <c r="W46" s="44"/>
      <c r="X46" s="44"/>
      <c r="Y46" s="44"/>
      <c r="Z46" s="44"/>
      <c r="AA46" s="44"/>
      <c r="AB46" s="68"/>
      <c r="AC46" s="68"/>
      <c r="AD46" s="58"/>
    </row>
    <row r="47" spans="2:30" ht="16" thickBot="1">
      <c r="B47" s="29"/>
      <c r="C47" s="29"/>
      <c r="D47" s="29"/>
      <c r="E47" s="29"/>
      <c r="F47" s="29"/>
      <c r="G47" s="29"/>
      <c r="H47" s="29"/>
      <c r="I47" s="29"/>
      <c r="J47" s="29"/>
      <c r="K47" s="29"/>
      <c r="L47" s="29"/>
      <c r="M47" s="29"/>
      <c r="N47" s="29"/>
      <c r="P47" s="29"/>
      <c r="Q47" s="29"/>
      <c r="R47" s="29"/>
      <c r="S47" s="29"/>
      <c r="T47" s="29"/>
      <c r="U47" s="29"/>
      <c r="V47" s="29"/>
      <c r="W47" s="29"/>
      <c r="X47" s="29"/>
      <c r="Y47" s="29"/>
      <c r="Z47" s="29"/>
      <c r="AA47" s="29"/>
      <c r="AB47" s="29"/>
      <c r="AC47" s="29"/>
      <c r="AD47" s="29"/>
    </row>
    <row r="48" spans="2:30">
      <c r="B48" s="12" t="s">
        <v>259</v>
      </c>
      <c r="C48" s="13"/>
      <c r="D48" s="13"/>
      <c r="E48" s="13"/>
      <c r="F48" s="13"/>
      <c r="G48" s="13"/>
      <c r="H48" s="13"/>
      <c r="I48" s="13"/>
      <c r="J48" s="13"/>
      <c r="K48" s="13" t="str">
        <f>AB18</f>
        <v>+1</v>
      </c>
      <c r="L48" s="13" t="s">
        <v>209</v>
      </c>
      <c r="M48" s="48"/>
      <c r="N48" s="76"/>
      <c r="P48" s="12" t="s">
        <v>396</v>
      </c>
      <c r="Q48" s="13"/>
      <c r="R48" s="13"/>
      <c r="S48" s="13"/>
      <c r="T48" s="13"/>
      <c r="U48" s="13"/>
      <c r="V48" s="13"/>
      <c r="W48" s="13"/>
      <c r="X48" s="13"/>
      <c r="Y48" s="13"/>
      <c r="Z48" s="13"/>
      <c r="AA48" s="13"/>
      <c r="AB48" s="13"/>
      <c r="AC48" s="13"/>
      <c r="AD48" s="76" t="s">
        <v>397</v>
      </c>
    </row>
    <row r="49" spans="2:30">
      <c r="B49" s="71" t="s">
        <v>218</v>
      </c>
      <c r="C49" s="241" t="s">
        <v>104</v>
      </c>
      <c r="D49" s="239"/>
      <c r="E49" s="239"/>
      <c r="F49" s="239"/>
      <c r="G49" s="239"/>
      <c r="H49" s="4" t="str">
        <f>VLOOKUP(C49,tables!G4:H7,2)</f>
        <v>Use Dex</v>
      </c>
      <c r="I49" s="4"/>
      <c r="J49" s="4"/>
      <c r="K49" s="4"/>
      <c r="L49" s="4"/>
      <c r="M49" s="61"/>
      <c r="N49" s="51"/>
      <c r="P49" s="236"/>
      <c r="Q49" s="239"/>
      <c r="R49" s="239"/>
      <c r="S49" s="239"/>
      <c r="T49" s="239"/>
      <c r="U49" s="239"/>
      <c r="V49" s="4"/>
      <c r="W49" s="4"/>
      <c r="X49" s="4"/>
      <c r="Y49" s="4"/>
      <c r="Z49" s="4"/>
      <c r="AA49" s="4"/>
      <c r="AB49" s="4"/>
      <c r="AC49" s="4"/>
      <c r="AD49" s="234" t="s">
        <v>398</v>
      </c>
    </row>
    <row r="50" spans="2:30">
      <c r="B50" s="71" t="str">
        <f>AB18</f>
        <v>+1</v>
      </c>
      <c r="C50" s="34" t="s">
        <v>80</v>
      </c>
      <c r="D50" s="4"/>
      <c r="E50" s="4"/>
      <c r="F50" s="4"/>
      <c r="G50" s="4"/>
      <c r="H50" s="4"/>
      <c r="I50" s="4"/>
      <c r="J50" s="4"/>
      <c r="K50" s="4"/>
      <c r="L50" s="4"/>
      <c r="M50" s="61"/>
      <c r="N50" s="51"/>
      <c r="P50" s="236"/>
      <c r="Q50" s="4"/>
      <c r="R50" s="4"/>
      <c r="S50" s="4"/>
      <c r="T50" s="4"/>
      <c r="U50" s="4"/>
      <c r="V50" s="4"/>
      <c r="W50" s="4"/>
      <c r="X50" s="4"/>
      <c r="Y50" s="4"/>
      <c r="Z50" s="4"/>
      <c r="AA50" s="4"/>
      <c r="AB50" s="4"/>
      <c r="AC50" s="4"/>
      <c r="AD50" s="234" t="s">
        <v>398</v>
      </c>
    </row>
    <row r="51" spans="2:30">
      <c r="B51" s="71" t="s">
        <v>216</v>
      </c>
      <c r="C51" s="241" t="s">
        <v>228</v>
      </c>
      <c r="D51" s="239"/>
      <c r="E51" s="239"/>
      <c r="F51" s="239"/>
      <c r="G51" s="239"/>
      <c r="H51" s="4" t="str">
        <f>VLOOKUP(C51,tables!G10:H12,2)</f>
        <v>no invoke</v>
      </c>
      <c r="I51" s="4"/>
      <c r="J51" s="4"/>
      <c r="K51" s="4"/>
      <c r="L51" s="4"/>
      <c r="M51" s="61"/>
      <c r="N51" s="51"/>
      <c r="P51" s="236"/>
      <c r="Q51" s="239"/>
      <c r="R51" s="239"/>
      <c r="S51" s="239"/>
      <c r="T51" s="239"/>
      <c r="U51" s="239"/>
      <c r="V51" s="4"/>
      <c r="W51" s="4"/>
      <c r="X51" s="4"/>
      <c r="Y51" s="4"/>
      <c r="Z51" s="4"/>
      <c r="AA51" s="4"/>
      <c r="AB51" s="4"/>
      <c r="AC51" s="4"/>
      <c r="AD51" s="234" t="s">
        <v>398</v>
      </c>
    </row>
    <row r="52" spans="2:30">
      <c r="B52" s="71"/>
      <c r="C52" s="34"/>
      <c r="D52" s="4"/>
      <c r="E52" s="4"/>
      <c r="F52" s="4"/>
      <c r="G52" s="4"/>
      <c r="H52" s="4"/>
      <c r="I52" s="4"/>
      <c r="J52" s="4"/>
      <c r="K52" s="4"/>
      <c r="L52" s="4"/>
      <c r="M52" s="61"/>
      <c r="N52" s="51"/>
      <c r="P52" s="236"/>
      <c r="Q52" s="4"/>
      <c r="R52" s="4"/>
      <c r="S52" s="4"/>
      <c r="T52" s="4"/>
      <c r="U52" s="4"/>
      <c r="V52" s="4"/>
      <c r="W52" s="4"/>
      <c r="X52" s="4"/>
      <c r="Y52" s="4"/>
      <c r="Z52" s="4"/>
      <c r="AA52" s="4"/>
      <c r="AB52" s="4"/>
      <c r="AC52" s="4"/>
      <c r="AD52" s="234" t="s">
        <v>398</v>
      </c>
    </row>
    <row r="53" spans="2:30">
      <c r="B53" s="71"/>
      <c r="C53" s="34"/>
      <c r="D53" s="4"/>
      <c r="E53" s="4"/>
      <c r="F53" s="4"/>
      <c r="G53" s="4"/>
      <c r="H53" s="4"/>
      <c r="I53" s="4"/>
      <c r="J53" s="4"/>
      <c r="K53" s="4"/>
      <c r="L53" s="4"/>
      <c r="M53" s="61"/>
      <c r="N53" s="51"/>
      <c r="P53" s="236"/>
      <c r="Q53" s="4"/>
      <c r="R53" s="4"/>
      <c r="S53" s="4"/>
      <c r="T53" s="4"/>
      <c r="U53" s="4"/>
      <c r="V53" s="4"/>
      <c r="W53" s="4"/>
      <c r="X53" s="4"/>
      <c r="Y53" s="4"/>
      <c r="Z53" s="4"/>
      <c r="AA53" s="4"/>
      <c r="AB53" s="4"/>
      <c r="AC53" s="4"/>
      <c r="AD53" s="234" t="s">
        <v>398</v>
      </c>
    </row>
    <row r="54" spans="2:30">
      <c r="B54" s="71"/>
      <c r="C54" s="34"/>
      <c r="D54" s="4"/>
      <c r="E54" s="4"/>
      <c r="F54" s="4"/>
      <c r="G54" s="4"/>
      <c r="H54" s="4"/>
      <c r="I54" s="4"/>
      <c r="J54" s="4"/>
      <c r="K54" s="4"/>
      <c r="L54" s="4"/>
      <c r="M54" s="61"/>
      <c r="N54" s="51"/>
      <c r="P54" s="236"/>
      <c r="Q54" s="4"/>
      <c r="R54" s="4"/>
      <c r="S54" s="4"/>
      <c r="T54" s="4"/>
      <c r="U54" s="4"/>
      <c r="V54" s="4"/>
      <c r="W54" s="4"/>
      <c r="X54" s="4"/>
      <c r="Y54" s="4"/>
      <c r="Z54" s="4"/>
      <c r="AA54" s="4"/>
      <c r="AB54" s="4"/>
      <c r="AC54" s="4"/>
      <c r="AD54" s="234" t="s">
        <v>398</v>
      </c>
    </row>
    <row r="55" spans="2:30" ht="16" thickBot="1">
      <c r="B55" s="72"/>
      <c r="C55" s="64"/>
      <c r="D55" s="5"/>
      <c r="E55" s="5"/>
      <c r="F55" s="5"/>
      <c r="G55" s="5"/>
      <c r="H55" s="5"/>
      <c r="I55" s="5"/>
      <c r="J55" s="5"/>
      <c r="K55" s="5"/>
      <c r="L55" s="5"/>
      <c r="M55" s="65"/>
      <c r="N55" s="66"/>
      <c r="P55" s="237"/>
      <c r="Q55" s="5"/>
      <c r="R55" s="5"/>
      <c r="S55" s="5"/>
      <c r="T55" s="5"/>
      <c r="U55" s="5"/>
      <c r="V55" s="5"/>
      <c r="W55" s="5"/>
      <c r="X55" s="5"/>
      <c r="Y55" s="5"/>
      <c r="Z55" s="5"/>
      <c r="AA55" s="5"/>
      <c r="AB55" s="5"/>
      <c r="AC55" s="5"/>
      <c r="AD55" s="235"/>
    </row>
  </sheetData>
  <mergeCells count="33">
    <mergeCell ref="Q35:U35"/>
    <mergeCell ref="Q37:U37"/>
    <mergeCell ref="Q49:U49"/>
    <mergeCell ref="AB21:AD21"/>
    <mergeCell ref="AB19:AD19"/>
    <mergeCell ref="AB22:AD22"/>
    <mergeCell ref="V14:X15"/>
    <mergeCell ref="AB14:AD15"/>
    <mergeCell ref="AB17:AD17"/>
    <mergeCell ref="AB20:AD20"/>
    <mergeCell ref="B6:N6"/>
    <mergeCell ref="V6:X6"/>
    <mergeCell ref="V8:X8"/>
    <mergeCell ref="E9:F9"/>
    <mergeCell ref="E13:F13"/>
    <mergeCell ref="AB13:AD13"/>
    <mergeCell ref="AB18:AD18"/>
    <mergeCell ref="Q51:U51"/>
    <mergeCell ref="B25:B27"/>
    <mergeCell ref="B28:B30"/>
    <mergeCell ref="B33:B35"/>
    <mergeCell ref="E17:F17"/>
    <mergeCell ref="C49:G49"/>
    <mergeCell ref="C51:G51"/>
    <mergeCell ref="Q39:U39"/>
    <mergeCell ref="Q41:U41"/>
    <mergeCell ref="Q43:U43"/>
    <mergeCell ref="Q45:U45"/>
    <mergeCell ref="Q25:U25"/>
    <mergeCell ref="Q27:V27"/>
    <mergeCell ref="Q29:U29"/>
    <mergeCell ref="Q31:U31"/>
    <mergeCell ref="Q33:U33"/>
  </mergeCells>
  <phoneticPr fontId="34" type="noConversion"/>
  <conditionalFormatting sqref="D21">
    <cfRule type="expression" dxfId="37" priority="22">
      <formula>$AC$22="+0"</formula>
    </cfRule>
  </conditionalFormatting>
  <conditionalFormatting sqref="E21">
    <cfRule type="expression" dxfId="36" priority="23">
      <formula>$AC$22="+4"</formula>
    </cfRule>
    <cfRule type="expression" dxfId="35" priority="24">
      <formula>$AC$22="+3"</formula>
    </cfRule>
  </conditionalFormatting>
  <conditionalFormatting sqref="K21">
    <cfRule type="expression" dxfId="34" priority="19">
      <formula>$AC$18="+0"</formula>
    </cfRule>
  </conditionalFormatting>
  <conditionalFormatting sqref="L21">
    <cfRule type="expression" dxfId="33" priority="20">
      <formula>$AC$18="+4"</formula>
    </cfRule>
    <cfRule type="expression" dxfId="32" priority="21">
      <formula>$AC$18="+3"</formula>
    </cfRule>
  </conditionalFormatting>
  <dataValidations count="2">
    <dataValidation type="list" allowBlank="1" showInputMessage="1" showErrorMessage="1" sqref="E9:F9 E13:F13 E17:F17" xr:uid="{08B1DBA2-F601-4387-B2D8-3877E14C847C}">
      <formula1>#REF!</formula1>
    </dataValidation>
    <dataValidation type="list" allowBlank="1" showInputMessage="1" showErrorMessage="1" sqref="AH6" xr:uid="{2317DABA-9203-4783-89FF-A22D7A9E8D84}">
      <formula1>$AF$5:$AF$8</formula1>
    </dataValidation>
  </dataValidations>
  <pageMargins left="0.25" right="0.25" top="0.75" bottom="0.75" header="0.3" footer="0.3"/>
  <pageSetup paperSize="9" scale="93" orientation="portrait" r:id="rId1"/>
  <drawing r:id="rId2"/>
  <extLst>
    <ext xmlns:x14="http://schemas.microsoft.com/office/spreadsheetml/2009/9/main" uri="{CCE6A557-97BC-4b89-ADB6-D9C93CAAB3DF}">
      <x14:dataValidations xmlns:xm="http://schemas.microsoft.com/office/excel/2006/main" count="9">
        <x14:dataValidation type="list" allowBlank="1" showInputMessage="1" showErrorMessage="1" xr:uid="{F1D5BE9D-8175-4732-88F4-3A11E5223242}">
          <x14:formula1>
            <xm:f>tables!$B$20:$B$39</xm:f>
          </x14:formula1>
          <xm:sqref>V35:AA35 V25:AA25 W27:AA27 V29:AA29 V31:AA31 V33:AA33 Q25 Q27 Q29 Q31 Q33 Q35 V45:AA45 V37:AA37 Q39 Q41 Q43 Q45 V39:AA39 V41:AA41 V43:AA43</xm:sqref>
        </x14:dataValidation>
        <x14:dataValidation type="list" allowBlank="1" showInputMessage="1" showErrorMessage="1" errorTitle="non legal value" xr:uid="{75ACD198-5057-4356-B408-C1D4B00C6696}">
          <x14:formula1>
            <xm:f>tables!$D$4:$D$8</xm:f>
          </x14:formula1>
          <xm:sqref>AB20:AD22</xm:sqref>
        </x14:dataValidation>
        <x14:dataValidation type="list" allowBlank="1" showInputMessage="1" showErrorMessage="1" xr:uid="{5B8B5C0F-A48A-4781-A4C1-4D3D4A9719D6}">
          <x14:formula1>
            <xm:f>tables!$D$4:$D$8</xm:f>
          </x14:formula1>
          <xm:sqref>AB17:AD19</xm:sqref>
        </x14:dataValidation>
        <x14:dataValidation type="list" allowBlank="1" showInputMessage="1" showErrorMessage="1" xr:uid="{0D2856D7-C85B-4308-BE5E-9B3CD1DC1575}">
          <x14:formula1>
            <xm:f>tables!$C$4:$C$8</xm:f>
          </x14:formula1>
          <xm:sqref>V6 AH5</xm:sqref>
        </x14:dataValidation>
        <x14:dataValidation type="list" allowBlank="1" showInputMessage="1" showErrorMessage="1" xr:uid="{C10C85BD-5660-4AB5-B85A-41864834F946}">
          <x14:formula1>
            <xm:f>tables!$G$4:$G$6</xm:f>
          </x14:formula1>
          <xm:sqref>C49 Q49</xm:sqref>
        </x14:dataValidation>
        <x14:dataValidation type="list" allowBlank="1" showInputMessage="1" showErrorMessage="1" xr:uid="{B08BF0E2-B83D-4BC9-8775-5101A9F7F1E6}">
          <x14:formula1>
            <xm:f>tables!$B$4:$B$7</xm:f>
          </x14:formula1>
          <xm:sqref>V8:Z8</xm:sqref>
        </x14:dataValidation>
        <x14:dataValidation type="list" allowBlank="1" showInputMessage="1" showErrorMessage="1" xr:uid="{35E8A93F-A329-4079-A521-2516EED21850}">
          <x14:formula1>
            <xm:f>tables!$G$9:$G$12</xm:f>
          </x14:formula1>
          <xm:sqref>C51:G51</xm:sqref>
        </x14:dataValidation>
        <x14:dataValidation type="list" allowBlank="1" showInputMessage="1" showErrorMessage="1" xr:uid="{A2F6F0A5-A8D4-44A7-8050-05B053B377EC}">
          <x14:formula1>
            <xm:f>tables!$B$20:$B$45</xm:f>
          </x14:formula1>
          <xm:sqref>Q37:U37</xm:sqref>
        </x14:dataValidation>
        <x14:dataValidation type="list" allowBlank="1" showInputMessage="1" showErrorMessage="1" xr:uid="{E2E62990-ACED-4351-9DEE-714F35A9EFEE}">
          <x14:formula1>
            <xm:f>tables!$G$10:$G$12</xm:f>
          </x14:formula1>
          <xm:sqref>Q51:U51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D0C49-66AB-4490-911C-C1734E587CD6}">
  <sheetPr>
    <pageSetUpPr fitToPage="1"/>
  </sheetPr>
  <dimension ref="B1:AO55"/>
  <sheetViews>
    <sheetView workbookViewId="0">
      <selection activeCell="P47" sqref="P47:AD55"/>
    </sheetView>
  </sheetViews>
  <sheetFormatPr baseColWidth="10" defaultColWidth="3.6640625" defaultRowHeight="15"/>
  <cols>
    <col min="1" max="1" width="5.5" style="18" customWidth="1"/>
    <col min="2" max="3" width="3.6640625" style="18"/>
    <col min="4" max="4" width="4.33203125" style="18" bestFit="1" customWidth="1"/>
    <col min="5" max="26" width="3.6640625" style="18"/>
    <col min="27" max="27" width="4.33203125" style="18" customWidth="1"/>
    <col min="28" max="16384" width="3.6640625" style="18"/>
  </cols>
  <sheetData>
    <row r="1" spans="2:41">
      <c r="B1" s="9"/>
      <c r="C1" s="9"/>
      <c r="D1" s="9"/>
      <c r="E1" s="9"/>
      <c r="F1" s="9"/>
      <c r="G1" s="9"/>
      <c r="H1" s="9"/>
      <c r="I1" s="9"/>
      <c r="J1" s="9"/>
      <c r="K1" s="9"/>
      <c r="L1" s="9"/>
      <c r="M1" s="9"/>
      <c r="N1" s="9"/>
      <c r="O1" s="9"/>
      <c r="P1" s="9"/>
      <c r="Q1" s="9"/>
      <c r="R1" s="9"/>
      <c r="S1" s="9"/>
      <c r="T1" s="9"/>
      <c r="U1" s="9"/>
      <c r="V1" s="9"/>
      <c r="W1" s="9"/>
      <c r="X1" s="9"/>
      <c r="Y1" s="9"/>
      <c r="Z1" s="9"/>
      <c r="AA1" s="9"/>
      <c r="AB1" s="9"/>
      <c r="AC1" s="9"/>
      <c r="AD1" s="9"/>
    </row>
    <row r="2" spans="2:41">
      <c r="B2" s="9"/>
      <c r="C2" s="9"/>
      <c r="D2" s="9"/>
      <c r="E2" s="9"/>
      <c r="F2" s="9"/>
      <c r="G2" s="9"/>
      <c r="H2" s="9"/>
      <c r="I2" s="9"/>
      <c r="J2" s="9"/>
      <c r="K2" s="9"/>
      <c r="L2" s="9"/>
      <c r="M2" s="9"/>
      <c r="N2" s="9"/>
      <c r="O2" s="9"/>
      <c r="P2" s="9"/>
      <c r="Q2" s="9"/>
      <c r="R2" s="9"/>
      <c r="S2" s="9"/>
      <c r="T2" s="9"/>
      <c r="U2" s="9"/>
      <c r="V2" s="9"/>
      <c r="W2" s="9"/>
      <c r="X2" s="9"/>
      <c r="Y2" s="9"/>
      <c r="Z2" s="9"/>
      <c r="AA2" s="9"/>
      <c r="AB2" s="9"/>
      <c r="AC2" s="9"/>
      <c r="AD2" s="9"/>
    </row>
    <row r="3" spans="2:41">
      <c r="B3" s="9"/>
      <c r="C3" s="9"/>
      <c r="D3" s="9"/>
      <c r="E3" s="9"/>
      <c r="F3" s="9"/>
      <c r="G3" s="9"/>
      <c r="H3" s="9"/>
      <c r="I3" s="9"/>
      <c r="J3" s="9"/>
      <c r="K3" s="9"/>
      <c r="L3" s="9"/>
      <c r="M3" s="9"/>
      <c r="N3" s="9"/>
      <c r="O3" s="9"/>
      <c r="P3" s="9"/>
      <c r="Q3" s="9"/>
      <c r="R3" s="9"/>
      <c r="S3" s="9"/>
      <c r="T3" s="9"/>
      <c r="U3" s="9"/>
      <c r="V3" s="9"/>
      <c r="W3" s="9"/>
      <c r="X3" s="9"/>
      <c r="Y3" s="9"/>
      <c r="Z3" s="9"/>
      <c r="AA3" s="9"/>
      <c r="AB3" s="9"/>
      <c r="AC3" s="9"/>
      <c r="AD3" s="9"/>
    </row>
    <row r="4" spans="2:41" ht="16" thickBot="1">
      <c r="B4" s="9"/>
      <c r="C4" s="9"/>
      <c r="D4" s="9"/>
      <c r="E4" s="9"/>
      <c r="F4" s="9"/>
      <c r="G4" s="9"/>
      <c r="H4" s="9"/>
      <c r="I4" s="9"/>
      <c r="J4" s="9"/>
      <c r="K4" s="9"/>
      <c r="L4" s="9"/>
      <c r="M4" s="9"/>
      <c r="N4" s="9"/>
      <c r="O4" s="9"/>
      <c r="P4" s="9"/>
      <c r="Q4" s="9"/>
      <c r="R4" s="9"/>
      <c r="S4" s="9"/>
      <c r="T4" s="9"/>
      <c r="U4" s="9"/>
      <c r="V4" s="9"/>
      <c r="W4" s="9"/>
      <c r="X4" s="9"/>
      <c r="Y4" s="9"/>
      <c r="Z4" s="9"/>
      <c r="AA4" s="9"/>
      <c r="AB4" s="9"/>
      <c r="AC4" s="9"/>
      <c r="AD4" s="9"/>
    </row>
    <row r="5" spans="2:41" ht="17" thickBot="1">
      <c r="B5" s="19" t="s">
        <v>53</v>
      </c>
      <c r="C5" s="20"/>
      <c r="D5" s="20"/>
      <c r="E5" s="20"/>
      <c r="F5" s="20"/>
      <c r="G5" s="20"/>
      <c r="H5" s="20"/>
      <c r="I5" s="20"/>
      <c r="J5" s="20" t="s">
        <v>54</v>
      </c>
      <c r="K5" s="20"/>
      <c r="L5" s="21"/>
      <c r="M5" s="77" t="s">
        <v>0</v>
      </c>
      <c r="N5" s="82" t="s">
        <v>1</v>
      </c>
      <c r="O5" s="9"/>
      <c r="P5" s="9"/>
      <c r="Q5" s="9"/>
      <c r="R5" s="9"/>
      <c r="S5" s="9"/>
      <c r="T5" s="9"/>
      <c r="U5" s="9"/>
      <c r="V5" s="13" t="s">
        <v>49</v>
      </c>
      <c r="W5" s="13"/>
      <c r="X5" s="23"/>
      <c r="Y5" s="13"/>
      <c r="Z5" s="13"/>
      <c r="AA5" s="24"/>
      <c r="AB5" s="24"/>
      <c r="AC5" s="24"/>
      <c r="AD5" s="24"/>
      <c r="AG5" s="1"/>
      <c r="AH5" s="1"/>
      <c r="AI5" s="1"/>
      <c r="AJ5" s="1"/>
      <c r="AK5" s="1"/>
      <c r="AL5" s="1"/>
      <c r="AM5" s="1"/>
      <c r="AN5" s="1"/>
      <c r="AO5" s="1"/>
    </row>
    <row r="6" spans="2:41" ht="17" thickBot="1">
      <c r="B6" s="287" t="s">
        <v>2</v>
      </c>
      <c r="C6" s="288"/>
      <c r="D6" s="288"/>
      <c r="E6" s="288"/>
      <c r="F6" s="288"/>
      <c r="G6" s="288"/>
      <c r="H6" s="288"/>
      <c r="I6" s="288"/>
      <c r="J6" s="288"/>
      <c r="K6" s="288"/>
      <c r="L6" s="288"/>
      <c r="M6" s="288"/>
      <c r="N6" s="289"/>
      <c r="O6" s="9"/>
      <c r="P6" s="9"/>
      <c r="Q6" s="9"/>
      <c r="R6" s="9"/>
      <c r="S6" s="9"/>
      <c r="T6" s="9"/>
      <c r="U6" s="9"/>
      <c r="V6" s="242" t="s">
        <v>67</v>
      </c>
      <c r="W6" s="242"/>
      <c r="X6" s="242"/>
      <c r="Y6" s="200"/>
      <c r="Z6" s="200"/>
      <c r="AA6" s="242"/>
      <c r="AB6" s="242"/>
      <c r="AC6" s="242"/>
      <c r="AD6" s="25"/>
      <c r="AG6" s="1"/>
      <c r="AH6" s="1"/>
      <c r="AI6" s="1"/>
      <c r="AJ6"/>
      <c r="AK6" s="1"/>
      <c r="AL6" s="1"/>
      <c r="AM6" s="1"/>
      <c r="AN6" s="1"/>
      <c r="AO6" s="1"/>
    </row>
    <row r="7" spans="2:41" ht="17" thickBot="1">
      <c r="B7" s="29"/>
      <c r="C7" s="29"/>
      <c r="D7" s="29"/>
      <c r="E7" s="29"/>
      <c r="F7" s="29"/>
      <c r="G7" s="29"/>
      <c r="H7" s="29"/>
      <c r="I7" s="29"/>
      <c r="J7" s="29"/>
      <c r="K7" s="29"/>
      <c r="L7" s="29"/>
      <c r="M7" s="29"/>
      <c r="N7" s="30"/>
      <c r="O7" s="9"/>
      <c r="P7" s="9"/>
      <c r="Q7" s="9"/>
      <c r="R7" s="9"/>
      <c r="S7" s="9"/>
      <c r="T7" s="9"/>
      <c r="U7" s="9"/>
      <c r="V7" s="27" t="s">
        <v>50</v>
      </c>
      <c r="W7" s="27"/>
      <c r="X7" s="28"/>
      <c r="Y7" s="27"/>
      <c r="Z7" s="27"/>
      <c r="AA7" s="24"/>
      <c r="AB7" s="24"/>
      <c r="AC7" s="24"/>
      <c r="AD7" s="24"/>
      <c r="AG7" s="1"/>
      <c r="AH7" s="1"/>
      <c r="AI7" s="1"/>
      <c r="AJ7" s="1"/>
      <c r="AK7" s="1"/>
      <c r="AL7" s="1"/>
      <c r="AM7" s="1"/>
      <c r="AN7" s="1"/>
      <c r="AO7" s="1"/>
    </row>
    <row r="8" spans="2:41" ht="17" thickBot="1">
      <c r="B8" s="31" t="s">
        <v>4</v>
      </c>
      <c r="C8" s="31"/>
      <c r="D8" s="27"/>
      <c r="E8" s="27"/>
      <c r="F8" s="27"/>
      <c r="G8" s="27"/>
      <c r="H8" s="27"/>
      <c r="I8" s="27"/>
      <c r="J8" s="27"/>
      <c r="K8" s="27"/>
      <c r="L8" s="27"/>
      <c r="M8" s="32"/>
      <c r="N8" s="33"/>
      <c r="O8" s="9"/>
      <c r="P8" s="9"/>
      <c r="Q8" s="9"/>
      <c r="R8" s="9"/>
      <c r="S8" s="9"/>
      <c r="T8" s="9"/>
      <c r="U8" s="9"/>
      <c r="V8" s="242" t="s">
        <v>59</v>
      </c>
      <c r="W8" s="242"/>
      <c r="X8" s="242"/>
      <c r="Y8" s="200"/>
      <c r="Z8" s="200"/>
      <c r="AA8" s="25" t="s">
        <v>239</v>
      </c>
      <c r="AB8" s="25"/>
      <c r="AC8" s="25"/>
      <c r="AD8" s="25"/>
      <c r="AG8" s="1"/>
      <c r="AH8" s="1"/>
      <c r="AI8" s="1"/>
      <c r="AJ8" s="1"/>
      <c r="AK8" s="1"/>
      <c r="AL8" s="1"/>
      <c r="AM8" s="1"/>
      <c r="AN8" s="1"/>
      <c r="AO8" s="1"/>
    </row>
    <row r="9" spans="2:41" ht="17" thickBot="1">
      <c r="B9" s="73" t="s">
        <v>5</v>
      </c>
      <c r="C9" s="29"/>
      <c r="D9" s="29"/>
      <c r="E9" s="256"/>
      <c r="F9" s="256"/>
      <c r="G9" s="29"/>
      <c r="H9" s="29"/>
      <c r="I9" s="29"/>
      <c r="J9" s="29"/>
      <c r="K9" s="29"/>
      <c r="L9" s="29"/>
      <c r="M9" s="29"/>
      <c r="N9" s="29"/>
      <c r="O9" s="9"/>
      <c r="P9" s="9"/>
      <c r="Q9" s="9"/>
      <c r="R9" s="9"/>
      <c r="S9" s="9"/>
      <c r="T9" s="9"/>
      <c r="U9" s="9"/>
      <c r="V9" s="27" t="s">
        <v>51</v>
      </c>
      <c r="W9" s="27"/>
      <c r="X9" s="28"/>
      <c r="Y9" s="27"/>
      <c r="Z9" s="27"/>
      <c r="AA9" s="24"/>
      <c r="AB9" s="24"/>
      <c r="AC9" s="24"/>
      <c r="AD9" s="24"/>
      <c r="AG9" s="1"/>
      <c r="AH9" s="1"/>
      <c r="AI9" s="1"/>
      <c r="AJ9" s="1"/>
      <c r="AK9" s="1"/>
      <c r="AL9" s="1"/>
      <c r="AM9" s="1"/>
      <c r="AN9" s="1"/>
      <c r="AO9" s="1"/>
    </row>
    <row r="10" spans="2:41" ht="17" thickBot="1">
      <c r="B10" s="15" t="s">
        <v>305</v>
      </c>
      <c r="C10" s="4"/>
      <c r="D10" s="4"/>
      <c r="E10" s="4"/>
      <c r="F10" s="4"/>
      <c r="G10" s="4"/>
      <c r="H10" s="4"/>
      <c r="I10" s="35"/>
      <c r="J10" s="36"/>
      <c r="K10" s="4"/>
      <c r="L10" s="4"/>
      <c r="M10" s="4"/>
      <c r="N10" s="37"/>
      <c r="O10" s="9"/>
      <c r="P10" s="9"/>
      <c r="Q10" s="9"/>
      <c r="R10" s="9"/>
      <c r="S10" s="9"/>
      <c r="T10" s="9"/>
      <c r="U10" s="9"/>
      <c r="V10" s="25" t="s">
        <v>258</v>
      </c>
      <c r="W10" s="25"/>
      <c r="X10" s="25"/>
      <c r="Y10" s="25"/>
      <c r="Z10" s="25"/>
      <c r="AA10" s="25"/>
      <c r="AB10" s="25"/>
      <c r="AC10" s="25"/>
      <c r="AD10" s="25"/>
      <c r="AG10" s="1"/>
      <c r="AH10" s="1"/>
      <c r="AI10" s="1"/>
      <c r="AJ10" s="1"/>
      <c r="AK10" s="1"/>
      <c r="AL10" s="1"/>
      <c r="AM10" s="1"/>
      <c r="AN10" s="1"/>
      <c r="AO10" s="1"/>
    </row>
    <row r="11" spans="2:41" ht="15" customHeight="1">
      <c r="B11" s="74" t="s">
        <v>6</v>
      </c>
      <c r="C11" s="29"/>
      <c r="D11" s="29"/>
      <c r="E11" s="29"/>
      <c r="F11" s="29"/>
      <c r="G11" s="29"/>
      <c r="H11" s="29"/>
      <c r="I11" s="29"/>
      <c r="J11" s="29"/>
      <c r="K11" s="29"/>
      <c r="L11" s="29"/>
      <c r="M11" s="29"/>
      <c r="N11" s="30"/>
      <c r="O11" s="9"/>
      <c r="P11" s="9"/>
      <c r="Q11" s="9"/>
      <c r="R11" s="9"/>
      <c r="S11" s="9"/>
      <c r="T11" s="9"/>
      <c r="U11" s="9"/>
      <c r="V11" s="27" t="s">
        <v>52</v>
      </c>
      <c r="W11" s="27"/>
      <c r="X11" s="28"/>
      <c r="Y11" s="27"/>
      <c r="Z11" s="27"/>
      <c r="AA11" s="116"/>
      <c r="AB11" s="116"/>
      <c r="AC11" s="116"/>
      <c r="AD11" s="116"/>
    </row>
    <row r="12" spans="2:41" ht="16" thickBot="1">
      <c r="B12" s="201" t="s">
        <v>31</v>
      </c>
      <c r="C12" s="40"/>
      <c r="D12" s="41"/>
      <c r="E12" s="41"/>
      <c r="F12" s="35"/>
      <c r="G12" s="35"/>
      <c r="H12" s="35"/>
      <c r="I12" s="35"/>
      <c r="J12" s="35"/>
      <c r="K12" s="35"/>
      <c r="L12" s="35"/>
      <c r="M12" s="42"/>
      <c r="N12" s="43"/>
      <c r="O12" s="9"/>
      <c r="P12" s="9"/>
      <c r="Q12" s="9"/>
      <c r="R12" s="9"/>
      <c r="S12" s="9"/>
      <c r="T12" s="9"/>
      <c r="U12" s="9"/>
      <c r="V12" s="5" t="s">
        <v>55</v>
      </c>
      <c r="W12" s="5"/>
      <c r="X12" s="5"/>
      <c r="Y12" s="5"/>
      <c r="Z12" s="5"/>
      <c r="AA12" s="5"/>
      <c r="AB12" s="5"/>
      <c r="AC12" s="5"/>
      <c r="AD12" s="5"/>
    </row>
    <row r="13" spans="2:41" ht="16" thickBot="1">
      <c r="B13" s="74" t="s">
        <v>7</v>
      </c>
      <c r="C13" s="29"/>
      <c r="D13" s="29"/>
      <c r="E13" s="256"/>
      <c r="F13" s="256"/>
      <c r="G13" s="29"/>
      <c r="H13" s="29"/>
      <c r="I13" s="29"/>
      <c r="J13" s="29"/>
      <c r="K13" s="29"/>
      <c r="L13" s="29"/>
      <c r="M13" s="29"/>
      <c r="N13" s="29"/>
      <c r="O13" s="9"/>
      <c r="P13" s="9"/>
      <c r="Q13" s="9"/>
      <c r="R13" s="9"/>
      <c r="S13" s="9"/>
      <c r="T13" s="9"/>
      <c r="U13" s="9"/>
      <c r="V13" s="19" t="s">
        <v>254</v>
      </c>
      <c r="W13" s="20"/>
      <c r="X13" s="20"/>
      <c r="Y13" s="20"/>
      <c r="Z13" s="20"/>
      <c r="AA13" s="20"/>
      <c r="AB13" s="243" t="s">
        <v>25</v>
      </c>
      <c r="AC13" s="243"/>
      <c r="AD13" s="244"/>
    </row>
    <row r="14" spans="2:41" ht="17" customHeight="1">
      <c r="B14" s="15" t="s">
        <v>306</v>
      </c>
      <c r="C14" s="4"/>
      <c r="D14" s="4"/>
      <c r="E14" s="4"/>
      <c r="F14" s="4"/>
      <c r="G14" s="4"/>
      <c r="H14" s="4"/>
      <c r="I14" s="35"/>
      <c r="J14" s="36"/>
      <c r="K14" s="4"/>
      <c r="L14" s="4"/>
      <c r="M14" s="4"/>
      <c r="N14" s="37"/>
      <c r="O14" s="9"/>
      <c r="P14" s="9"/>
      <c r="Q14" s="9"/>
      <c r="R14" s="9"/>
      <c r="S14" s="9"/>
      <c r="T14" s="9"/>
      <c r="U14" s="9"/>
      <c r="V14" s="257">
        <v>1</v>
      </c>
      <c r="W14" s="258"/>
      <c r="X14" s="259"/>
      <c r="Y14" s="206"/>
      <c r="Z14" s="206"/>
      <c r="AA14" s="29"/>
      <c r="AB14" s="245">
        <f>V14</f>
        <v>1</v>
      </c>
      <c r="AC14" s="246"/>
      <c r="AD14" s="247"/>
    </row>
    <row r="15" spans="2:41" ht="14.5" customHeight="1" thickBot="1">
      <c r="B15" s="29"/>
      <c r="C15" s="29"/>
      <c r="D15" s="29"/>
      <c r="E15" s="29"/>
      <c r="F15" s="29"/>
      <c r="G15" s="29"/>
      <c r="H15" s="29"/>
      <c r="I15" s="29"/>
      <c r="J15" s="29"/>
      <c r="K15" s="29"/>
      <c r="L15" s="29"/>
      <c r="M15" s="29"/>
      <c r="N15" s="30"/>
      <c r="O15" s="9"/>
      <c r="P15" s="9"/>
      <c r="Q15" s="9"/>
      <c r="R15" s="9"/>
      <c r="S15" s="9"/>
      <c r="T15" s="9"/>
      <c r="U15" s="9"/>
      <c r="V15" s="260"/>
      <c r="W15" s="261"/>
      <c r="X15" s="262"/>
      <c r="Y15" s="206"/>
      <c r="Z15" s="206"/>
      <c r="AA15" s="29"/>
      <c r="AB15" s="248"/>
      <c r="AC15" s="249"/>
      <c r="AD15" s="250"/>
    </row>
    <row r="16" spans="2:41" ht="16" thickBot="1">
      <c r="B16" s="15" t="s">
        <v>360</v>
      </c>
      <c r="C16" s="4"/>
      <c r="D16" s="4"/>
      <c r="E16" s="4"/>
      <c r="F16" s="4"/>
      <c r="G16" s="4"/>
      <c r="H16" s="4"/>
      <c r="I16" s="35"/>
      <c r="J16" s="36"/>
      <c r="K16" s="4"/>
      <c r="L16" s="4"/>
      <c r="M16" s="4"/>
      <c r="N16" s="37"/>
      <c r="O16" s="9"/>
      <c r="P16" s="9"/>
      <c r="Q16" s="9"/>
      <c r="R16" s="9"/>
      <c r="S16" s="9"/>
      <c r="T16" s="9"/>
      <c r="U16" s="9"/>
      <c r="V16" s="46" t="s">
        <v>8</v>
      </c>
      <c r="W16" s="47"/>
      <c r="X16" s="47"/>
      <c r="Y16" s="47"/>
      <c r="Z16" s="47"/>
      <c r="AA16" s="47"/>
      <c r="AB16" s="47"/>
      <c r="AC16" s="47"/>
      <c r="AD16" s="47"/>
    </row>
    <row r="17" spans="2:30" ht="16">
      <c r="B17" s="29"/>
      <c r="C17" s="29"/>
      <c r="D17" s="29"/>
      <c r="E17" s="256"/>
      <c r="F17" s="256"/>
      <c r="G17" s="29"/>
      <c r="H17" s="29"/>
      <c r="I17" s="29"/>
      <c r="J17" s="29"/>
      <c r="K17" s="29"/>
      <c r="L17" s="29"/>
      <c r="M17" s="29"/>
      <c r="N17" s="29"/>
      <c r="O17" s="9"/>
      <c r="P17" s="9"/>
      <c r="Q17" s="9"/>
      <c r="R17" s="9"/>
      <c r="S17" s="9"/>
      <c r="T17" s="9"/>
      <c r="U17" s="9"/>
      <c r="V17" s="170" t="s">
        <v>9</v>
      </c>
      <c r="W17" s="9"/>
      <c r="X17" s="9"/>
      <c r="Y17" s="9"/>
      <c r="Z17" s="9"/>
      <c r="AA17" s="9"/>
      <c r="AB17" s="9"/>
      <c r="AC17" s="306" t="s">
        <v>29</v>
      </c>
      <c r="AD17" s="307"/>
    </row>
    <row r="18" spans="2:30" ht="16">
      <c r="B18" s="15" t="s">
        <v>296</v>
      </c>
      <c r="C18" s="4"/>
      <c r="D18" s="4"/>
      <c r="E18" s="4"/>
      <c r="F18" s="4"/>
      <c r="G18" s="4"/>
      <c r="H18" s="4"/>
      <c r="I18" s="35"/>
      <c r="J18" s="36"/>
      <c r="K18" s="4"/>
      <c r="L18" s="4"/>
      <c r="M18" s="4"/>
      <c r="N18" s="37"/>
      <c r="O18" s="9"/>
      <c r="P18" s="9"/>
      <c r="Q18" s="9"/>
      <c r="R18" s="9"/>
      <c r="S18" s="9"/>
      <c r="T18" s="9"/>
      <c r="U18" s="9"/>
      <c r="V18" s="170" t="s">
        <v>10</v>
      </c>
      <c r="W18" s="9"/>
      <c r="X18" s="9"/>
      <c r="Y18" s="9"/>
      <c r="Z18" s="9"/>
      <c r="AA18" s="9"/>
      <c r="AB18" s="9"/>
      <c r="AC18" s="251" t="s">
        <v>28</v>
      </c>
      <c r="AD18" s="252"/>
    </row>
    <row r="19" spans="2:30" ht="16">
      <c r="B19" s="29"/>
      <c r="C19" s="29"/>
      <c r="D19" s="29"/>
      <c r="E19" s="29"/>
      <c r="F19" s="29"/>
      <c r="G19" s="29"/>
      <c r="H19" s="29"/>
      <c r="I19" s="29"/>
      <c r="J19" s="29"/>
      <c r="K19" s="29"/>
      <c r="L19" s="29"/>
      <c r="M19" s="29"/>
      <c r="N19" s="29"/>
      <c r="O19" s="9"/>
      <c r="P19" s="9"/>
      <c r="Q19" s="9"/>
      <c r="R19" s="9"/>
      <c r="S19" s="9"/>
      <c r="T19" s="9"/>
      <c r="U19" s="9"/>
      <c r="V19" s="170" t="s">
        <v>14</v>
      </c>
      <c r="W19" s="52"/>
      <c r="X19" s="9"/>
      <c r="Y19" s="9"/>
      <c r="Z19" s="9"/>
      <c r="AA19" s="9"/>
      <c r="AB19" s="9"/>
      <c r="AC19" s="251" t="s">
        <v>30</v>
      </c>
      <c r="AD19" s="252"/>
    </row>
    <row r="20" spans="2:30" ht="16">
      <c r="B20" s="27" t="s">
        <v>15</v>
      </c>
      <c r="C20" s="53"/>
      <c r="D20" s="53"/>
      <c r="E20" s="53"/>
      <c r="F20" s="53"/>
      <c r="G20" s="53"/>
      <c r="H20" s="9"/>
      <c r="I20" s="27" t="s">
        <v>19</v>
      </c>
      <c r="J20" s="53"/>
      <c r="K20" s="78"/>
      <c r="L20" s="53"/>
      <c r="M20" s="53"/>
      <c r="N20" s="53"/>
      <c r="O20" s="9"/>
      <c r="P20" s="9"/>
      <c r="Q20" s="9"/>
      <c r="R20" s="9"/>
      <c r="S20" s="9"/>
      <c r="T20" s="9"/>
      <c r="U20" s="9"/>
      <c r="V20" s="170" t="s">
        <v>11</v>
      </c>
      <c r="W20" s="9"/>
      <c r="X20" s="9"/>
      <c r="Y20" s="9"/>
      <c r="Z20" s="9"/>
      <c r="AA20" s="9"/>
      <c r="AB20" s="9"/>
      <c r="AC20" s="251" t="s">
        <v>28</v>
      </c>
      <c r="AD20" s="252"/>
    </row>
    <row r="21" spans="2:30" ht="15" customHeight="1">
      <c r="B21" s="7" t="s">
        <v>16</v>
      </c>
      <c r="C21" s="7" t="s">
        <v>17</v>
      </c>
      <c r="D21" s="7" t="s">
        <v>18</v>
      </c>
      <c r="E21" s="10" t="s">
        <v>35</v>
      </c>
      <c r="F21" s="7"/>
      <c r="G21" s="6"/>
      <c r="H21" s="232"/>
      <c r="I21" s="7" t="s">
        <v>16</v>
      </c>
      <c r="J21" s="7" t="s">
        <v>17</v>
      </c>
      <c r="K21" s="83" t="s">
        <v>199</v>
      </c>
      <c r="L21" s="84" t="s">
        <v>200</v>
      </c>
      <c r="M21" s="7"/>
      <c r="N21" s="6"/>
      <c r="O21" s="9"/>
      <c r="P21" s="9"/>
      <c r="Q21" s="9"/>
      <c r="R21" s="9"/>
      <c r="S21" s="9"/>
      <c r="T21" s="9"/>
      <c r="U21" s="9"/>
      <c r="V21" s="170" t="s">
        <v>12</v>
      </c>
      <c r="W21" s="9"/>
      <c r="X21" s="9"/>
      <c r="Y21" s="9"/>
      <c r="Z21" s="9"/>
      <c r="AA21" s="9"/>
      <c r="AB21" s="9"/>
      <c r="AC21" s="251" t="s">
        <v>30</v>
      </c>
      <c r="AD21" s="252"/>
    </row>
    <row r="22" spans="2:30" ht="16">
      <c r="B22" s="27" t="s">
        <v>386</v>
      </c>
      <c r="C22" s="53"/>
      <c r="D22" s="53"/>
      <c r="E22" s="53"/>
      <c r="F22" s="53"/>
      <c r="G22" s="53"/>
      <c r="H22" s="232"/>
      <c r="I22" s="27" t="s">
        <v>20</v>
      </c>
      <c r="J22" s="53"/>
      <c r="K22" s="53"/>
      <c r="L22" s="53"/>
      <c r="M22" s="53"/>
      <c r="N22" s="53"/>
      <c r="O22" s="9"/>
      <c r="P22" s="9"/>
      <c r="Q22" s="9"/>
      <c r="R22" s="9"/>
      <c r="S22" s="9"/>
      <c r="T22" s="9"/>
      <c r="U22" s="9"/>
      <c r="V22" s="170" t="s">
        <v>13</v>
      </c>
      <c r="W22" s="9"/>
      <c r="X22" s="9"/>
      <c r="Y22" s="9"/>
      <c r="Z22" s="9"/>
      <c r="AA22" s="9"/>
      <c r="AB22" s="9"/>
      <c r="AC22" s="251" t="s">
        <v>27</v>
      </c>
      <c r="AD22" s="252"/>
    </row>
    <row r="23" spans="2:30" ht="16" thickBot="1">
      <c r="B23" s="8" t="s">
        <v>388</v>
      </c>
      <c r="C23" s="54"/>
      <c r="D23" s="54"/>
      <c r="E23" s="54"/>
      <c r="F23" s="54"/>
      <c r="G23" s="54"/>
      <c r="H23" s="232"/>
      <c r="I23" s="8" t="s">
        <v>21</v>
      </c>
      <c r="J23" s="54"/>
      <c r="K23" s="54"/>
      <c r="L23" s="54"/>
      <c r="M23" s="54"/>
      <c r="N23" s="54"/>
      <c r="O23" s="9"/>
      <c r="P23" s="29"/>
      <c r="Q23" s="29"/>
      <c r="R23" s="29"/>
      <c r="S23" s="29"/>
      <c r="T23" s="29"/>
      <c r="U23" s="29"/>
      <c r="V23" s="29"/>
      <c r="W23" s="29"/>
      <c r="X23" s="29"/>
      <c r="Y23" s="29"/>
      <c r="Z23" s="29"/>
      <c r="AA23" s="29"/>
      <c r="AB23" s="29"/>
      <c r="AC23" s="29"/>
      <c r="AD23" s="29"/>
    </row>
    <row r="24" spans="2:30" ht="15.5" customHeight="1" thickBot="1">
      <c r="B24" s="19" t="s">
        <v>22</v>
      </c>
      <c r="C24" s="20"/>
      <c r="D24" s="20"/>
      <c r="E24" s="20"/>
      <c r="F24" s="20"/>
      <c r="G24" s="20"/>
      <c r="H24" s="20"/>
      <c r="I24" s="20"/>
      <c r="J24" s="20"/>
      <c r="K24" s="20"/>
      <c r="L24" s="20"/>
      <c r="M24" s="20"/>
      <c r="N24" s="21"/>
      <c r="O24" s="9"/>
      <c r="P24" s="12" t="s">
        <v>26</v>
      </c>
      <c r="Q24" s="13"/>
      <c r="R24" s="48"/>
      <c r="S24" s="48"/>
      <c r="T24" s="48"/>
      <c r="U24" s="142"/>
      <c r="V24" s="48"/>
      <c r="W24" s="48"/>
      <c r="X24" s="48"/>
      <c r="Y24" s="48"/>
      <c r="Z24" s="48"/>
      <c r="AA24" s="103"/>
      <c r="AB24" s="48" t="s">
        <v>205</v>
      </c>
      <c r="AC24" s="48" t="s">
        <v>204</v>
      </c>
      <c r="AD24" s="49" t="s">
        <v>206</v>
      </c>
    </row>
    <row r="25" spans="2:30">
      <c r="B25" s="240" t="s">
        <v>286</v>
      </c>
      <c r="C25" s="183">
        <v>2</v>
      </c>
      <c r="D25" s="224" t="s">
        <v>315</v>
      </c>
      <c r="E25" s="225"/>
      <c r="F25" s="225"/>
      <c r="G25" s="225"/>
      <c r="H25" s="225"/>
      <c r="I25" s="225"/>
      <c r="J25" s="225"/>
      <c r="K25" s="225"/>
      <c r="L25" s="225"/>
      <c r="M25" s="225"/>
      <c r="N25" s="226"/>
      <c r="O25" s="9"/>
      <c r="P25" s="114">
        <v>1</v>
      </c>
      <c r="Q25" s="272" t="s">
        <v>37</v>
      </c>
      <c r="R25" s="273"/>
      <c r="S25" s="273"/>
      <c r="T25" s="273"/>
      <c r="U25" s="273"/>
      <c r="V25" s="273"/>
      <c r="W25" s="273"/>
      <c r="X25" s="273"/>
      <c r="Y25" s="273"/>
      <c r="Z25" s="273"/>
      <c r="AA25" s="273"/>
      <c r="AB25" s="92">
        <f>VLOOKUP($Q25,tables!$B$20:$F$36,3)</f>
        <v>1</v>
      </c>
      <c r="AC25" s="92" t="str">
        <f>VLOOKUP($Q25,tables!$B$20:$F$36,4)</f>
        <v>Pe</v>
      </c>
      <c r="AD25" s="104" t="str">
        <f>VLOOKUP($Q25,tables!$B$20:$F$36,5)</f>
        <v>-</v>
      </c>
    </row>
    <row r="26" spans="2:30">
      <c r="B26" s="240"/>
      <c r="C26" s="183">
        <v>4</v>
      </c>
      <c r="D26" s="224" t="s">
        <v>317</v>
      </c>
      <c r="E26" s="225"/>
      <c r="F26" s="225"/>
      <c r="G26" s="225"/>
      <c r="H26" s="225"/>
      <c r="I26" s="225"/>
      <c r="J26" s="225"/>
      <c r="K26" s="225"/>
      <c r="L26" s="225"/>
      <c r="M26" s="225"/>
      <c r="N26" s="226"/>
      <c r="O26" s="9"/>
      <c r="P26" s="71" t="str">
        <f>AC22</f>
        <v>+3</v>
      </c>
      <c r="Q26" s="55" t="str">
        <f>VLOOKUP(Q25,tables!$B$20:$F$45,2)</f>
        <v>Easily Influenced, Drowsy, Distracted.</v>
      </c>
      <c r="R26" s="56"/>
      <c r="S26" s="56"/>
      <c r="T26" s="56"/>
      <c r="U26" s="56"/>
      <c r="V26" s="56"/>
      <c r="W26" s="56"/>
      <c r="X26" s="56"/>
      <c r="Y26" s="56"/>
      <c r="Z26" s="56"/>
      <c r="AA26" s="56"/>
      <c r="AB26" s="93"/>
      <c r="AC26" s="93"/>
      <c r="AD26" s="134"/>
    </row>
    <row r="27" spans="2:30">
      <c r="B27" s="240"/>
      <c r="C27" s="183">
        <v>6</v>
      </c>
      <c r="D27" s="227" t="s">
        <v>316</v>
      </c>
      <c r="E27" s="228"/>
      <c r="F27" s="228"/>
      <c r="G27" s="228"/>
      <c r="H27" s="228"/>
      <c r="I27" s="228"/>
      <c r="J27" s="228"/>
      <c r="K27" s="228"/>
      <c r="L27" s="228"/>
      <c r="M27" s="228"/>
      <c r="N27" s="229"/>
      <c r="O27" s="9"/>
      <c r="P27" s="114">
        <v>2</v>
      </c>
      <c r="Q27" s="272" t="s">
        <v>40</v>
      </c>
      <c r="R27" s="273"/>
      <c r="S27" s="273"/>
      <c r="T27" s="273"/>
      <c r="U27" s="273"/>
      <c r="V27" s="273"/>
      <c r="W27" s="273"/>
      <c r="X27" s="273"/>
      <c r="Y27" s="273"/>
      <c r="Z27" s="273"/>
      <c r="AA27" s="273"/>
      <c r="AB27" s="92">
        <f>VLOOKUP($Q27,tables!$B$20:$F$36,3)</f>
        <v>1</v>
      </c>
      <c r="AC27" s="92" t="str">
        <f>VLOOKUP($Q27,tables!$B$20:$F$36,4)</f>
        <v>Inst</v>
      </c>
      <c r="AD27" s="135" t="str">
        <f>VLOOKUP($Q27,tables!$B$20:$F$36,5)</f>
        <v>-</v>
      </c>
    </row>
    <row r="28" spans="2:30">
      <c r="B28" s="240" t="s">
        <v>287</v>
      </c>
      <c r="C28" s="182">
        <v>2</v>
      </c>
      <c r="D28" s="224" t="s">
        <v>315</v>
      </c>
      <c r="E28" s="225"/>
      <c r="F28" s="225"/>
      <c r="G28" s="225"/>
      <c r="H28" s="225"/>
      <c r="I28" s="225"/>
      <c r="J28" s="225"/>
      <c r="K28" s="225"/>
      <c r="L28" s="225"/>
      <c r="M28" s="225"/>
      <c r="N28" s="226"/>
      <c r="O28" s="9"/>
      <c r="P28" s="71" t="str">
        <f>AC22</f>
        <v>+3</v>
      </c>
      <c r="Q28" s="55" t="str">
        <f>VLOOKUP(Q27,tables!$B$20:$F$60,2)</f>
        <v>CHA vs. INT overcome action to wipe out this scene</v>
      </c>
      <c r="R28" s="56"/>
      <c r="S28" s="56"/>
      <c r="T28" s="56"/>
      <c r="U28" s="56"/>
      <c r="V28" s="56"/>
      <c r="W28" s="56"/>
      <c r="X28" s="56"/>
      <c r="Y28" s="56"/>
      <c r="Z28" s="56"/>
      <c r="AA28" s="56"/>
      <c r="AB28" s="93"/>
      <c r="AC28" s="93"/>
      <c r="AD28" s="134"/>
    </row>
    <row r="29" spans="2:30">
      <c r="B29" s="240"/>
      <c r="C29" s="182">
        <v>4</v>
      </c>
      <c r="D29" s="224" t="s">
        <v>317</v>
      </c>
      <c r="E29" s="225"/>
      <c r="F29" s="225"/>
      <c r="G29" s="225"/>
      <c r="H29" s="225"/>
      <c r="I29" s="225"/>
      <c r="J29" s="225"/>
      <c r="K29" s="225"/>
      <c r="L29" s="225"/>
      <c r="M29" s="225"/>
      <c r="N29" s="226"/>
      <c r="O29" s="9"/>
      <c r="P29" s="114">
        <v>3</v>
      </c>
      <c r="Q29" s="272" t="s">
        <v>41</v>
      </c>
      <c r="R29" s="273"/>
      <c r="S29" s="273"/>
      <c r="T29" s="273"/>
      <c r="U29" s="273"/>
      <c r="V29" s="273"/>
      <c r="W29" s="273"/>
      <c r="X29" s="273"/>
      <c r="Y29" s="273"/>
      <c r="Z29" s="273"/>
      <c r="AA29" s="273"/>
      <c r="AB29" s="92">
        <f>VLOOKUP($Q29,tables!$B$20:$F$36,3)</f>
        <v>1</v>
      </c>
      <c r="AC29" s="92" t="str">
        <f>VLOOKUP($Q29,tables!$B$20:$F$60,4)</f>
        <v>Pe</v>
      </c>
      <c r="AD29" s="135" t="str">
        <f>VLOOKUP($Q29,tables!$B$20:$F$60,5)</f>
        <v>-</v>
      </c>
    </row>
    <row r="30" spans="2:30">
      <c r="B30" s="240"/>
      <c r="C30" s="182">
        <v>6</v>
      </c>
      <c r="D30" s="227" t="s">
        <v>316</v>
      </c>
      <c r="E30" s="228"/>
      <c r="F30" s="228"/>
      <c r="G30" s="228"/>
      <c r="H30" s="228"/>
      <c r="I30" s="228"/>
      <c r="J30" s="228"/>
      <c r="K30" s="228"/>
      <c r="L30" s="228"/>
      <c r="M30" s="228"/>
      <c r="N30" s="229"/>
      <c r="O30" s="9"/>
      <c r="P30" s="71" t="str">
        <f>AC22</f>
        <v>+3</v>
      </c>
      <c r="Q30" s="55" t="str">
        <f>VLOOKUP(Q29,tables!$B$20:$F$60,2)</f>
        <v>Great emotions</v>
      </c>
      <c r="R30" s="56"/>
      <c r="S30" s="56"/>
      <c r="T30" s="56"/>
      <c r="U30" s="56"/>
      <c r="V30" s="56"/>
      <c r="W30" s="56"/>
      <c r="X30" s="56"/>
      <c r="Y30" s="56"/>
      <c r="Z30" s="56"/>
      <c r="AA30" s="56"/>
      <c r="AB30" s="93"/>
      <c r="AC30" s="93"/>
      <c r="AD30" s="134"/>
    </row>
    <row r="31" spans="2:30" ht="16" thickBot="1">
      <c r="B31" s="9"/>
      <c r="C31" s="115">
        <v>8</v>
      </c>
      <c r="D31" s="227" t="s">
        <v>318</v>
      </c>
      <c r="E31" s="228"/>
      <c r="F31" s="228"/>
      <c r="G31" s="228"/>
      <c r="H31" s="228"/>
      <c r="I31" s="228"/>
      <c r="J31" s="228"/>
      <c r="K31" s="228"/>
      <c r="L31" s="228"/>
      <c r="M31" s="228"/>
      <c r="N31" s="229"/>
      <c r="O31" s="9"/>
      <c r="P31" s="114">
        <v>4</v>
      </c>
      <c r="Q31" s="272" t="s">
        <v>38</v>
      </c>
      <c r="R31" s="273"/>
      <c r="S31" s="273"/>
      <c r="T31" s="273"/>
      <c r="U31" s="273"/>
      <c r="V31" s="273"/>
      <c r="W31" s="273"/>
      <c r="X31" s="273"/>
      <c r="Y31" s="273"/>
      <c r="Z31" s="273"/>
      <c r="AA31" s="273"/>
      <c r="AB31" s="92" t="str">
        <f>VLOOKUP($Q31,tables!$B$20:$F$60,3)</f>
        <v>Z</v>
      </c>
      <c r="AC31" s="92" t="str">
        <f>VLOOKUP($Q31,tables!$B$20:$F$60,4)</f>
        <v>Pe</v>
      </c>
      <c r="AD31" s="135" t="str">
        <f>VLOOKUP($Q31,tables!$B$20:$F$60,5)</f>
        <v>-</v>
      </c>
    </row>
    <row r="32" spans="2:30" ht="16" thickBot="1">
      <c r="B32" s="19" t="s">
        <v>389</v>
      </c>
      <c r="C32" s="20"/>
      <c r="D32" s="20"/>
      <c r="E32" s="20"/>
      <c r="F32" s="20"/>
      <c r="G32" s="20"/>
      <c r="H32" s="20"/>
      <c r="I32" s="20"/>
      <c r="J32" s="20"/>
      <c r="K32" s="20"/>
      <c r="L32" s="20"/>
      <c r="M32" s="20"/>
      <c r="N32" s="21"/>
      <c r="O32" s="9"/>
      <c r="P32" s="113" t="s">
        <v>62</v>
      </c>
      <c r="Q32" s="122" t="str">
        <f>VLOOKUP(Q31,tables!$B$20:$F$60,2)</f>
        <v>Cha+2 vs Wis, image or sound, aspect of  Distracted, Surprised, Confused</v>
      </c>
      <c r="R32" s="56"/>
      <c r="S32" s="56"/>
      <c r="T32" s="56"/>
      <c r="U32" s="56"/>
      <c r="V32" s="56"/>
      <c r="W32" s="56"/>
      <c r="X32" s="56"/>
      <c r="Y32" s="56"/>
      <c r="Z32" s="56"/>
      <c r="AA32" s="56"/>
      <c r="AB32" s="93"/>
      <c r="AC32" s="93"/>
      <c r="AD32" s="134"/>
    </row>
    <row r="33" spans="2:30">
      <c r="B33" s="240"/>
      <c r="C33" s="183">
        <v>2</v>
      </c>
      <c r="D33" s="224" t="s">
        <v>315</v>
      </c>
      <c r="E33" s="225"/>
      <c r="F33" s="225"/>
      <c r="G33" s="225"/>
      <c r="H33" s="225"/>
      <c r="I33" s="225"/>
      <c r="J33" s="225"/>
      <c r="K33" s="225"/>
      <c r="L33" s="225"/>
      <c r="M33" s="225"/>
      <c r="N33" s="226"/>
      <c r="O33" s="9"/>
      <c r="P33" s="114">
        <v>5</v>
      </c>
      <c r="Q33" s="272" t="s">
        <v>42</v>
      </c>
      <c r="R33" s="273"/>
      <c r="S33" s="273"/>
      <c r="T33" s="273"/>
      <c r="U33" s="273"/>
      <c r="V33" s="273"/>
      <c r="W33" s="273"/>
      <c r="X33" s="273"/>
      <c r="Y33" s="273"/>
      <c r="Z33" s="273"/>
      <c r="AA33" s="273"/>
      <c r="AB33" s="92"/>
      <c r="AC33" s="92" t="str">
        <f>VLOOKUP($Q33,tables!$B$20:$F$40,4)</f>
        <v>Pe</v>
      </c>
      <c r="AD33" s="135" t="str">
        <f>VLOOKUP($Q33,tables!$B$20:$F$40,5)</f>
        <v>C</v>
      </c>
    </row>
    <row r="34" spans="2:30">
      <c r="B34" s="240"/>
      <c r="C34" s="183">
        <v>4</v>
      </c>
      <c r="D34" s="224" t="s">
        <v>317</v>
      </c>
      <c r="E34" s="225"/>
      <c r="F34" s="225"/>
      <c r="G34" s="225"/>
      <c r="H34" s="225"/>
      <c r="I34" s="225"/>
      <c r="J34" s="225"/>
      <c r="K34" s="225"/>
      <c r="L34" s="225"/>
      <c r="M34" s="225"/>
      <c r="N34" s="226"/>
      <c r="O34" s="9"/>
      <c r="P34" s="71" t="str">
        <f>AC22</f>
        <v>+3</v>
      </c>
      <c r="Q34" s="55" t="str">
        <f>VLOOKUP(Q33,tables!$B$20:$F$60,2)</f>
        <v>2 invocations of Chilling Thick Fog</v>
      </c>
      <c r="R34" s="56"/>
      <c r="S34" s="56"/>
      <c r="T34" s="56"/>
      <c r="U34" s="56"/>
      <c r="V34" s="56"/>
      <c r="W34" s="56"/>
      <c r="X34" s="56"/>
      <c r="Y34" s="56"/>
      <c r="Z34" s="56"/>
      <c r="AA34" s="56"/>
      <c r="AB34" s="93"/>
      <c r="AC34" s="93"/>
      <c r="AD34" s="134"/>
    </row>
    <row r="35" spans="2:30">
      <c r="B35" s="240"/>
      <c r="C35" s="183">
        <v>6</v>
      </c>
      <c r="D35" s="227" t="s">
        <v>316</v>
      </c>
      <c r="E35" s="228"/>
      <c r="F35" s="228"/>
      <c r="G35" s="228"/>
      <c r="H35" s="228"/>
      <c r="I35" s="228"/>
      <c r="J35" s="228"/>
      <c r="K35" s="228"/>
      <c r="L35" s="228"/>
      <c r="M35" s="228"/>
      <c r="N35" s="229"/>
      <c r="O35" s="9"/>
      <c r="P35" s="114">
        <v>6</v>
      </c>
      <c r="Q35" s="272" t="s">
        <v>39</v>
      </c>
      <c r="R35" s="273"/>
      <c r="S35" s="273"/>
      <c r="T35" s="273"/>
      <c r="U35" s="273"/>
      <c r="V35" s="273"/>
      <c r="W35" s="273"/>
      <c r="X35" s="273"/>
      <c r="Y35" s="273"/>
      <c r="Z35" s="273"/>
      <c r="AA35" s="273"/>
      <c r="AB35" s="92">
        <f>VLOOKUP($Q35,tables!$B$20:$F$36,3)</f>
        <v>1</v>
      </c>
      <c r="AC35" s="92" t="str">
        <f>VLOOKUP($Q35,tables!$B$20:$F$36,4)</f>
        <v>Inst</v>
      </c>
      <c r="AD35" s="135" t="str">
        <f>VLOOKUP($Q35,tables!$B$20:$F$36,5)</f>
        <v>-</v>
      </c>
    </row>
    <row r="36" spans="2:30" ht="16" thickBot="1">
      <c r="B36" s="29"/>
      <c r="C36" s="29"/>
      <c r="D36" s="29"/>
      <c r="E36" s="29"/>
      <c r="F36" s="29"/>
      <c r="G36" s="29"/>
      <c r="H36" s="29"/>
      <c r="I36" s="29"/>
      <c r="J36" s="29"/>
      <c r="K36" s="29"/>
      <c r="L36" s="29"/>
      <c r="M36" s="29"/>
      <c r="N36" s="29"/>
      <c r="O36" s="9"/>
      <c r="P36" s="71" t="str">
        <f>AC22</f>
        <v>+3</v>
      </c>
      <c r="Q36" s="122" t="str">
        <f>VLOOKUP(Q35,tables!$B$20:$F$60,2)</f>
        <v>Cha vs Dex physical</v>
      </c>
      <c r="R36" s="56"/>
      <c r="S36" s="56"/>
      <c r="T36" s="56"/>
      <c r="U36" s="56"/>
      <c r="V36" s="56"/>
      <c r="W36" s="56"/>
      <c r="X36" s="56"/>
      <c r="Y36" s="56"/>
      <c r="Z36" s="56"/>
      <c r="AA36" s="56"/>
      <c r="AB36" s="93"/>
      <c r="AC36" s="93"/>
      <c r="AD36" s="134"/>
    </row>
    <row r="37" spans="2:30">
      <c r="B37" s="12" t="s">
        <v>23</v>
      </c>
      <c r="C37" s="13"/>
      <c r="D37" s="13"/>
      <c r="E37" s="13"/>
      <c r="F37" s="13"/>
      <c r="G37" s="13"/>
      <c r="H37" s="13"/>
      <c r="I37" s="13"/>
      <c r="J37" s="13"/>
      <c r="K37" s="13"/>
      <c r="L37" s="13"/>
      <c r="M37" s="48"/>
      <c r="N37" s="23"/>
      <c r="O37" s="9"/>
      <c r="P37" s="144">
        <v>7</v>
      </c>
      <c r="Q37" s="18" t="s">
        <v>43</v>
      </c>
      <c r="R37" s="9"/>
      <c r="S37" s="9"/>
      <c r="T37" s="9"/>
      <c r="U37" s="9"/>
      <c r="V37" s="9"/>
      <c r="W37" s="9"/>
      <c r="X37" s="9"/>
      <c r="Y37" s="9"/>
      <c r="Z37" s="9"/>
      <c r="AA37" s="9"/>
      <c r="AB37" s="115">
        <f>VLOOKUP($Q37,tables!$B$20:$F$40,3)</f>
        <v>1</v>
      </c>
      <c r="AC37" s="115" t="str">
        <f>VLOOKUP($Q37,tables!$B$20:$F$40,4)</f>
        <v>Pe</v>
      </c>
      <c r="AD37" s="143" t="str">
        <f>VLOOKUP($Q37,tables!$B$20:$F$40,5)</f>
        <v>C</v>
      </c>
    </row>
    <row r="38" spans="2:30" ht="16" thickBot="1">
      <c r="B38" s="117">
        <v>1</v>
      </c>
      <c r="C38" s="34" t="s">
        <v>32</v>
      </c>
      <c r="D38" s="4"/>
      <c r="E38" s="4"/>
      <c r="F38" s="4"/>
      <c r="G38" s="4"/>
      <c r="H38" s="4"/>
      <c r="I38" s="4"/>
      <c r="J38" s="4"/>
      <c r="K38" s="4"/>
      <c r="L38" s="4"/>
      <c r="M38" s="4"/>
      <c r="N38" s="60"/>
      <c r="O38" s="9"/>
      <c r="P38" s="145" t="str">
        <f>AC22</f>
        <v>+3</v>
      </c>
      <c r="Q38" s="44" t="str">
        <f>VLOOKUP(Q37,tables!$B$20:$F$60,2)</f>
        <v>Damage -2</v>
      </c>
      <c r="R38" s="44"/>
      <c r="S38" s="44"/>
      <c r="T38" s="44"/>
      <c r="U38" s="44"/>
      <c r="V38" s="44"/>
      <c r="W38" s="44"/>
      <c r="X38" s="44"/>
      <c r="Y38" s="44"/>
      <c r="Z38" s="44"/>
      <c r="AA38" s="44"/>
      <c r="AB38" s="68"/>
      <c r="AC38" s="68"/>
      <c r="AD38" s="58"/>
    </row>
    <row r="39" spans="2:30">
      <c r="B39" s="117">
        <v>2</v>
      </c>
      <c r="C39" s="102" t="s">
        <v>45</v>
      </c>
      <c r="D39" s="4"/>
      <c r="E39" s="4"/>
      <c r="F39" s="4"/>
      <c r="G39" s="4"/>
      <c r="H39" s="4"/>
      <c r="I39" s="4"/>
      <c r="J39" s="4"/>
      <c r="K39" s="4"/>
      <c r="L39" s="4"/>
      <c r="M39" s="4"/>
      <c r="N39" s="60"/>
      <c r="O39" s="9"/>
      <c r="P39" s="12" t="s">
        <v>24</v>
      </c>
      <c r="Q39" s="13"/>
      <c r="R39" s="13"/>
      <c r="S39" s="13"/>
      <c r="T39" s="13"/>
      <c r="U39" s="13"/>
      <c r="V39" s="13"/>
      <c r="W39" s="13"/>
      <c r="X39" s="13"/>
      <c r="Y39" s="13"/>
      <c r="Z39" s="13"/>
      <c r="AA39" s="13"/>
      <c r="AB39" s="13"/>
      <c r="AC39" s="48"/>
      <c r="AD39" s="76"/>
    </row>
    <row r="40" spans="2:30" ht="14.5" customHeight="1">
      <c r="B40" s="117">
        <v>3</v>
      </c>
      <c r="C40" s="18" t="s">
        <v>46</v>
      </c>
      <c r="D40" s="91"/>
      <c r="E40" s="91"/>
      <c r="F40" s="91"/>
      <c r="G40" s="91"/>
      <c r="H40" s="91"/>
      <c r="I40" s="91"/>
      <c r="J40" s="91"/>
      <c r="K40" s="91"/>
      <c r="L40" s="91"/>
      <c r="M40" s="91"/>
      <c r="N40" s="104"/>
      <c r="O40" s="9"/>
      <c r="P40" s="71"/>
      <c r="Q40" s="241"/>
      <c r="R40" s="239"/>
      <c r="S40" s="239"/>
      <c r="T40" s="239"/>
      <c r="U40" s="239"/>
      <c r="V40" s="4"/>
      <c r="W40" s="4"/>
      <c r="X40" s="4"/>
      <c r="Y40" s="4"/>
      <c r="Z40" s="4"/>
      <c r="AA40" s="4"/>
      <c r="AB40" s="4"/>
      <c r="AC40" s="61"/>
      <c r="AD40" s="51"/>
    </row>
    <row r="41" spans="2:30" ht="14.5" customHeight="1">
      <c r="B41" s="118">
        <v>4</v>
      </c>
      <c r="C41" s="105" t="s">
        <v>34</v>
      </c>
      <c r="D41" s="106"/>
      <c r="E41" s="106"/>
      <c r="F41" s="106"/>
      <c r="G41" s="106"/>
      <c r="H41" s="106"/>
      <c r="I41" s="106"/>
      <c r="J41" s="106"/>
      <c r="K41" s="106"/>
      <c r="L41" s="106"/>
      <c r="M41" s="106"/>
      <c r="N41" s="197"/>
      <c r="O41" s="9"/>
      <c r="P41" s="71"/>
      <c r="Q41" s="34"/>
      <c r="R41" s="4"/>
      <c r="S41" s="4"/>
      <c r="T41" s="4"/>
      <c r="U41" s="4"/>
      <c r="V41" s="4"/>
      <c r="W41" s="4"/>
      <c r="X41" s="4"/>
      <c r="Y41" s="4"/>
      <c r="Z41" s="4"/>
      <c r="AA41" s="4"/>
      <c r="AB41" s="4"/>
      <c r="AC41" s="61"/>
      <c r="AD41" s="51"/>
    </row>
    <row r="42" spans="2:30" ht="16">
      <c r="B42" s="117">
        <v>5</v>
      </c>
      <c r="C42" s="9" t="s">
        <v>44</v>
      </c>
      <c r="D42" s="107"/>
      <c r="E42" s="107"/>
      <c r="F42" s="107"/>
      <c r="G42" s="107"/>
      <c r="H42" s="107"/>
      <c r="I42" s="107"/>
      <c r="J42" s="107"/>
      <c r="K42" s="107"/>
      <c r="L42" s="107"/>
      <c r="M42" s="107"/>
      <c r="N42" s="108"/>
      <c r="O42" s="9"/>
      <c r="P42" s="71"/>
      <c r="Q42" s="241"/>
      <c r="R42" s="239"/>
      <c r="S42" s="239"/>
      <c r="T42" s="239"/>
      <c r="U42" s="239"/>
      <c r="V42" s="4"/>
      <c r="W42" s="4"/>
      <c r="X42" s="4"/>
      <c r="Y42" s="4"/>
      <c r="Z42" s="4"/>
      <c r="AA42" s="4"/>
      <c r="AB42" s="4"/>
      <c r="AC42" s="61"/>
      <c r="AD42" s="51"/>
    </row>
    <row r="43" spans="2:30">
      <c r="B43" s="14"/>
      <c r="C43" s="300" t="s">
        <v>249</v>
      </c>
      <c r="D43" s="301"/>
      <c r="E43" s="301"/>
      <c r="F43" s="301"/>
      <c r="G43" s="301"/>
      <c r="H43" s="301"/>
      <c r="I43" s="301"/>
      <c r="J43" s="301"/>
      <c r="K43" s="301"/>
      <c r="L43" s="301"/>
      <c r="M43" s="301"/>
      <c r="N43" s="302"/>
      <c r="O43" s="9"/>
      <c r="P43" s="71"/>
      <c r="Q43" s="34"/>
      <c r="R43" s="4"/>
      <c r="S43" s="4"/>
      <c r="T43" s="4"/>
      <c r="U43" s="4"/>
      <c r="V43" s="4"/>
      <c r="W43" s="4"/>
      <c r="X43" s="4"/>
      <c r="Y43" s="4"/>
      <c r="Z43" s="4"/>
      <c r="AA43" s="4"/>
      <c r="AB43" s="4"/>
      <c r="AC43" s="61"/>
      <c r="AD43" s="51"/>
    </row>
    <row r="44" spans="2:30">
      <c r="B44" s="14"/>
      <c r="C44" s="303"/>
      <c r="D44" s="304"/>
      <c r="E44" s="304"/>
      <c r="F44" s="304"/>
      <c r="G44" s="304"/>
      <c r="H44" s="304"/>
      <c r="I44" s="304"/>
      <c r="J44" s="304"/>
      <c r="K44" s="304"/>
      <c r="L44" s="304"/>
      <c r="M44" s="304"/>
      <c r="N44" s="305"/>
      <c r="P44" s="71"/>
      <c r="Q44" s="34"/>
      <c r="R44" s="4"/>
      <c r="S44" s="4"/>
      <c r="T44" s="4"/>
      <c r="U44" s="4"/>
      <c r="V44" s="4"/>
      <c r="W44" s="4"/>
      <c r="X44" s="4"/>
      <c r="Y44" s="4"/>
      <c r="Z44" s="4"/>
      <c r="AA44" s="4"/>
      <c r="AB44" s="4"/>
      <c r="AC44" s="61"/>
      <c r="AD44" s="51"/>
    </row>
    <row r="45" spans="2:30" ht="16">
      <c r="B45" s="203">
        <v>6</v>
      </c>
      <c r="C45" s="34"/>
      <c r="D45" s="107"/>
      <c r="E45" s="107"/>
      <c r="F45" s="107"/>
      <c r="G45" s="107"/>
      <c r="H45" s="107"/>
      <c r="I45" s="107"/>
      <c r="J45" s="107"/>
      <c r="K45" s="107"/>
      <c r="L45" s="107"/>
      <c r="M45" s="107"/>
      <c r="N45" s="108"/>
      <c r="P45" s="71"/>
      <c r="Q45" s="34"/>
      <c r="R45" s="4"/>
      <c r="S45" s="4"/>
      <c r="T45" s="4"/>
      <c r="U45" s="4"/>
      <c r="V45" s="4"/>
      <c r="W45" s="4"/>
      <c r="X45" s="4"/>
      <c r="Y45" s="4"/>
      <c r="Z45" s="4"/>
      <c r="AA45" s="4"/>
      <c r="AB45" s="4"/>
      <c r="AC45" s="61"/>
      <c r="AD45" s="51"/>
    </row>
    <row r="46" spans="2:30" ht="17" thickBot="1">
      <c r="B46" s="231"/>
      <c r="C46" s="44"/>
      <c r="D46" s="198"/>
      <c r="E46" s="198"/>
      <c r="F46" s="198"/>
      <c r="G46" s="198"/>
      <c r="H46" s="198"/>
      <c r="I46" s="198"/>
      <c r="J46" s="198"/>
      <c r="K46" s="198"/>
      <c r="L46" s="198"/>
      <c r="M46" s="198"/>
      <c r="N46" s="199"/>
      <c r="P46" s="72"/>
      <c r="Q46" s="64"/>
      <c r="R46" s="5"/>
      <c r="S46" s="5"/>
      <c r="T46" s="5"/>
      <c r="U46" s="5"/>
      <c r="V46" s="5"/>
      <c r="W46" s="5"/>
      <c r="X46" s="5"/>
      <c r="Y46" s="5"/>
      <c r="Z46" s="5"/>
      <c r="AA46" s="5"/>
      <c r="AB46" s="5"/>
      <c r="AC46" s="65"/>
      <c r="AD46" s="66"/>
    </row>
    <row r="47" spans="2:30" ht="16" thickBot="1">
      <c r="B47" s="29"/>
      <c r="C47" s="29"/>
      <c r="D47" s="29"/>
      <c r="E47" s="29"/>
      <c r="F47" s="29"/>
      <c r="G47" s="29"/>
      <c r="H47" s="29"/>
      <c r="I47" s="29"/>
      <c r="J47" s="29"/>
      <c r="K47" s="29"/>
      <c r="L47" s="29"/>
      <c r="M47" s="29"/>
      <c r="N47" s="29"/>
      <c r="P47" s="29"/>
      <c r="Q47" s="29"/>
      <c r="R47" s="29"/>
      <c r="S47" s="29"/>
      <c r="T47" s="29"/>
      <c r="U47" s="29"/>
      <c r="V47" s="29"/>
      <c r="W47" s="29"/>
      <c r="X47" s="29"/>
      <c r="Y47" s="29"/>
      <c r="Z47" s="29"/>
      <c r="AA47" s="29"/>
      <c r="AB47" s="29"/>
      <c r="AC47" s="29"/>
      <c r="AD47" s="29"/>
    </row>
    <row r="48" spans="2:30" ht="16" thickBot="1">
      <c r="B48" s="19" t="s">
        <v>259</v>
      </c>
      <c r="C48" s="20"/>
      <c r="D48" s="20"/>
      <c r="E48" s="20"/>
      <c r="F48" s="20"/>
      <c r="G48" s="20"/>
      <c r="H48" s="20"/>
      <c r="I48" s="20"/>
      <c r="J48" s="20"/>
      <c r="K48" s="20" t="str">
        <f>AC18</f>
        <v>+2</v>
      </c>
      <c r="L48" s="20" t="s">
        <v>209</v>
      </c>
      <c r="M48" s="173"/>
      <c r="N48" s="174"/>
      <c r="P48" s="12" t="s">
        <v>396</v>
      </c>
      <c r="Q48" s="13"/>
      <c r="R48" s="13"/>
      <c r="S48" s="13"/>
      <c r="T48" s="13"/>
      <c r="U48" s="13"/>
      <c r="V48" s="13"/>
      <c r="W48" s="13"/>
      <c r="X48" s="13"/>
      <c r="Y48" s="13"/>
      <c r="Z48" s="13"/>
      <c r="AA48" s="13"/>
      <c r="AB48" s="13"/>
      <c r="AC48" s="13"/>
      <c r="AD48" s="76" t="s">
        <v>397</v>
      </c>
    </row>
    <row r="49" spans="2:30">
      <c r="B49" s="171" t="s">
        <v>218</v>
      </c>
      <c r="C49" s="295" t="s">
        <v>104</v>
      </c>
      <c r="D49" s="296"/>
      <c r="E49" s="296"/>
      <c r="F49" s="296"/>
      <c r="G49" s="296"/>
      <c r="H49" s="56" t="str">
        <f>VLOOKUP(C49,tables!G4:H7,2)</f>
        <v>Use Dex</v>
      </c>
      <c r="I49" s="56"/>
      <c r="J49" s="56"/>
      <c r="K49" s="56"/>
      <c r="L49" s="56"/>
      <c r="M49" s="93"/>
      <c r="N49" s="134"/>
      <c r="P49" s="236"/>
      <c r="Q49" s="239"/>
      <c r="R49" s="239"/>
      <c r="S49" s="239"/>
      <c r="T49" s="239"/>
      <c r="U49" s="239"/>
      <c r="V49" s="4"/>
      <c r="W49" s="4"/>
      <c r="X49" s="4"/>
      <c r="Y49" s="4"/>
      <c r="Z49" s="4"/>
      <c r="AA49" s="4"/>
      <c r="AB49" s="4"/>
      <c r="AC49" s="4"/>
      <c r="AD49" s="234" t="s">
        <v>398</v>
      </c>
    </row>
    <row r="50" spans="2:30">
      <c r="B50" s="71" t="str">
        <f>AC18</f>
        <v>+2</v>
      </c>
      <c r="C50" s="34" t="s">
        <v>226</v>
      </c>
      <c r="D50" s="4"/>
      <c r="E50" s="4"/>
      <c r="F50" s="4"/>
      <c r="G50" s="4"/>
      <c r="H50" s="4"/>
      <c r="I50" s="4"/>
      <c r="J50" s="4"/>
      <c r="K50" s="4"/>
      <c r="L50" s="4"/>
      <c r="M50" s="61"/>
      <c r="N50" s="51"/>
      <c r="P50" s="236"/>
      <c r="Q50" s="4"/>
      <c r="R50" s="4"/>
      <c r="S50" s="4"/>
      <c r="T50" s="4"/>
      <c r="U50" s="4"/>
      <c r="V50" s="4"/>
      <c r="W50" s="4"/>
      <c r="X50" s="4"/>
      <c r="Y50" s="4"/>
      <c r="Z50" s="4"/>
      <c r="AA50" s="4"/>
      <c r="AB50" s="4"/>
      <c r="AC50" s="4"/>
      <c r="AD50" s="234" t="s">
        <v>398</v>
      </c>
    </row>
    <row r="51" spans="2:30">
      <c r="B51" s="71" t="s">
        <v>216</v>
      </c>
      <c r="C51" s="111" t="s">
        <v>257</v>
      </c>
      <c r="D51" s="112"/>
      <c r="E51" s="112"/>
      <c r="F51" s="112"/>
      <c r="G51" s="112"/>
      <c r="H51" s="4" t="str">
        <f>VLOOKUP(C51,tables!G10:H12,2)</f>
        <v>2 free invoke / session or repair</v>
      </c>
      <c r="I51" s="4"/>
      <c r="J51" s="4"/>
      <c r="K51" s="4"/>
      <c r="L51" s="4"/>
      <c r="M51" s="61"/>
      <c r="N51" s="51"/>
      <c r="P51" s="236"/>
      <c r="Q51" s="239"/>
      <c r="R51" s="239"/>
      <c r="S51" s="239"/>
      <c r="T51" s="239"/>
      <c r="U51" s="239"/>
      <c r="V51" s="4"/>
      <c r="W51" s="4"/>
      <c r="X51" s="4"/>
      <c r="Y51" s="4"/>
      <c r="Z51" s="4"/>
      <c r="AA51" s="4"/>
      <c r="AB51" s="4"/>
      <c r="AC51" s="4"/>
      <c r="AD51" s="234" t="s">
        <v>398</v>
      </c>
    </row>
    <row r="52" spans="2:30">
      <c r="B52" s="71"/>
      <c r="C52" s="34" t="s">
        <v>227</v>
      </c>
      <c r="D52" s="4"/>
      <c r="E52" s="4"/>
      <c r="F52" s="4"/>
      <c r="G52" s="4"/>
      <c r="H52" s="4"/>
      <c r="I52" s="4"/>
      <c r="J52" s="4"/>
      <c r="K52" s="4"/>
      <c r="L52" s="4"/>
      <c r="M52" s="61"/>
      <c r="N52" s="51"/>
      <c r="P52" s="236"/>
      <c r="Q52" s="4"/>
      <c r="R52" s="4"/>
      <c r="S52" s="4"/>
      <c r="T52" s="4"/>
      <c r="U52" s="4"/>
      <c r="V52" s="4"/>
      <c r="W52" s="4"/>
      <c r="X52" s="4"/>
      <c r="Y52" s="4"/>
      <c r="Z52" s="4"/>
      <c r="AA52" s="4"/>
      <c r="AB52" s="4"/>
      <c r="AC52" s="4"/>
      <c r="AD52" s="234" t="s">
        <v>398</v>
      </c>
    </row>
    <row r="53" spans="2:30">
      <c r="B53" s="71"/>
      <c r="C53" s="34"/>
      <c r="D53" s="4"/>
      <c r="E53" s="4"/>
      <c r="F53" s="4"/>
      <c r="G53" s="4"/>
      <c r="H53" s="4"/>
      <c r="I53" s="4"/>
      <c r="J53" s="4"/>
      <c r="K53" s="4"/>
      <c r="L53" s="4"/>
      <c r="M53" s="61"/>
      <c r="N53" s="51"/>
      <c r="P53" s="236"/>
      <c r="Q53" s="4"/>
      <c r="R53" s="4"/>
      <c r="S53" s="4"/>
      <c r="T53" s="4"/>
      <c r="U53" s="4"/>
      <c r="V53" s="4"/>
      <c r="W53" s="4"/>
      <c r="X53" s="4"/>
      <c r="Y53" s="4"/>
      <c r="Z53" s="4"/>
      <c r="AA53" s="4"/>
      <c r="AB53" s="4"/>
      <c r="AC53" s="4"/>
      <c r="AD53" s="234" t="s">
        <v>398</v>
      </c>
    </row>
    <row r="54" spans="2:30">
      <c r="B54" s="71"/>
      <c r="C54" s="34"/>
      <c r="D54" s="4"/>
      <c r="E54" s="4"/>
      <c r="F54" s="4"/>
      <c r="G54" s="4"/>
      <c r="H54" s="4"/>
      <c r="I54" s="4"/>
      <c r="J54" s="4"/>
      <c r="K54" s="4"/>
      <c r="L54" s="4"/>
      <c r="M54" s="61"/>
      <c r="N54" s="51"/>
      <c r="P54" s="236"/>
      <c r="Q54" s="4"/>
      <c r="R54" s="4"/>
      <c r="S54" s="4"/>
      <c r="T54" s="4"/>
      <c r="U54" s="4"/>
      <c r="V54" s="4"/>
      <c r="W54" s="4"/>
      <c r="X54" s="4"/>
      <c r="Y54" s="4"/>
      <c r="Z54" s="4"/>
      <c r="AA54" s="4"/>
      <c r="AB54" s="4"/>
      <c r="AC54" s="4"/>
      <c r="AD54" s="234" t="s">
        <v>398</v>
      </c>
    </row>
    <row r="55" spans="2:30" ht="16" thickBot="1">
      <c r="B55" s="72"/>
      <c r="C55" s="64"/>
      <c r="D55" s="5"/>
      <c r="E55" s="5"/>
      <c r="F55" s="5"/>
      <c r="G55" s="5"/>
      <c r="H55" s="5"/>
      <c r="I55" s="5"/>
      <c r="J55" s="5"/>
      <c r="K55" s="5"/>
      <c r="L55" s="5"/>
      <c r="M55" s="65"/>
      <c r="N55" s="66"/>
      <c r="P55" s="237"/>
      <c r="Q55" s="5"/>
      <c r="R55" s="5"/>
      <c r="S55" s="5"/>
      <c r="T55" s="5"/>
      <c r="U55" s="5"/>
      <c r="V55" s="5"/>
      <c r="W55" s="5"/>
      <c r="X55" s="5"/>
      <c r="Y55" s="5"/>
      <c r="Z55" s="5"/>
      <c r="AA55" s="5"/>
      <c r="AB55" s="5"/>
      <c r="AC55" s="5"/>
      <c r="AD55" s="235"/>
    </row>
  </sheetData>
  <mergeCells count="31">
    <mergeCell ref="B6:N6"/>
    <mergeCell ref="V6:X6"/>
    <mergeCell ref="AA6:AC6"/>
    <mergeCell ref="V8:X8"/>
    <mergeCell ref="E9:F9"/>
    <mergeCell ref="E17:F17"/>
    <mergeCell ref="AB13:AD13"/>
    <mergeCell ref="V14:X15"/>
    <mergeCell ref="AB14:AD15"/>
    <mergeCell ref="Q25:AA25"/>
    <mergeCell ref="E13:F13"/>
    <mergeCell ref="AC17:AD17"/>
    <mergeCell ref="AC18:AD18"/>
    <mergeCell ref="AC19:AD19"/>
    <mergeCell ref="AC20:AD20"/>
    <mergeCell ref="AC21:AD21"/>
    <mergeCell ref="AC22:AD22"/>
    <mergeCell ref="B25:B27"/>
    <mergeCell ref="B28:B30"/>
    <mergeCell ref="B33:B35"/>
    <mergeCell ref="Q40:U40"/>
    <mergeCell ref="Q35:AA35"/>
    <mergeCell ref="Q29:AA29"/>
    <mergeCell ref="Q49:U49"/>
    <mergeCell ref="Q51:U51"/>
    <mergeCell ref="C49:G49"/>
    <mergeCell ref="Q27:AA27"/>
    <mergeCell ref="Q31:AA31"/>
    <mergeCell ref="Q33:AA33"/>
    <mergeCell ref="C43:N44"/>
    <mergeCell ref="Q42:U42"/>
  </mergeCells>
  <conditionalFormatting sqref="D21">
    <cfRule type="expression" dxfId="25" priority="1">
      <formula>$AC$19="+0"</formula>
    </cfRule>
  </conditionalFormatting>
  <conditionalFormatting sqref="E21">
    <cfRule type="expression" dxfId="24" priority="2">
      <formula>$AC$19="+4"</formula>
    </cfRule>
    <cfRule type="expression" dxfId="23" priority="3">
      <formula>$AC$19="+3"</formula>
    </cfRule>
  </conditionalFormatting>
  <conditionalFormatting sqref="K21">
    <cfRule type="expression" dxfId="22" priority="4">
      <formula>$AC$21="+0"</formula>
    </cfRule>
  </conditionalFormatting>
  <conditionalFormatting sqref="L21">
    <cfRule type="expression" dxfId="21" priority="5">
      <formula>$AC$21="+4"</formula>
    </cfRule>
    <cfRule type="expression" dxfId="20" priority="6">
      <formula>$AC$21="+3"</formula>
    </cfRule>
  </conditionalFormatting>
  <dataValidations count="1">
    <dataValidation type="list" allowBlank="1" showInputMessage="1" showErrorMessage="1" sqref="E9:F9 E13:F13 E17:F17" xr:uid="{98FB2055-40A8-4B90-91D6-D52DB0A72008}">
      <formula1>#REF!</formula1>
    </dataValidation>
  </dataValidations>
  <pageMargins left="0.25" right="0.25" top="0.75" bottom="0.75" header="0.3" footer="0.3"/>
  <pageSetup paperSize="9" scale="93" orientation="portrait" r:id="rId1"/>
  <ignoredErrors>
    <ignoredError sqref="AC17:AC22" numberStoredAsText="1"/>
  </ignoredErrors>
  <drawing r:id="rId2"/>
  <extLst>
    <ext xmlns:x14="http://schemas.microsoft.com/office/spreadsheetml/2009/9/main" uri="{CCE6A557-97BC-4b89-ADB6-D9C93CAAB3DF}">
      <x14:dataValidations xmlns:xm="http://schemas.microsoft.com/office/excel/2006/main" count="5">
        <x14:dataValidation type="list" allowBlank="1" showInputMessage="1" showErrorMessage="1" xr:uid="{71430EFD-F46D-4417-8DA2-D5E8EA853D57}">
          <x14:formula1>
            <xm:f>tables!$B$20:$B$39</xm:f>
          </x14:formula1>
          <xm:sqref>Q25:AA25 Q35:AA35 Q29:AA29 Q31:AA31 Q33:AA33 Q27:AA27</xm:sqref>
        </x14:dataValidation>
        <x14:dataValidation type="list" allowBlank="1" showInputMessage="1" showErrorMessage="1" xr:uid="{62671C66-5D18-4F89-A0BB-8F1388C36612}">
          <x14:formula1>
            <xm:f>tables!$C$4:$C$8</xm:f>
          </x14:formula1>
          <xm:sqref>V6 AA6 AG5:AI5</xm:sqref>
        </x14:dataValidation>
        <x14:dataValidation type="list" allowBlank="1" showInputMessage="1" showErrorMessage="1" xr:uid="{243BB619-C4AF-47EF-BFE2-3E5BD8BF25AC}">
          <x14:formula1>
            <xm:f>tables!$G$4:$G$6</xm:f>
          </x14:formula1>
          <xm:sqref>C49 Q40 Q49</xm:sqref>
        </x14:dataValidation>
        <x14:dataValidation type="list" allowBlank="1" showInputMessage="1" showErrorMessage="1" xr:uid="{81B981D3-D00D-414A-A364-1957256B9589}">
          <x14:formula1>
            <xm:f>tables!$B$4:$B$7</xm:f>
          </x14:formula1>
          <xm:sqref>AG6:AJ6 V8:Z8</xm:sqref>
        </x14:dataValidation>
        <x14:dataValidation type="list" allowBlank="1" showInputMessage="1" showErrorMessage="1" xr:uid="{C9D05DE4-9C84-47BF-B8F5-06AE4AD48865}">
          <x14:formula1>
            <xm:f>tables!$G$10:$G$12</xm:f>
          </x14:formula1>
          <xm:sqref>Q42:U42 C51 Q51:U51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8C2D9-2751-A64D-B66A-82B004CFFD8B}">
  <sheetPr>
    <pageSetUpPr fitToPage="1"/>
  </sheetPr>
  <dimension ref="B1:AO55"/>
  <sheetViews>
    <sheetView workbookViewId="0">
      <selection activeCell="P47" sqref="P47:AC55"/>
    </sheetView>
  </sheetViews>
  <sheetFormatPr baseColWidth="10" defaultColWidth="3.6640625" defaultRowHeight="15"/>
  <cols>
    <col min="1" max="1" width="5.5" style="18" customWidth="1"/>
    <col min="2" max="3" width="3.6640625" style="18"/>
    <col min="4" max="4" width="4.33203125" style="18" bestFit="1" customWidth="1"/>
    <col min="5" max="25" width="3.6640625" style="18"/>
    <col min="26" max="26" width="4.33203125" style="18" customWidth="1"/>
    <col min="27" max="16384" width="3.6640625" style="18"/>
  </cols>
  <sheetData>
    <row r="1" spans="2:29">
      <c r="B1" s="9"/>
      <c r="C1" s="9"/>
      <c r="D1" s="9"/>
      <c r="E1" s="9"/>
      <c r="F1" s="9"/>
      <c r="G1" s="9"/>
      <c r="H1" s="9"/>
      <c r="I1" s="9"/>
      <c r="J1" s="9"/>
      <c r="K1" s="9"/>
      <c r="L1" s="9"/>
      <c r="M1" s="9"/>
      <c r="N1" s="9"/>
      <c r="O1" s="9"/>
      <c r="P1" s="9"/>
      <c r="Q1" s="9"/>
      <c r="R1" s="9"/>
      <c r="S1" s="9"/>
      <c r="T1" s="9"/>
      <c r="U1" s="9"/>
      <c r="V1" s="9"/>
      <c r="W1" s="9"/>
      <c r="X1" s="9"/>
      <c r="Y1" s="9"/>
      <c r="Z1" s="9"/>
      <c r="AA1" s="9"/>
      <c r="AB1" s="9"/>
      <c r="AC1" s="9"/>
    </row>
    <row r="2" spans="2:29">
      <c r="B2" s="9"/>
      <c r="C2" s="9"/>
      <c r="D2" s="9"/>
      <c r="E2" s="9"/>
      <c r="F2" s="9"/>
      <c r="G2" s="9"/>
      <c r="H2" s="9"/>
      <c r="I2" s="9"/>
      <c r="J2" s="9"/>
      <c r="K2" s="9"/>
      <c r="L2" s="9"/>
      <c r="M2" s="9"/>
      <c r="N2" s="9"/>
      <c r="O2" s="9"/>
      <c r="P2" s="9"/>
      <c r="Q2" s="9"/>
      <c r="R2" s="9"/>
      <c r="S2" s="9"/>
      <c r="T2" s="9"/>
      <c r="U2" s="9"/>
      <c r="V2" s="9"/>
      <c r="W2" s="9"/>
      <c r="X2" s="9"/>
      <c r="Y2" s="9"/>
      <c r="Z2" s="9"/>
      <c r="AA2" s="9"/>
      <c r="AB2" s="9"/>
      <c r="AC2" s="9"/>
    </row>
    <row r="3" spans="2:29">
      <c r="B3" s="9"/>
      <c r="C3" s="9"/>
      <c r="D3" s="9"/>
      <c r="E3" s="9"/>
      <c r="F3" s="9"/>
      <c r="G3" s="9"/>
      <c r="H3" s="9"/>
      <c r="I3" s="9"/>
      <c r="J3" s="9"/>
      <c r="K3" s="9"/>
      <c r="L3" s="9"/>
      <c r="M3" s="9"/>
      <c r="N3" s="9"/>
      <c r="O3" s="9"/>
      <c r="P3" s="9"/>
      <c r="Q3" s="9"/>
      <c r="R3" s="9"/>
      <c r="S3" s="9"/>
      <c r="T3" s="9"/>
      <c r="U3" s="9"/>
      <c r="V3" s="9"/>
      <c r="W3" s="9"/>
      <c r="X3" s="9"/>
      <c r="Y3" s="9"/>
      <c r="Z3" s="9"/>
      <c r="AA3" s="9"/>
      <c r="AB3" s="9"/>
      <c r="AC3" s="9"/>
    </row>
    <row r="4" spans="2:29" ht="16" thickBot="1">
      <c r="B4" s="9"/>
      <c r="C4" s="9"/>
      <c r="D4" s="9"/>
      <c r="E4" s="9"/>
      <c r="F4" s="9"/>
      <c r="G4" s="9"/>
      <c r="H4" s="9"/>
      <c r="I4" s="9"/>
      <c r="J4" s="9"/>
      <c r="K4" s="9"/>
      <c r="L4" s="9"/>
      <c r="M4" s="9"/>
      <c r="N4" s="9"/>
      <c r="O4" s="9"/>
      <c r="P4" s="9"/>
      <c r="Q4" s="9"/>
      <c r="R4" s="9"/>
      <c r="S4" s="9"/>
      <c r="T4" s="9"/>
      <c r="U4" s="9"/>
      <c r="V4" s="9"/>
      <c r="W4" s="9"/>
      <c r="X4" s="9"/>
      <c r="Y4" s="9"/>
      <c r="Z4" s="9"/>
      <c r="AA4" s="9"/>
      <c r="AB4" s="9"/>
      <c r="AC4" s="9"/>
    </row>
    <row r="5" spans="2:29" ht="16" thickBot="1">
      <c r="B5" s="19" t="s">
        <v>53</v>
      </c>
      <c r="C5" s="20"/>
      <c r="D5" s="20"/>
      <c r="E5" s="20"/>
      <c r="F5" s="20"/>
      <c r="G5" s="20"/>
      <c r="H5" s="20"/>
      <c r="I5" s="20"/>
      <c r="J5" s="20" t="s">
        <v>54</v>
      </c>
      <c r="K5" s="20"/>
      <c r="L5" s="21"/>
      <c r="M5" s="77" t="s">
        <v>0</v>
      </c>
      <c r="N5" s="82" t="s">
        <v>1</v>
      </c>
      <c r="P5" s="9"/>
      <c r="Q5" s="9"/>
      <c r="R5" s="9"/>
      <c r="S5" s="9"/>
      <c r="T5" s="9"/>
      <c r="U5" s="9"/>
      <c r="V5" s="13" t="s">
        <v>49</v>
      </c>
      <c r="W5" s="13"/>
      <c r="X5" s="23"/>
      <c r="Y5" s="13"/>
      <c r="Z5" s="24"/>
      <c r="AA5" s="24"/>
      <c r="AB5" s="24"/>
      <c r="AC5" s="24"/>
    </row>
    <row r="6" spans="2:29" ht="16" thickBot="1">
      <c r="B6" s="253" t="s">
        <v>184</v>
      </c>
      <c r="C6" s="254"/>
      <c r="D6" s="254"/>
      <c r="E6" s="254"/>
      <c r="F6" s="254"/>
      <c r="G6" s="254"/>
      <c r="H6" s="254"/>
      <c r="I6" s="254"/>
      <c r="J6" s="254"/>
      <c r="K6" s="254"/>
      <c r="L6" s="254"/>
      <c r="M6" s="254"/>
      <c r="N6" s="255"/>
      <c r="P6" s="9"/>
      <c r="Q6" s="9"/>
      <c r="R6" s="9"/>
      <c r="S6" s="9"/>
      <c r="T6" s="9"/>
      <c r="U6" s="9"/>
      <c r="V6" s="242" t="s">
        <v>68</v>
      </c>
      <c r="W6" s="242"/>
      <c r="X6" s="242"/>
      <c r="Y6" s="200"/>
      <c r="Z6" s="242" t="s">
        <v>66</v>
      </c>
      <c r="AA6" s="242"/>
      <c r="AB6" s="242"/>
      <c r="AC6" s="25"/>
    </row>
    <row r="7" spans="2:29" ht="16" thickBot="1">
      <c r="B7" s="29"/>
      <c r="C7" s="29"/>
      <c r="D7" s="29"/>
      <c r="E7" s="29"/>
      <c r="F7" s="29"/>
      <c r="G7" s="29"/>
      <c r="H7" s="29"/>
      <c r="I7" s="29"/>
      <c r="J7" s="29"/>
      <c r="K7" s="29"/>
      <c r="L7" s="29"/>
      <c r="M7" s="29"/>
      <c r="N7" s="30"/>
      <c r="P7" s="9"/>
      <c r="Q7" s="9"/>
      <c r="R7" s="9"/>
      <c r="S7" s="9"/>
      <c r="T7" s="9"/>
      <c r="U7" s="9"/>
      <c r="V7" s="27" t="s">
        <v>50</v>
      </c>
      <c r="W7" s="27"/>
      <c r="X7" s="28"/>
      <c r="Y7" s="27"/>
      <c r="Z7" s="24"/>
      <c r="AA7" s="24"/>
      <c r="AB7" s="24"/>
      <c r="AC7" s="24"/>
    </row>
    <row r="8" spans="2:29" ht="16" thickBot="1">
      <c r="B8" s="31" t="s">
        <v>4</v>
      </c>
      <c r="C8" s="31"/>
      <c r="D8" s="27"/>
      <c r="E8" s="27"/>
      <c r="F8" s="27"/>
      <c r="G8" s="27"/>
      <c r="H8" s="27"/>
      <c r="I8" s="27"/>
      <c r="J8" s="27"/>
      <c r="K8" s="27"/>
      <c r="L8" s="27"/>
      <c r="M8" s="32"/>
      <c r="N8" s="33"/>
      <c r="P8" s="9"/>
      <c r="Q8" s="9"/>
      <c r="R8" s="9"/>
      <c r="S8" s="9"/>
      <c r="T8" s="9"/>
      <c r="U8" s="9"/>
      <c r="V8" s="242" t="s">
        <v>58</v>
      </c>
      <c r="W8" s="242"/>
      <c r="X8" s="242"/>
      <c r="Y8" s="200"/>
      <c r="Z8" s="25"/>
      <c r="AA8" s="25"/>
      <c r="AB8" s="25"/>
      <c r="AC8" s="25"/>
    </row>
    <row r="9" spans="2:29" ht="16" thickBot="1">
      <c r="B9" s="73" t="s">
        <v>5</v>
      </c>
      <c r="C9" s="29"/>
      <c r="D9" s="29"/>
      <c r="E9" s="256"/>
      <c r="F9" s="256"/>
      <c r="G9" s="29"/>
      <c r="H9" s="29"/>
      <c r="I9" s="29"/>
      <c r="J9" s="29"/>
      <c r="K9" s="29"/>
      <c r="L9" s="29"/>
      <c r="M9" s="29"/>
      <c r="N9" s="29"/>
      <c r="P9" s="9"/>
      <c r="Q9" s="9"/>
      <c r="R9" s="9"/>
      <c r="S9" s="9"/>
      <c r="T9" s="9"/>
      <c r="U9" s="9"/>
      <c r="V9" s="27" t="s">
        <v>51</v>
      </c>
      <c r="W9" s="27"/>
      <c r="X9" s="28"/>
      <c r="Y9" s="27"/>
      <c r="Z9" s="24"/>
      <c r="AA9" s="24"/>
      <c r="AB9" s="24"/>
      <c r="AC9" s="24"/>
    </row>
    <row r="10" spans="2:29" ht="16" thickBot="1">
      <c r="B10" s="15" t="s">
        <v>185</v>
      </c>
      <c r="C10" s="4"/>
      <c r="D10" s="4"/>
      <c r="E10" s="4"/>
      <c r="F10" s="4"/>
      <c r="G10" s="4"/>
      <c r="H10" s="4"/>
      <c r="I10" s="35"/>
      <c r="J10" s="36"/>
      <c r="K10" s="4"/>
      <c r="L10" s="4"/>
      <c r="M10" s="4"/>
      <c r="N10" s="37"/>
      <c r="P10" s="9"/>
      <c r="Q10" s="9"/>
      <c r="R10" s="9"/>
      <c r="S10" s="9"/>
      <c r="T10" s="9"/>
      <c r="U10" s="9"/>
      <c r="V10" s="25" t="s">
        <v>208</v>
      </c>
      <c r="W10" s="25"/>
      <c r="X10" s="25"/>
      <c r="Y10" s="25"/>
      <c r="Z10" s="25"/>
      <c r="AA10" s="25"/>
      <c r="AB10" s="25"/>
      <c r="AC10" s="25"/>
    </row>
    <row r="11" spans="2:29" ht="15" customHeight="1" thickBot="1">
      <c r="B11" s="74" t="s">
        <v>6</v>
      </c>
      <c r="C11" s="29"/>
      <c r="D11" s="29"/>
      <c r="E11" s="29"/>
      <c r="F11" s="29"/>
      <c r="G11" s="29"/>
      <c r="H11" s="29"/>
      <c r="I11" s="29"/>
      <c r="J11" s="29"/>
      <c r="K11" s="29"/>
      <c r="L11" s="29"/>
      <c r="M11" s="29"/>
      <c r="N11" s="30"/>
      <c r="P11" s="9"/>
      <c r="Q11" s="9"/>
      <c r="R11" s="9"/>
      <c r="S11" s="9"/>
      <c r="T11" s="9"/>
      <c r="U11" s="9"/>
      <c r="V11" s="27" t="s">
        <v>52</v>
      </c>
      <c r="W11" s="27"/>
      <c r="X11" s="28"/>
      <c r="Y11" s="27"/>
      <c r="Z11" s="24"/>
      <c r="AA11" s="24"/>
      <c r="AB11" s="24"/>
      <c r="AC11" s="24"/>
    </row>
    <row r="12" spans="2:29" ht="16" thickBot="1">
      <c r="B12" s="201" t="s">
        <v>186</v>
      </c>
      <c r="C12" s="40"/>
      <c r="D12" s="41"/>
      <c r="E12" s="41"/>
      <c r="F12" s="35"/>
      <c r="G12" s="35"/>
      <c r="H12" s="35"/>
      <c r="I12" s="35"/>
      <c r="J12" s="35"/>
      <c r="K12" s="35"/>
      <c r="L12" s="35"/>
      <c r="M12" s="42"/>
      <c r="N12" s="43"/>
      <c r="P12" s="9"/>
      <c r="Q12" s="9"/>
      <c r="R12" s="9"/>
      <c r="S12" s="9"/>
      <c r="T12" s="9"/>
      <c r="U12" s="9"/>
      <c r="V12" s="25" t="s">
        <v>207</v>
      </c>
      <c r="W12" s="25"/>
      <c r="X12" s="25"/>
      <c r="Y12" s="25"/>
      <c r="Z12" s="25"/>
      <c r="AA12" s="25"/>
      <c r="AB12" s="25"/>
      <c r="AC12" s="25"/>
    </row>
    <row r="13" spans="2:29" ht="16" thickBot="1">
      <c r="B13" s="74" t="s">
        <v>7</v>
      </c>
      <c r="C13" s="29"/>
      <c r="D13" s="29"/>
      <c r="E13" s="256"/>
      <c r="F13" s="256"/>
      <c r="G13" s="29"/>
      <c r="H13" s="29"/>
      <c r="I13" s="29"/>
      <c r="J13" s="29"/>
      <c r="K13" s="29"/>
      <c r="L13" s="29"/>
      <c r="M13" s="29"/>
      <c r="N13" s="29"/>
      <c r="P13" s="9"/>
      <c r="Q13" s="9"/>
      <c r="R13" s="9"/>
      <c r="S13" s="9"/>
      <c r="T13" s="9"/>
      <c r="U13" s="9"/>
      <c r="V13" s="19" t="s">
        <v>254</v>
      </c>
      <c r="W13" s="20"/>
      <c r="X13" s="20"/>
      <c r="Y13" s="20"/>
      <c r="Z13" s="20"/>
      <c r="AA13" s="243" t="s">
        <v>25</v>
      </c>
      <c r="AB13" s="243"/>
      <c r="AC13" s="244"/>
    </row>
    <row r="14" spans="2:29" ht="15.5" customHeight="1">
      <c r="B14" s="15" t="s">
        <v>187</v>
      </c>
      <c r="C14" s="4"/>
      <c r="D14" s="4"/>
      <c r="E14" s="4"/>
      <c r="F14" s="4"/>
      <c r="G14" s="4"/>
      <c r="H14" s="4"/>
      <c r="I14" s="35"/>
      <c r="J14" s="36"/>
      <c r="K14" s="4"/>
      <c r="L14" s="4"/>
      <c r="M14" s="4"/>
      <c r="N14" s="37"/>
      <c r="P14" s="9"/>
      <c r="Q14" s="9"/>
      <c r="R14" s="9"/>
      <c r="S14" s="9"/>
      <c r="T14" s="9"/>
      <c r="U14" s="9"/>
      <c r="V14" s="257">
        <f>6-M39</f>
        <v>3</v>
      </c>
      <c r="W14" s="258"/>
      <c r="X14" s="259"/>
      <c r="Y14" s="206"/>
      <c r="Z14" s="29"/>
      <c r="AA14" s="245">
        <f>V14</f>
        <v>3</v>
      </c>
      <c r="AB14" s="246"/>
      <c r="AC14" s="247"/>
    </row>
    <row r="15" spans="2:29" ht="15" customHeight="1" thickBot="1">
      <c r="B15" s="29"/>
      <c r="C15" s="29"/>
      <c r="D15" s="29"/>
      <c r="E15" s="29"/>
      <c r="F15" s="29"/>
      <c r="G15" s="29"/>
      <c r="H15" s="29"/>
      <c r="I15" s="29"/>
      <c r="J15" s="29"/>
      <c r="K15" s="29"/>
      <c r="L15" s="29"/>
      <c r="M15" s="29"/>
      <c r="N15" s="30"/>
      <c r="P15" s="9"/>
      <c r="Q15" s="9"/>
      <c r="R15" s="9"/>
      <c r="S15" s="9"/>
      <c r="T15" s="9"/>
      <c r="U15" s="9"/>
      <c r="V15" s="260"/>
      <c r="W15" s="261"/>
      <c r="X15" s="262"/>
      <c r="Y15" s="207"/>
      <c r="Z15" s="178"/>
      <c r="AA15" s="248"/>
      <c r="AB15" s="249"/>
      <c r="AC15" s="250"/>
    </row>
    <row r="16" spans="2:29" ht="16" thickBot="1">
      <c r="B16" s="15" t="s">
        <v>240</v>
      </c>
      <c r="C16" s="4"/>
      <c r="D16" s="4"/>
      <c r="E16" s="4"/>
      <c r="F16" s="4"/>
      <c r="G16" s="4"/>
      <c r="H16" s="4"/>
      <c r="I16" s="35"/>
      <c r="J16" s="36"/>
      <c r="K16" s="4"/>
      <c r="L16" s="4"/>
      <c r="M16" s="4"/>
      <c r="N16" s="37"/>
      <c r="P16" s="9"/>
      <c r="Q16" s="9"/>
      <c r="R16" s="9"/>
      <c r="S16" s="9"/>
      <c r="T16" s="9"/>
      <c r="U16" s="9"/>
      <c r="V16" s="46" t="s">
        <v>8</v>
      </c>
      <c r="W16" s="47"/>
      <c r="X16" s="47"/>
      <c r="Y16" s="47"/>
      <c r="Z16" s="47"/>
      <c r="AA16" s="47"/>
      <c r="AB16" s="169"/>
      <c r="AC16" s="169"/>
    </row>
    <row r="17" spans="2:41" ht="16">
      <c r="B17" s="29"/>
      <c r="C17" s="29"/>
      <c r="D17" s="29"/>
      <c r="E17" s="256"/>
      <c r="F17" s="256"/>
      <c r="G17" s="29"/>
      <c r="H17" s="29"/>
      <c r="I17" s="29"/>
      <c r="J17" s="29"/>
      <c r="K17" s="29"/>
      <c r="L17" s="29"/>
      <c r="M17" s="29"/>
      <c r="N17" s="29"/>
      <c r="P17" s="9"/>
      <c r="Q17" s="9"/>
      <c r="R17" s="9"/>
      <c r="S17" s="9"/>
      <c r="T17" s="9"/>
      <c r="U17" s="9"/>
      <c r="V17" s="170" t="s">
        <v>9</v>
      </c>
      <c r="W17" s="9"/>
      <c r="X17" s="9"/>
      <c r="Y17" s="9"/>
      <c r="Z17" s="9"/>
      <c r="AA17" s="50"/>
      <c r="AB17" s="251" t="s">
        <v>27</v>
      </c>
      <c r="AC17" s="252"/>
    </row>
    <row r="18" spans="2:41" ht="16">
      <c r="B18" s="34"/>
      <c r="C18" s="4"/>
      <c r="D18" s="4"/>
      <c r="E18" s="4"/>
      <c r="F18" s="4"/>
      <c r="G18" s="4"/>
      <c r="H18" s="4"/>
      <c r="I18" s="35"/>
      <c r="J18" s="36"/>
      <c r="K18" s="4"/>
      <c r="L18" s="4"/>
      <c r="M18" s="4"/>
      <c r="N18" s="37"/>
      <c r="P18" s="9"/>
      <c r="Q18" s="9"/>
      <c r="R18" s="9"/>
      <c r="S18" s="9"/>
      <c r="T18" s="9"/>
      <c r="U18" s="9"/>
      <c r="V18" s="170" t="s">
        <v>10</v>
      </c>
      <c r="W18" s="9"/>
      <c r="X18" s="9"/>
      <c r="Y18" s="9"/>
      <c r="Z18" s="9"/>
      <c r="AA18" s="50"/>
      <c r="AB18" s="251" t="s">
        <v>29</v>
      </c>
      <c r="AC18" s="252"/>
      <c r="AM18" s="9"/>
      <c r="AN18" s="9"/>
      <c r="AO18" s="9"/>
    </row>
    <row r="19" spans="2:41" ht="16">
      <c r="B19" s="9"/>
      <c r="C19" s="9"/>
      <c r="D19" s="9"/>
      <c r="E19" s="9"/>
      <c r="F19" s="9"/>
      <c r="G19" s="9"/>
      <c r="H19" s="9"/>
      <c r="I19" s="9"/>
      <c r="J19" s="9"/>
      <c r="K19" s="9"/>
      <c r="L19" s="9"/>
      <c r="M19" s="9"/>
      <c r="N19" s="38"/>
      <c r="O19" s="9"/>
      <c r="P19" s="9"/>
      <c r="Q19" s="9"/>
      <c r="R19" s="9"/>
      <c r="S19" s="9"/>
      <c r="T19" s="9"/>
      <c r="U19" s="9"/>
      <c r="V19" s="170" t="s">
        <v>14</v>
      </c>
      <c r="W19" s="9"/>
      <c r="X19" s="9"/>
      <c r="Y19" s="9"/>
      <c r="Z19" s="52"/>
      <c r="AA19" s="50"/>
      <c r="AB19" s="251" t="s">
        <v>30</v>
      </c>
      <c r="AC19" s="252"/>
    </row>
    <row r="20" spans="2:41" ht="16">
      <c r="B20" s="29"/>
      <c r="C20" s="29"/>
      <c r="D20" s="29"/>
      <c r="E20" s="29"/>
      <c r="F20" s="29"/>
      <c r="G20" s="29"/>
      <c r="H20" s="29"/>
      <c r="I20" s="29"/>
      <c r="J20" s="29"/>
      <c r="K20" s="29"/>
      <c r="L20" s="29"/>
      <c r="M20" s="29"/>
      <c r="N20" s="29"/>
      <c r="O20" s="9"/>
      <c r="P20" s="9"/>
      <c r="Q20" s="9"/>
      <c r="R20" s="9"/>
      <c r="S20" s="9"/>
      <c r="T20" s="9"/>
      <c r="U20" s="9"/>
      <c r="V20" s="170" t="s">
        <v>11</v>
      </c>
      <c r="W20" s="9"/>
      <c r="X20" s="9"/>
      <c r="Y20" s="9"/>
      <c r="Z20" s="9"/>
      <c r="AA20" s="50"/>
      <c r="AB20" s="251" t="s">
        <v>28</v>
      </c>
      <c r="AC20" s="252"/>
    </row>
    <row r="21" spans="2:41" ht="16">
      <c r="B21" s="27" t="s">
        <v>15</v>
      </c>
      <c r="C21" s="53"/>
      <c r="D21" s="53"/>
      <c r="E21" s="53"/>
      <c r="F21" s="53"/>
      <c r="G21" s="53"/>
      <c r="I21" s="27" t="s">
        <v>19</v>
      </c>
      <c r="J21" s="53"/>
      <c r="K21" s="78"/>
      <c r="L21" s="53"/>
      <c r="M21" s="53"/>
      <c r="N21" s="53"/>
      <c r="O21" s="9"/>
      <c r="P21" s="9"/>
      <c r="Q21" s="9"/>
      <c r="R21" s="9"/>
      <c r="S21" s="9"/>
      <c r="T21" s="9"/>
      <c r="U21" s="9"/>
      <c r="V21" s="170" t="s">
        <v>12</v>
      </c>
      <c r="W21" s="9"/>
      <c r="X21" s="9"/>
      <c r="Y21" s="9"/>
      <c r="Z21" s="9"/>
      <c r="AA21" s="50"/>
      <c r="AB21" s="251" t="s">
        <v>30</v>
      </c>
      <c r="AC21" s="252"/>
    </row>
    <row r="22" spans="2:41" ht="17" thickBot="1">
      <c r="B22" s="7" t="s">
        <v>16</v>
      </c>
      <c r="C22" s="7" t="s">
        <v>17</v>
      </c>
      <c r="D22" s="7" t="s">
        <v>18</v>
      </c>
      <c r="E22" s="10" t="s">
        <v>35</v>
      </c>
      <c r="F22" s="7"/>
      <c r="G22" s="6"/>
      <c r="I22" s="7" t="s">
        <v>16</v>
      </c>
      <c r="J22" s="7" t="s">
        <v>17</v>
      </c>
      <c r="K22" s="83" t="s">
        <v>199</v>
      </c>
      <c r="L22" s="84" t="s">
        <v>200</v>
      </c>
      <c r="M22" s="7"/>
      <c r="N22" s="6"/>
      <c r="O22" s="9"/>
      <c r="P22" s="9"/>
      <c r="Q22" s="9"/>
      <c r="R22" s="9"/>
      <c r="S22" s="9"/>
      <c r="T22" s="9"/>
      <c r="U22" s="9"/>
      <c r="V22" s="170" t="s">
        <v>13</v>
      </c>
      <c r="W22" s="9"/>
      <c r="X22" s="9"/>
      <c r="Y22" s="9"/>
      <c r="Z22" s="9"/>
      <c r="AA22" s="50"/>
      <c r="AB22" s="251" t="s">
        <v>28</v>
      </c>
      <c r="AC22" s="252"/>
    </row>
    <row r="23" spans="2:41">
      <c r="B23" s="27" t="s">
        <v>20</v>
      </c>
      <c r="C23" s="53"/>
      <c r="D23" s="53"/>
      <c r="E23" s="53"/>
      <c r="F23" s="53"/>
      <c r="G23" s="53"/>
      <c r="I23" s="27" t="s">
        <v>284</v>
      </c>
      <c r="J23" s="53"/>
      <c r="K23" s="53"/>
      <c r="L23" s="53"/>
      <c r="M23" s="53"/>
      <c r="N23" s="53"/>
      <c r="P23" s="12" t="s">
        <v>26</v>
      </c>
      <c r="Q23" s="13"/>
      <c r="R23" s="48"/>
      <c r="S23" s="48"/>
      <c r="T23" s="48"/>
      <c r="U23" s="142"/>
      <c r="V23" s="48"/>
      <c r="W23" s="48"/>
      <c r="X23" s="48"/>
      <c r="Y23" s="48"/>
      <c r="Z23" s="48"/>
      <c r="AA23" s="48" t="s">
        <v>205</v>
      </c>
      <c r="AB23" s="48" t="s">
        <v>204</v>
      </c>
      <c r="AC23" s="49" t="s">
        <v>206</v>
      </c>
    </row>
    <row r="24" spans="2:41">
      <c r="B24" s="8" t="s">
        <v>21</v>
      </c>
      <c r="C24" s="54"/>
      <c r="D24" s="54"/>
      <c r="E24" s="54"/>
      <c r="F24" s="54"/>
      <c r="G24" s="54"/>
      <c r="I24" s="8" t="s">
        <v>390</v>
      </c>
      <c r="J24" s="54"/>
      <c r="K24" s="54"/>
      <c r="L24" s="54"/>
      <c r="M24" s="54"/>
      <c r="N24" s="54"/>
      <c r="P24" s="71">
        <v>1</v>
      </c>
      <c r="Q24" s="272" t="s">
        <v>84</v>
      </c>
      <c r="R24" s="273"/>
      <c r="S24" s="273"/>
      <c r="T24" s="273"/>
      <c r="U24" s="91"/>
      <c r="V24" s="91"/>
      <c r="W24" s="91"/>
      <c r="X24" s="91"/>
      <c r="Y24" s="91"/>
      <c r="Z24" s="91"/>
      <c r="AA24" s="92">
        <f>VLOOKUP($Q24,tables!$B$20:$F$45,3)</f>
        <v>1</v>
      </c>
      <c r="AB24" s="92" t="str">
        <f>VLOOKUP($Q24,tables!$B$20:$F$45,4)</f>
        <v>Inst</v>
      </c>
      <c r="AC24" s="135" t="str">
        <f>VLOOKUP($Q24,tables!$B$20:$F$45,5)</f>
        <v>-</v>
      </c>
    </row>
    <row r="25" spans="2:41" ht="16" thickBot="1">
      <c r="B25" s="29"/>
      <c r="C25" s="29"/>
      <c r="D25" s="29"/>
      <c r="E25" s="29"/>
      <c r="F25" s="29"/>
      <c r="G25" s="29"/>
      <c r="H25" s="29"/>
      <c r="I25" s="29"/>
      <c r="J25" s="29"/>
      <c r="K25" s="29"/>
      <c r="L25" s="29"/>
      <c r="M25" s="29"/>
      <c r="N25" s="29"/>
      <c r="P25" s="79"/>
      <c r="Q25" s="122" t="str">
        <f>VLOOKUP(Q24,tables!$B$20:$F$50,2)</f>
        <v>Cha vs Dex physical</v>
      </c>
      <c r="R25" s="56"/>
      <c r="S25" s="56"/>
      <c r="T25" s="56"/>
      <c r="U25" s="56"/>
      <c r="V25" s="56"/>
      <c r="W25" s="56"/>
      <c r="X25" s="56"/>
      <c r="Y25" s="56"/>
      <c r="Z25" s="56"/>
      <c r="AA25" s="93"/>
      <c r="AB25" s="93"/>
      <c r="AC25" s="134"/>
    </row>
    <row r="26" spans="2:41" ht="16" thickBot="1">
      <c r="B26" s="19" t="s">
        <v>22</v>
      </c>
      <c r="C26" s="20"/>
      <c r="D26" s="20"/>
      <c r="E26" s="20"/>
      <c r="F26" s="20"/>
      <c r="G26" s="20"/>
      <c r="H26" s="20"/>
      <c r="I26" s="20"/>
      <c r="J26" s="20"/>
      <c r="K26" s="20"/>
      <c r="L26" s="20"/>
      <c r="M26" s="20"/>
      <c r="N26" s="21"/>
      <c r="P26" s="71">
        <v>2</v>
      </c>
      <c r="Q26" s="272" t="s">
        <v>242</v>
      </c>
      <c r="R26" s="273"/>
      <c r="S26" s="273"/>
      <c r="T26" s="273"/>
      <c r="U26" s="91"/>
      <c r="V26" s="91"/>
      <c r="W26" s="91"/>
      <c r="X26" s="91"/>
      <c r="Y26" s="91"/>
      <c r="Z26" s="91"/>
      <c r="AA26" s="92">
        <f>VLOOKUP($Q26,tables!$B$20:$F$45,3)</f>
        <v>1</v>
      </c>
      <c r="AB26" s="92" t="str">
        <f>VLOOKUP($Q26,tables!$B$20:$F$45,4)</f>
        <v>Pe</v>
      </c>
      <c r="AC26" s="135" t="str">
        <f>VLOOKUP($Q26,tables!$B$20:$F$45,5)</f>
        <v>C</v>
      </c>
    </row>
    <row r="27" spans="2:41">
      <c r="B27" s="240" t="s">
        <v>286</v>
      </c>
      <c r="C27" s="183">
        <v>2</v>
      </c>
      <c r="D27" s="224" t="s">
        <v>315</v>
      </c>
      <c r="E27" s="225"/>
      <c r="F27" s="225"/>
      <c r="G27" s="225"/>
      <c r="H27" s="225"/>
      <c r="I27" s="225"/>
      <c r="J27" s="225"/>
      <c r="K27" s="225"/>
      <c r="L27" s="225"/>
      <c r="M27" s="225"/>
      <c r="N27" s="226"/>
      <c r="P27" s="79"/>
      <c r="Q27" s="55" t="str">
        <f>VLOOKUP(Q26,tables!$B$20:$F$50,2)</f>
        <v xml:space="preserve"> You or a willing ally in your zone gains +1 to Strength.</v>
      </c>
      <c r="R27" s="56"/>
      <c r="S27" s="56"/>
      <c r="T27" s="56"/>
      <c r="U27" s="56"/>
      <c r="V27" s="56"/>
      <c r="W27" s="56"/>
      <c r="X27" s="56"/>
      <c r="Y27" s="56"/>
      <c r="Z27" s="56"/>
      <c r="AA27" s="93"/>
      <c r="AB27" s="93"/>
      <c r="AC27" s="134"/>
    </row>
    <row r="28" spans="2:41">
      <c r="B28" s="240"/>
      <c r="C28" s="183">
        <v>4</v>
      </c>
      <c r="D28" s="224" t="s">
        <v>317</v>
      </c>
      <c r="E28" s="225"/>
      <c r="F28" s="225"/>
      <c r="G28" s="225"/>
      <c r="H28" s="225"/>
      <c r="I28" s="225"/>
      <c r="J28" s="225"/>
      <c r="K28" s="225"/>
      <c r="L28" s="225"/>
      <c r="M28" s="225"/>
      <c r="N28" s="226"/>
      <c r="P28" s="71">
        <v>3</v>
      </c>
      <c r="Q28" s="272" t="s">
        <v>244</v>
      </c>
      <c r="R28" s="273"/>
      <c r="S28" s="273"/>
      <c r="T28" s="273"/>
      <c r="U28" s="91"/>
      <c r="V28" s="91"/>
      <c r="W28" s="91"/>
      <c r="X28" s="91"/>
      <c r="Y28" s="91"/>
      <c r="Z28" s="91"/>
      <c r="AA28" s="92">
        <f>VLOOKUP($Q28,tables!$B$20:$F$45,3)</f>
        <v>1</v>
      </c>
      <c r="AB28" s="92" t="str">
        <f>VLOOKUP($Q28,tables!$B$20:$F$45,4)</f>
        <v>Pe</v>
      </c>
      <c r="AC28" s="135" t="str">
        <f>VLOOKUP($Q28,tables!$B$20:$F$45,5)</f>
        <v>C</v>
      </c>
    </row>
    <row r="29" spans="2:41">
      <c r="B29" s="240"/>
      <c r="C29" s="183">
        <v>6</v>
      </c>
      <c r="D29" s="227" t="s">
        <v>316</v>
      </c>
      <c r="E29" s="228"/>
      <c r="F29" s="228"/>
      <c r="G29" s="228"/>
      <c r="H29" s="228"/>
      <c r="I29" s="228"/>
      <c r="J29" s="228"/>
      <c r="K29" s="228"/>
      <c r="L29" s="228"/>
      <c r="M29" s="228"/>
      <c r="N29" s="229"/>
      <c r="P29" s="79"/>
      <c r="Q29" s="55" t="str">
        <f>VLOOKUP(Q28,tables!$B$20:$F$50,2)</f>
        <v>STR +1, aspect "Supernatural Strength" 2 invocation</v>
      </c>
      <c r="R29" s="56"/>
      <c r="S29" s="56"/>
      <c r="T29" s="56"/>
      <c r="U29" s="56"/>
      <c r="V29" s="56"/>
      <c r="W29" s="56"/>
      <c r="X29" s="56"/>
      <c r="Y29" s="56"/>
      <c r="Z29" s="56"/>
      <c r="AA29" s="93"/>
      <c r="AB29" s="93"/>
      <c r="AC29" s="134"/>
    </row>
    <row r="30" spans="2:41">
      <c r="B30" s="240" t="s">
        <v>287</v>
      </c>
      <c r="C30" s="182">
        <v>2</v>
      </c>
      <c r="D30" s="224" t="s">
        <v>315</v>
      </c>
      <c r="E30" s="225"/>
      <c r="F30" s="225"/>
      <c r="G30" s="225"/>
      <c r="H30" s="225"/>
      <c r="I30" s="225"/>
      <c r="J30" s="225"/>
      <c r="K30" s="225"/>
      <c r="L30" s="225"/>
      <c r="M30" s="225"/>
      <c r="N30" s="226"/>
      <c r="P30" s="71">
        <v>4</v>
      </c>
      <c r="Q30" s="272" t="s">
        <v>97</v>
      </c>
      <c r="R30" s="273"/>
      <c r="S30" s="273"/>
      <c r="T30" s="273"/>
      <c r="U30" s="273"/>
      <c r="V30" s="91"/>
      <c r="W30" s="91"/>
      <c r="X30" s="91"/>
      <c r="Y30" s="91"/>
      <c r="Z30" s="91"/>
      <c r="AA30" s="120" t="str">
        <f>VLOOKUP($Q30,tables!$B$20:$F$45,3)</f>
        <v>1 object/area</v>
      </c>
      <c r="AB30" s="92" t="str">
        <f>VLOOKUP($Q30,tables!$B$20:$F$45,4)</f>
        <v>Pe</v>
      </c>
      <c r="AC30" s="135" t="str">
        <f>VLOOKUP($Q30,tables!$B$20:$F$36,5)</f>
        <v>C</v>
      </c>
    </row>
    <row r="31" spans="2:41">
      <c r="B31" s="240"/>
      <c r="C31" s="182">
        <v>4</v>
      </c>
      <c r="D31" s="224" t="s">
        <v>317</v>
      </c>
      <c r="E31" s="225"/>
      <c r="F31" s="225"/>
      <c r="G31" s="225"/>
      <c r="H31" s="225"/>
      <c r="I31" s="225"/>
      <c r="J31" s="225"/>
      <c r="K31" s="225"/>
      <c r="L31" s="225"/>
      <c r="M31" s="225"/>
      <c r="N31" s="226"/>
      <c r="P31" s="79"/>
      <c r="Q31" s="55" t="str">
        <f>VLOOKUP(Q30,tables!$B$20:$F$50,2)</f>
        <v>Aspect gets 2 free invocations, invent the aspect</v>
      </c>
      <c r="R31" s="56"/>
      <c r="S31" s="56"/>
      <c r="T31" s="56"/>
      <c r="U31" s="56"/>
      <c r="V31" s="56"/>
      <c r="W31" s="56"/>
      <c r="X31" s="56"/>
      <c r="Y31" s="56"/>
      <c r="Z31" s="56"/>
      <c r="AA31" s="93"/>
      <c r="AB31" s="93"/>
      <c r="AC31" s="134"/>
    </row>
    <row r="32" spans="2:41">
      <c r="B32" s="240"/>
      <c r="C32" s="182">
        <v>6</v>
      </c>
      <c r="D32" s="227" t="s">
        <v>316</v>
      </c>
      <c r="E32" s="228"/>
      <c r="F32" s="228"/>
      <c r="G32" s="228"/>
      <c r="H32" s="228"/>
      <c r="I32" s="228"/>
      <c r="J32" s="228"/>
      <c r="K32" s="228"/>
      <c r="L32" s="228"/>
      <c r="M32" s="228"/>
      <c r="N32" s="229"/>
      <c r="P32" s="71">
        <v>5</v>
      </c>
      <c r="Q32" s="272" t="s">
        <v>202</v>
      </c>
      <c r="R32" s="273"/>
      <c r="S32" s="273"/>
      <c r="T32" s="273"/>
      <c r="U32" s="273"/>
      <c r="V32" s="273"/>
      <c r="W32" s="273"/>
      <c r="X32" s="273"/>
      <c r="Y32" s="273"/>
      <c r="Z32" s="273"/>
      <c r="AA32" s="92" t="str">
        <f>VLOOKUP($Q32,tables!$B$20:$F$45,3)</f>
        <v>Z</v>
      </c>
      <c r="AB32" s="92" t="str">
        <f>VLOOKUP($Q32,tables!$B$20:$F$45,4)</f>
        <v>Pe</v>
      </c>
      <c r="AC32" s="135" t="str">
        <f>VLOOKUP($Q32,tables!$B$20:$F$45,5)</f>
        <v>C</v>
      </c>
    </row>
    <row r="33" spans="2:34" ht="16" thickBot="1">
      <c r="B33" s="9"/>
      <c r="C33" s="115">
        <v>8</v>
      </c>
      <c r="D33" s="227" t="s">
        <v>318</v>
      </c>
      <c r="E33" s="228"/>
      <c r="F33" s="228"/>
      <c r="G33" s="228"/>
      <c r="H33" s="228"/>
      <c r="I33" s="228"/>
      <c r="J33" s="228"/>
      <c r="K33" s="228"/>
      <c r="L33" s="228"/>
      <c r="M33" s="228"/>
      <c r="N33" s="229"/>
      <c r="P33" s="79"/>
      <c r="Q33" s="55" t="str">
        <f>VLOOKUP(Q32,tables!$B$20:$F$50,2)</f>
        <v>impenetrable darkness</v>
      </c>
      <c r="R33" s="56"/>
      <c r="S33" s="56"/>
      <c r="T33" s="56"/>
      <c r="U33" s="56"/>
      <c r="V33" s="56"/>
      <c r="W33" s="56"/>
      <c r="X33" s="56"/>
      <c r="Y33" s="56"/>
      <c r="Z33" s="56"/>
      <c r="AA33" s="93"/>
      <c r="AB33" s="93"/>
      <c r="AC33" s="134"/>
    </row>
    <row r="34" spans="2:34" ht="16" thickBot="1">
      <c r="B34" s="19" t="s">
        <v>389</v>
      </c>
      <c r="C34" s="20"/>
      <c r="D34" s="20"/>
      <c r="E34" s="20"/>
      <c r="F34" s="20"/>
      <c r="G34" s="20"/>
      <c r="H34" s="20"/>
      <c r="I34" s="20"/>
      <c r="J34" s="20"/>
      <c r="K34" s="20"/>
      <c r="L34" s="20"/>
      <c r="M34" s="20"/>
      <c r="N34" s="21"/>
      <c r="P34" s="71">
        <v>6</v>
      </c>
      <c r="Q34" s="272"/>
      <c r="R34" s="273"/>
      <c r="S34" s="273"/>
      <c r="T34" s="273"/>
      <c r="U34" s="91"/>
      <c r="V34" s="91"/>
      <c r="W34" s="91"/>
      <c r="X34" s="91"/>
      <c r="Y34" s="91"/>
      <c r="Z34" s="91"/>
      <c r="AA34" s="120"/>
      <c r="AB34" s="92"/>
      <c r="AC34" s="135"/>
    </row>
    <row r="35" spans="2:34">
      <c r="B35" s="240"/>
      <c r="C35" s="183">
        <v>2</v>
      </c>
      <c r="D35" s="224" t="s">
        <v>315</v>
      </c>
      <c r="E35" s="225"/>
      <c r="F35" s="225"/>
      <c r="G35" s="225"/>
      <c r="H35" s="225"/>
      <c r="I35" s="225"/>
      <c r="J35" s="225"/>
      <c r="K35" s="225"/>
      <c r="L35" s="225"/>
      <c r="M35" s="225"/>
      <c r="N35" s="226"/>
      <c r="P35" s="79"/>
      <c r="Q35" s="55"/>
      <c r="R35" s="56"/>
      <c r="S35" s="56"/>
      <c r="T35" s="56"/>
      <c r="U35" s="56"/>
      <c r="V35" s="56"/>
      <c r="W35" s="56"/>
      <c r="X35" s="56"/>
      <c r="Y35" s="56"/>
      <c r="Z35" s="56"/>
      <c r="AA35" s="93"/>
      <c r="AB35" s="93"/>
      <c r="AC35" s="134"/>
    </row>
    <row r="36" spans="2:34">
      <c r="B36" s="240"/>
      <c r="C36" s="183">
        <v>4</v>
      </c>
      <c r="D36" s="224" t="s">
        <v>317</v>
      </c>
      <c r="E36" s="225"/>
      <c r="F36" s="225"/>
      <c r="G36" s="225"/>
      <c r="H36" s="225"/>
      <c r="I36" s="225"/>
      <c r="J36" s="225"/>
      <c r="K36" s="225"/>
      <c r="L36" s="225"/>
      <c r="M36" s="225"/>
      <c r="N36" s="226"/>
      <c r="P36" s="203">
        <v>7</v>
      </c>
      <c r="Q36" s="272"/>
      <c r="R36" s="273"/>
      <c r="S36" s="273"/>
      <c r="T36" s="273"/>
      <c r="U36" s="273"/>
      <c r="V36" s="91"/>
      <c r="W36" s="91"/>
      <c r="X36" s="91"/>
      <c r="Y36" s="91"/>
      <c r="Z36" s="91"/>
      <c r="AA36" s="120"/>
      <c r="AB36" s="92"/>
      <c r="AC36" s="135"/>
    </row>
    <row r="37" spans="2:34" ht="16" thickBot="1">
      <c r="B37" s="240"/>
      <c r="C37" s="183">
        <v>6</v>
      </c>
      <c r="D37" s="227" t="s">
        <v>316</v>
      </c>
      <c r="E37" s="228"/>
      <c r="F37" s="228"/>
      <c r="G37" s="228"/>
      <c r="H37" s="228"/>
      <c r="I37" s="228"/>
      <c r="J37" s="228"/>
      <c r="K37" s="228"/>
      <c r="L37" s="228"/>
      <c r="M37" s="228"/>
      <c r="N37" s="229"/>
      <c r="P37" s="136"/>
      <c r="Q37" s="137"/>
      <c r="R37" s="44"/>
      <c r="S37" s="44"/>
      <c r="T37" s="44"/>
      <c r="U37" s="44"/>
      <c r="V37" s="44"/>
      <c r="W37" s="44"/>
      <c r="X37" s="44"/>
      <c r="Y37" s="44"/>
      <c r="Z37" s="44"/>
      <c r="AA37" s="146"/>
      <c r="AB37" s="68"/>
      <c r="AC37" s="58"/>
    </row>
    <row r="38" spans="2:34" ht="16" thickBot="1">
      <c r="B38" s="29"/>
      <c r="C38" s="29"/>
      <c r="D38" s="29"/>
      <c r="E38" s="29"/>
      <c r="F38" s="29"/>
      <c r="G38" s="29"/>
      <c r="H38" s="29"/>
      <c r="I38" s="29"/>
      <c r="J38" s="29"/>
      <c r="K38" s="29"/>
      <c r="L38" s="29"/>
      <c r="M38" s="29"/>
      <c r="N38" s="29"/>
      <c r="P38" s="29"/>
      <c r="Q38" s="29"/>
      <c r="R38" s="29"/>
      <c r="S38" s="29"/>
      <c r="T38" s="29"/>
      <c r="U38" s="29"/>
      <c r="V38" s="29"/>
      <c r="W38" s="29"/>
      <c r="X38" s="29"/>
      <c r="Y38" s="29"/>
      <c r="Z38" s="29"/>
      <c r="AA38" s="29"/>
      <c r="AB38" s="29"/>
      <c r="AC38" s="29"/>
    </row>
    <row r="39" spans="2:34">
      <c r="B39" s="12" t="s">
        <v>23</v>
      </c>
      <c r="C39" s="13"/>
      <c r="D39" s="13"/>
      <c r="E39" s="13"/>
      <c r="F39" s="13"/>
      <c r="G39" s="13"/>
      <c r="H39" s="13"/>
      <c r="I39" s="13"/>
      <c r="J39" s="13"/>
      <c r="K39" s="13"/>
      <c r="L39" s="13"/>
      <c r="M39" s="48">
        <v>3</v>
      </c>
      <c r="N39" s="23"/>
      <c r="P39" s="12" t="s">
        <v>24</v>
      </c>
      <c r="Q39" s="13"/>
      <c r="R39" s="13"/>
      <c r="S39" s="13"/>
      <c r="T39" s="13"/>
      <c r="U39" s="13"/>
      <c r="V39" s="13"/>
      <c r="W39" s="13"/>
      <c r="X39" s="13"/>
      <c r="Y39" s="13"/>
      <c r="Z39" s="76"/>
      <c r="AA39" s="13"/>
      <c r="AB39" s="48"/>
      <c r="AC39" s="76"/>
    </row>
    <row r="40" spans="2:34">
      <c r="B40" s="139">
        <v>1</v>
      </c>
      <c r="C40" s="15" t="s">
        <v>188</v>
      </c>
      <c r="D40" s="4"/>
      <c r="E40" s="4"/>
      <c r="F40" s="4"/>
      <c r="G40" s="4"/>
      <c r="H40" s="4"/>
      <c r="I40" s="4"/>
      <c r="J40" s="4"/>
      <c r="K40" s="4"/>
      <c r="L40" s="4"/>
      <c r="M40" s="4"/>
      <c r="N40" s="60"/>
      <c r="P40" s="71"/>
      <c r="Q40" s="34"/>
      <c r="R40" s="4"/>
      <c r="S40" s="4"/>
      <c r="T40" s="4"/>
      <c r="U40" s="4"/>
      <c r="V40" s="4"/>
      <c r="W40" s="4"/>
      <c r="X40" s="4"/>
      <c r="Y40" s="4"/>
      <c r="Z40" s="4"/>
      <c r="AA40" s="4"/>
      <c r="AB40" s="61"/>
      <c r="AC40" s="51"/>
    </row>
    <row r="41" spans="2:34">
      <c r="B41" s="139">
        <v>2</v>
      </c>
      <c r="C41" s="16" t="s">
        <v>246</v>
      </c>
      <c r="D41" s="4"/>
      <c r="E41" s="4"/>
      <c r="F41" s="4"/>
      <c r="G41" s="4"/>
      <c r="H41" s="4"/>
      <c r="I41" s="4"/>
      <c r="J41" s="4"/>
      <c r="K41" s="4"/>
      <c r="L41" s="4"/>
      <c r="M41" s="4"/>
      <c r="N41" s="60"/>
      <c r="P41" s="71"/>
      <c r="Q41" s="34"/>
      <c r="R41" s="4"/>
      <c r="S41" s="4"/>
      <c r="T41" s="4"/>
      <c r="U41" s="4"/>
      <c r="V41" s="4"/>
      <c r="W41" s="4"/>
      <c r="X41" s="4"/>
      <c r="Y41" s="4"/>
      <c r="Z41" s="4"/>
      <c r="AA41" s="4"/>
      <c r="AB41" s="61"/>
      <c r="AC41" s="51"/>
      <c r="AE41" s="59"/>
    </row>
    <row r="42" spans="2:34">
      <c r="B42" s="139">
        <v>3</v>
      </c>
      <c r="C42" s="263" t="s">
        <v>252</v>
      </c>
      <c r="D42" s="264"/>
      <c r="E42" s="264"/>
      <c r="F42" s="264"/>
      <c r="G42" s="264"/>
      <c r="H42" s="264"/>
      <c r="I42" s="264"/>
      <c r="J42" s="264"/>
      <c r="K42" s="264"/>
      <c r="L42" s="264"/>
      <c r="M42" s="264"/>
      <c r="N42" s="265"/>
      <c r="P42" s="71"/>
      <c r="Q42" s="34"/>
      <c r="R42" s="4"/>
      <c r="S42" s="4"/>
      <c r="T42" s="4"/>
      <c r="U42" s="4"/>
      <c r="V42" s="4"/>
      <c r="W42" s="4"/>
      <c r="X42" s="4"/>
      <c r="Y42" s="4"/>
      <c r="Z42" s="4"/>
      <c r="AA42" s="4"/>
      <c r="AB42" s="61"/>
      <c r="AC42" s="51"/>
    </row>
    <row r="43" spans="2:34">
      <c r="B43" s="113" t="s">
        <v>62</v>
      </c>
      <c r="C43" s="266"/>
      <c r="D43" s="267"/>
      <c r="E43" s="267"/>
      <c r="F43" s="267"/>
      <c r="G43" s="267"/>
      <c r="H43" s="267"/>
      <c r="I43" s="267"/>
      <c r="J43" s="267"/>
      <c r="K43" s="267"/>
      <c r="L43" s="267"/>
      <c r="M43" s="267"/>
      <c r="N43" s="268"/>
      <c r="P43" s="71"/>
      <c r="Q43" s="34"/>
      <c r="R43" s="4"/>
      <c r="S43" s="4"/>
      <c r="T43" s="4"/>
      <c r="U43" s="4"/>
      <c r="V43" s="4"/>
      <c r="W43" s="4"/>
      <c r="X43" s="4"/>
      <c r="Y43" s="4"/>
      <c r="Z43" s="4"/>
      <c r="AA43" s="4"/>
      <c r="AB43" s="61"/>
      <c r="AC43" s="51"/>
    </row>
    <row r="44" spans="2:34" ht="14.5" customHeight="1">
      <c r="B44" s="14"/>
      <c r="C44" s="269"/>
      <c r="D44" s="270"/>
      <c r="E44" s="270"/>
      <c r="F44" s="270"/>
      <c r="G44" s="270"/>
      <c r="H44" s="270"/>
      <c r="I44" s="270"/>
      <c r="J44" s="270"/>
      <c r="K44" s="270"/>
      <c r="L44" s="270"/>
      <c r="M44" s="270"/>
      <c r="N44" s="271"/>
      <c r="P44" s="71"/>
      <c r="Q44" s="34"/>
      <c r="R44" s="4"/>
      <c r="S44" s="4"/>
      <c r="T44" s="4"/>
      <c r="U44" s="4"/>
      <c r="V44" s="4"/>
      <c r="W44" s="4"/>
      <c r="X44" s="4"/>
      <c r="Y44" s="4"/>
      <c r="Z44" s="4"/>
      <c r="AA44" s="4"/>
      <c r="AB44" s="61"/>
      <c r="AC44" s="51"/>
      <c r="AH44"/>
    </row>
    <row r="45" spans="2:34">
      <c r="B45" s="14"/>
      <c r="C45" s="62"/>
      <c r="D45" s="63"/>
      <c r="E45" s="4"/>
      <c r="F45" s="4"/>
      <c r="G45" s="4"/>
      <c r="H45" s="4"/>
      <c r="I45" s="4"/>
      <c r="J45" s="4"/>
      <c r="K45" s="4"/>
      <c r="L45" s="4"/>
      <c r="M45" s="4"/>
      <c r="N45" s="60"/>
      <c r="P45" s="71"/>
      <c r="Q45" s="34"/>
      <c r="R45" s="4"/>
      <c r="S45" s="4"/>
      <c r="T45" s="4"/>
      <c r="U45" s="4"/>
      <c r="V45" s="4"/>
      <c r="W45" s="4"/>
      <c r="X45" s="4"/>
      <c r="Y45" s="4"/>
      <c r="Z45" s="4"/>
      <c r="AA45" s="4"/>
      <c r="AB45" s="61"/>
      <c r="AC45" s="51"/>
      <c r="AH45" s="67"/>
    </row>
    <row r="46" spans="2:34" ht="16" thickBot="1">
      <c r="B46" s="57"/>
      <c r="C46" s="44"/>
      <c r="D46" s="44"/>
      <c r="E46" s="44"/>
      <c r="F46" s="44"/>
      <c r="G46" s="44"/>
      <c r="H46" s="44"/>
      <c r="I46" s="44"/>
      <c r="J46" s="44"/>
      <c r="K46" s="44"/>
      <c r="L46" s="44"/>
      <c r="M46" s="44"/>
      <c r="N46" s="45"/>
      <c r="P46" s="72"/>
      <c r="Q46" s="64"/>
      <c r="R46" s="5"/>
      <c r="S46" s="5"/>
      <c r="T46" s="5"/>
      <c r="U46" s="5"/>
      <c r="V46" s="5"/>
      <c r="W46" s="5"/>
      <c r="X46" s="5"/>
      <c r="Y46" s="5"/>
      <c r="Z46" s="5"/>
      <c r="AA46" s="5"/>
      <c r="AB46" s="65"/>
      <c r="AC46" s="66"/>
      <c r="AH46"/>
    </row>
    <row r="47" spans="2:34" ht="15" customHeight="1" thickBot="1">
      <c r="B47" s="29"/>
      <c r="C47" s="29"/>
      <c r="D47" s="29"/>
      <c r="E47" s="29"/>
      <c r="F47" s="29"/>
      <c r="G47" s="29"/>
      <c r="H47" s="29"/>
      <c r="I47" s="29"/>
      <c r="J47" s="29"/>
      <c r="K47" s="29"/>
      <c r="L47" s="29"/>
      <c r="M47" s="29"/>
      <c r="N47" s="29"/>
      <c r="P47" s="29"/>
      <c r="Q47" s="29"/>
      <c r="R47" s="29"/>
      <c r="S47" s="29"/>
      <c r="T47" s="29"/>
      <c r="U47" s="29"/>
      <c r="V47" s="29"/>
      <c r="W47" s="29"/>
      <c r="X47" s="29"/>
      <c r="Y47" s="29"/>
      <c r="Z47" s="29"/>
      <c r="AA47" s="29"/>
      <c r="AB47" s="29"/>
      <c r="AC47" s="29"/>
      <c r="AH47" s="67"/>
    </row>
    <row r="48" spans="2:34">
      <c r="B48" s="12" t="s">
        <v>259</v>
      </c>
      <c r="C48" s="13"/>
      <c r="D48" s="13"/>
      <c r="E48" s="13"/>
      <c r="F48" s="13"/>
      <c r="G48" s="13"/>
      <c r="H48" s="13"/>
      <c r="I48" s="13"/>
      <c r="J48" s="13"/>
      <c r="K48" s="76"/>
      <c r="L48" s="13"/>
      <c r="M48" s="48"/>
      <c r="N48" s="76"/>
      <c r="P48" s="12" t="s">
        <v>396</v>
      </c>
      <c r="Q48" s="13"/>
      <c r="R48" s="13"/>
      <c r="S48" s="13"/>
      <c r="T48" s="13"/>
      <c r="U48" s="13"/>
      <c r="V48" s="13"/>
      <c r="W48" s="13"/>
      <c r="X48" s="13"/>
      <c r="Y48" s="13"/>
      <c r="Z48" s="13"/>
      <c r="AA48" s="13"/>
      <c r="AB48" s="13"/>
      <c r="AC48" s="76" t="s">
        <v>397</v>
      </c>
    </row>
    <row r="49" spans="2:29">
      <c r="B49" s="71" t="s">
        <v>218</v>
      </c>
      <c r="C49" s="241" t="s">
        <v>108</v>
      </c>
      <c r="D49" s="239"/>
      <c r="E49" s="239"/>
      <c r="F49" s="239"/>
      <c r="G49" s="239"/>
      <c r="H49" s="4" t="str">
        <f>VLOOKUP(C49,tables!G4:H7,2)</f>
        <v>Dmg +2, lose initiative, 2H</v>
      </c>
      <c r="I49" s="4"/>
      <c r="J49" s="4"/>
      <c r="K49" s="4"/>
      <c r="L49" s="4"/>
      <c r="M49" s="61"/>
      <c r="N49" s="51"/>
      <c r="P49" s="236"/>
      <c r="Q49" s="239"/>
      <c r="R49" s="239"/>
      <c r="S49" s="239"/>
      <c r="T49" s="239"/>
      <c r="U49" s="239"/>
      <c r="V49" s="4"/>
      <c r="W49" s="4"/>
      <c r="X49" s="4"/>
      <c r="Y49" s="4"/>
      <c r="Z49" s="4"/>
      <c r="AA49" s="4"/>
      <c r="AB49" s="4"/>
      <c r="AC49" s="234" t="s">
        <v>398</v>
      </c>
    </row>
    <row r="50" spans="2:29">
      <c r="B50" s="71" t="str">
        <f>AB17</f>
        <v>+3</v>
      </c>
      <c r="C50" s="34" t="s">
        <v>210</v>
      </c>
      <c r="D50" s="4"/>
      <c r="E50" s="4"/>
      <c r="F50" s="4"/>
      <c r="G50" s="4"/>
      <c r="H50" s="4"/>
      <c r="I50" s="4"/>
      <c r="J50" s="4"/>
      <c r="K50" s="4"/>
      <c r="L50" s="4"/>
      <c r="M50" s="61"/>
      <c r="N50" s="51"/>
      <c r="P50" s="236"/>
      <c r="Q50" s="4"/>
      <c r="R50" s="4"/>
      <c r="S50" s="4"/>
      <c r="T50" s="4"/>
      <c r="U50" s="4"/>
      <c r="V50" s="4"/>
      <c r="W50" s="4"/>
      <c r="X50" s="4"/>
      <c r="Y50" s="4"/>
      <c r="Z50" s="4"/>
      <c r="AA50" s="4"/>
      <c r="AB50" s="4"/>
      <c r="AC50" s="234" t="s">
        <v>398</v>
      </c>
    </row>
    <row r="51" spans="2:29">
      <c r="B51" s="71" t="s">
        <v>216</v>
      </c>
      <c r="C51" s="241" t="s">
        <v>256</v>
      </c>
      <c r="D51" s="239"/>
      <c r="E51" s="239"/>
      <c r="F51" s="239"/>
      <c r="G51" s="239"/>
      <c r="H51" s="4" t="str">
        <f>VLOOKUP(C51,tables!G10:H12,2)</f>
        <v>1 free invoke / session or repair</v>
      </c>
      <c r="I51" s="4"/>
      <c r="J51" s="4"/>
      <c r="K51" s="4"/>
      <c r="L51" s="4"/>
      <c r="M51" s="61"/>
      <c r="N51" s="51"/>
      <c r="P51" s="236"/>
      <c r="Q51" s="239"/>
      <c r="R51" s="239"/>
      <c r="S51" s="239"/>
      <c r="T51" s="239"/>
      <c r="U51" s="239"/>
      <c r="V51" s="4"/>
      <c r="W51" s="4"/>
      <c r="X51" s="4"/>
      <c r="Y51" s="4"/>
      <c r="Z51" s="4"/>
      <c r="AA51" s="4"/>
      <c r="AB51" s="4"/>
      <c r="AC51" s="234" t="s">
        <v>398</v>
      </c>
    </row>
    <row r="52" spans="2:29">
      <c r="B52" s="71"/>
      <c r="C52" s="34" t="s">
        <v>217</v>
      </c>
      <c r="D52" s="4"/>
      <c r="E52" s="4"/>
      <c r="F52" s="4"/>
      <c r="G52" s="4"/>
      <c r="H52" s="4"/>
      <c r="I52" s="4"/>
      <c r="J52" s="4"/>
      <c r="K52" s="4"/>
      <c r="L52" s="4"/>
      <c r="M52" s="61"/>
      <c r="N52" s="51"/>
      <c r="P52" s="236"/>
      <c r="Q52" s="4"/>
      <c r="R52" s="4"/>
      <c r="S52" s="4"/>
      <c r="T52" s="4"/>
      <c r="U52" s="4"/>
      <c r="V52" s="4"/>
      <c r="W52" s="4"/>
      <c r="X52" s="4"/>
      <c r="Y52" s="4"/>
      <c r="Z52" s="4"/>
      <c r="AA52" s="4"/>
      <c r="AB52" s="4"/>
      <c r="AC52" s="234" t="s">
        <v>398</v>
      </c>
    </row>
    <row r="53" spans="2:29">
      <c r="B53" s="71"/>
      <c r="C53" s="34"/>
      <c r="D53" s="4"/>
      <c r="E53" s="4"/>
      <c r="F53" s="4"/>
      <c r="G53" s="4"/>
      <c r="H53" s="4"/>
      <c r="I53" s="4"/>
      <c r="J53" s="4"/>
      <c r="K53" s="4"/>
      <c r="L53" s="4"/>
      <c r="M53" s="61"/>
      <c r="N53" s="51"/>
      <c r="P53" s="236"/>
      <c r="Q53" s="4"/>
      <c r="R53" s="4"/>
      <c r="S53" s="4"/>
      <c r="T53" s="4"/>
      <c r="U53" s="4"/>
      <c r="V53" s="4"/>
      <c r="W53" s="4"/>
      <c r="X53" s="4"/>
      <c r="Y53" s="4"/>
      <c r="Z53" s="4"/>
      <c r="AA53" s="4"/>
      <c r="AB53" s="4"/>
      <c r="AC53" s="234" t="s">
        <v>398</v>
      </c>
    </row>
    <row r="54" spans="2:29">
      <c r="B54" s="71"/>
      <c r="C54" s="34"/>
      <c r="D54" s="4"/>
      <c r="E54" s="4"/>
      <c r="F54" s="4"/>
      <c r="G54" s="4"/>
      <c r="H54" s="4"/>
      <c r="I54" s="4"/>
      <c r="J54" s="4"/>
      <c r="K54" s="4"/>
      <c r="L54" s="4"/>
      <c r="M54" s="61"/>
      <c r="N54" s="51"/>
      <c r="P54" s="236"/>
      <c r="Q54" s="4"/>
      <c r="R54" s="4"/>
      <c r="S54" s="4"/>
      <c r="T54" s="4"/>
      <c r="U54" s="4"/>
      <c r="V54" s="4"/>
      <c r="W54" s="4"/>
      <c r="X54" s="4"/>
      <c r="Y54" s="4"/>
      <c r="Z54" s="4"/>
      <c r="AA54" s="4"/>
      <c r="AB54" s="4"/>
      <c r="AC54" s="234" t="s">
        <v>398</v>
      </c>
    </row>
    <row r="55" spans="2:29" ht="16" thickBot="1">
      <c r="B55" s="72"/>
      <c r="C55" s="64"/>
      <c r="D55" s="5"/>
      <c r="E55" s="5"/>
      <c r="F55" s="5"/>
      <c r="G55" s="5"/>
      <c r="H55" s="5"/>
      <c r="I55" s="5"/>
      <c r="J55" s="5"/>
      <c r="K55" s="5"/>
      <c r="L55" s="5"/>
      <c r="M55" s="65"/>
      <c r="N55" s="66"/>
      <c r="P55" s="237"/>
      <c r="Q55" s="5"/>
      <c r="R55" s="5"/>
      <c r="S55" s="5"/>
      <c r="T55" s="5"/>
      <c r="U55" s="5"/>
      <c r="V55" s="5"/>
      <c r="W55" s="5"/>
      <c r="X55" s="5"/>
      <c r="Y55" s="5"/>
      <c r="Z55" s="5"/>
      <c r="AA55" s="5"/>
      <c r="AB55" s="5"/>
      <c r="AC55" s="235"/>
    </row>
  </sheetData>
  <mergeCells count="31">
    <mergeCell ref="B6:N6"/>
    <mergeCell ref="V8:X8"/>
    <mergeCell ref="E9:F9"/>
    <mergeCell ref="V14:X15"/>
    <mergeCell ref="C42:N44"/>
    <mergeCell ref="E13:F13"/>
    <mergeCell ref="E17:F17"/>
    <mergeCell ref="Q34:T34"/>
    <mergeCell ref="Q36:U36"/>
    <mergeCell ref="V6:X6"/>
    <mergeCell ref="Q32:Z32"/>
    <mergeCell ref="Q30:U30"/>
    <mergeCell ref="Q28:T28"/>
    <mergeCell ref="Q26:T26"/>
    <mergeCell ref="Q24:T24"/>
    <mergeCell ref="B27:B29"/>
    <mergeCell ref="Z6:AB6"/>
    <mergeCell ref="AA13:AC13"/>
    <mergeCell ref="AA14:AC15"/>
    <mergeCell ref="AB22:AC22"/>
    <mergeCell ref="AB17:AC17"/>
    <mergeCell ref="AB18:AC18"/>
    <mergeCell ref="AB19:AC19"/>
    <mergeCell ref="AB20:AC20"/>
    <mergeCell ref="AB21:AC21"/>
    <mergeCell ref="Q49:U49"/>
    <mergeCell ref="Q51:U51"/>
    <mergeCell ref="B30:B32"/>
    <mergeCell ref="B35:B37"/>
    <mergeCell ref="C51:G51"/>
    <mergeCell ref="C49:G49"/>
  </mergeCells>
  <conditionalFormatting sqref="D22">
    <cfRule type="expression" dxfId="49" priority="1">
      <formula>$AB$19="+0"</formula>
    </cfRule>
  </conditionalFormatting>
  <conditionalFormatting sqref="E22">
    <cfRule type="expression" dxfId="48" priority="2">
      <formula>$AB$19="+4"</formula>
    </cfRule>
    <cfRule type="expression" dxfId="47" priority="3">
      <formula>$AB$19="+3"</formula>
    </cfRule>
  </conditionalFormatting>
  <conditionalFormatting sqref="K22">
    <cfRule type="expression" dxfId="46" priority="4">
      <formula>$AB$21="+0"</formula>
    </cfRule>
  </conditionalFormatting>
  <conditionalFormatting sqref="L22">
    <cfRule type="expression" dxfId="45" priority="5">
      <formula>$AB$21="+4"</formula>
    </cfRule>
    <cfRule type="expression" dxfId="44" priority="6">
      <formula>$AB$21="+3"</formula>
    </cfRule>
  </conditionalFormatting>
  <dataValidations count="1">
    <dataValidation type="list" allowBlank="1" showInputMessage="1" showErrorMessage="1" sqref="E9:F9 E13:F13 E17:F17" xr:uid="{F98EA751-E32F-A54D-BE7B-06B452682CE4}">
      <formula1>#REF!</formula1>
    </dataValidation>
  </dataValidations>
  <pageMargins left="0.25" right="0.25" top="0.75" bottom="0.75" header="0.3" footer="0.3"/>
  <pageSetup paperSize="9" scale="93" orientation="portrait" r:id="rId1"/>
  <ignoredErrors>
    <ignoredError sqref="AB17:AC22" numberStoredAsText="1"/>
  </ignoredErrors>
  <drawing r:id="rId2"/>
  <extLst>
    <ext xmlns:x14="http://schemas.microsoft.com/office/spreadsheetml/2009/9/main" uri="{CCE6A557-97BC-4b89-ADB6-D9C93CAAB3DF}">
      <x14:dataValidations xmlns:xm="http://schemas.microsoft.com/office/excel/2006/main" count="9">
        <x14:dataValidation type="list" allowBlank="1" showInputMessage="1" showErrorMessage="1" xr:uid="{3809FEDE-F42E-E541-B734-EDC24A31F6D4}">
          <x14:formula1>
            <xm:f>tables!$C$4:$C$8</xm:f>
          </x14:formula1>
          <xm:sqref>V6 Z6</xm:sqref>
        </x14:dataValidation>
        <x14:dataValidation type="list" allowBlank="1" showInputMessage="1" showErrorMessage="1" xr:uid="{5C63121C-A0C4-4841-8FFF-778C17EFBA02}">
          <x14:formula1>
            <xm:f>tables!$G$4:$G$6</xm:f>
          </x14:formula1>
          <xm:sqref>C49 Q40 Q49</xm:sqref>
        </x14:dataValidation>
        <x14:dataValidation type="list" allowBlank="1" showInputMessage="1" showErrorMessage="1" xr:uid="{D1C3D3EF-F5BC-421A-96C0-396F0DDC6DA2}">
          <x14:formula1>
            <xm:f>tables!$B$20:$B$33</xm:f>
          </x14:formula1>
          <xm:sqref>Q34</xm:sqref>
        </x14:dataValidation>
        <x14:dataValidation type="list" allowBlank="1" showInputMessage="1" showErrorMessage="1" xr:uid="{D1540104-FD85-4843-8112-19F515586515}">
          <x14:formula1>
            <xm:f>tables!$B$4:$B$7</xm:f>
          </x14:formula1>
          <xm:sqref>V8:Y8</xm:sqref>
        </x14:dataValidation>
        <x14:dataValidation type="list" allowBlank="1" showInputMessage="1" showErrorMessage="1" xr:uid="{E053CE67-84B9-41E1-9A61-F08AFE1F1259}">
          <x14:formula1>
            <xm:f>tables!$G$10:$G$12</xm:f>
          </x14:formula1>
          <xm:sqref>C51:G51 Q42:U42 Q51:U51</xm:sqref>
        </x14:dataValidation>
        <x14:dataValidation type="list" allowBlank="1" showInputMessage="1" showErrorMessage="1" xr:uid="{73F0BA78-20F9-457F-87F5-65194CDCE68A}">
          <x14:formula1>
            <xm:f>tables!$B$20:$B$45</xm:f>
          </x14:formula1>
          <xm:sqref>U28:Z28 U26:Z26 V30:Z30 Q32:Z32 Q30 Q28 Q26 Q24 U24:Z24 Q36:U36</xm:sqref>
        </x14:dataValidation>
        <x14:dataValidation type="list" allowBlank="1" showInputMessage="1" showErrorMessage="1" xr:uid="{452EFB45-5A49-4D9D-ABA2-7F7B30239276}">
          <x14:formula1>
            <xm:f>tables!$B$20:$B$39</xm:f>
          </x14:formula1>
          <xm:sqref>V36:Z36</xm:sqref>
        </x14:dataValidation>
        <x14:dataValidation type="list" allowBlank="1" showInputMessage="1" showErrorMessage="1" xr:uid="{1915ACFD-10D2-4903-927D-FAA03C6AC410}">
          <x14:formula1>
            <xm:f>tables!$D$4:$D$7</xm:f>
          </x14:formula1>
          <xm:sqref>AB17:AB19</xm:sqref>
        </x14:dataValidation>
        <x14:dataValidation type="list" allowBlank="1" showInputMessage="1" showErrorMessage="1" errorTitle="non legal value" xr:uid="{374A3E86-ABD4-42EB-BBD7-D027F664A57E}">
          <x14:formula1>
            <xm:f>tables!$D$4:$D$7</xm:f>
          </x14:formula1>
          <xm:sqref>AB20:AB22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DDA30-2810-4FD9-B0F0-9E2B4A23794C}">
  <dimension ref="B2:K35"/>
  <sheetViews>
    <sheetView workbookViewId="0">
      <selection activeCell="L32" sqref="L32"/>
    </sheetView>
  </sheetViews>
  <sheetFormatPr baseColWidth="10" defaultColWidth="8.83203125" defaultRowHeight="15"/>
  <sheetData>
    <row r="2" spans="2:11" ht="18">
      <c r="B2" s="80" t="s">
        <v>137</v>
      </c>
      <c r="E2" s="80" t="s">
        <v>156</v>
      </c>
      <c r="H2" s="80" t="s">
        <v>171</v>
      </c>
      <c r="K2" t="s">
        <v>399</v>
      </c>
    </row>
    <row r="3" spans="2:11">
      <c r="K3" t="s">
        <v>400</v>
      </c>
    </row>
    <row r="4" spans="2:11">
      <c r="B4" s="81" t="s">
        <v>142</v>
      </c>
      <c r="E4" s="81" t="s">
        <v>164</v>
      </c>
      <c r="H4" s="81" t="s">
        <v>172</v>
      </c>
      <c r="K4" t="s">
        <v>401</v>
      </c>
    </row>
    <row r="5" spans="2:11">
      <c r="B5" s="81" t="s">
        <v>154</v>
      </c>
      <c r="E5" s="81" t="s">
        <v>148</v>
      </c>
      <c r="H5" s="81" t="s">
        <v>173</v>
      </c>
      <c r="K5" t="s">
        <v>402</v>
      </c>
    </row>
    <row r="6" spans="2:11">
      <c r="B6" s="81" t="s">
        <v>155</v>
      </c>
      <c r="E6" s="81" t="s">
        <v>169</v>
      </c>
      <c r="H6" s="81" t="s">
        <v>175</v>
      </c>
      <c r="K6" t="s">
        <v>403</v>
      </c>
    </row>
    <row r="7" spans="2:11">
      <c r="B7" s="81" t="s">
        <v>147</v>
      </c>
      <c r="E7" s="81" t="s">
        <v>157</v>
      </c>
      <c r="H7" s="81" t="s">
        <v>177</v>
      </c>
      <c r="K7" t="s">
        <v>404</v>
      </c>
    </row>
    <row r="8" spans="2:11">
      <c r="B8" s="81" t="s">
        <v>148</v>
      </c>
      <c r="E8" s="81" t="s">
        <v>158</v>
      </c>
      <c r="H8" s="81" t="s">
        <v>174</v>
      </c>
      <c r="K8" t="s">
        <v>405</v>
      </c>
    </row>
    <row r="9" spans="2:11">
      <c r="B9" s="81" t="s">
        <v>138</v>
      </c>
      <c r="E9" s="81" t="s">
        <v>165</v>
      </c>
      <c r="H9" s="81" t="s">
        <v>176</v>
      </c>
      <c r="K9" t="s">
        <v>406</v>
      </c>
    </row>
    <row r="10" spans="2:11">
      <c r="B10" s="81" t="s">
        <v>139</v>
      </c>
      <c r="E10" s="81" t="s">
        <v>166</v>
      </c>
      <c r="H10" s="81" t="s">
        <v>179</v>
      </c>
    </row>
    <row r="11" spans="2:11">
      <c r="B11" s="81" t="s">
        <v>141</v>
      </c>
      <c r="E11" s="81" t="s">
        <v>167</v>
      </c>
      <c r="H11" s="81" t="s">
        <v>181</v>
      </c>
    </row>
    <row r="12" spans="2:11">
      <c r="B12" s="81" t="s">
        <v>144</v>
      </c>
      <c r="E12" s="81" t="s">
        <v>168</v>
      </c>
      <c r="H12" s="81" t="s">
        <v>168</v>
      </c>
    </row>
    <row r="13" spans="2:11">
      <c r="B13" s="81" t="s">
        <v>146</v>
      </c>
      <c r="E13" s="81" t="s">
        <v>170</v>
      </c>
      <c r="H13" s="81" t="s">
        <v>183</v>
      </c>
    </row>
    <row r="14" spans="2:11">
      <c r="B14" s="81" t="s">
        <v>149</v>
      </c>
      <c r="E14" s="81" t="s">
        <v>159</v>
      </c>
      <c r="H14" s="81" t="s">
        <v>178</v>
      </c>
    </row>
    <row r="15" spans="2:11">
      <c r="B15" s="81" t="s">
        <v>150</v>
      </c>
      <c r="E15" s="81" t="s">
        <v>160</v>
      </c>
      <c r="H15" s="81" t="s">
        <v>180</v>
      </c>
    </row>
    <row r="16" spans="2:11">
      <c r="B16" s="81" t="s">
        <v>151</v>
      </c>
      <c r="E16" s="81" t="s">
        <v>161</v>
      </c>
      <c r="H16" s="81" t="s">
        <v>182</v>
      </c>
    </row>
    <row r="17" spans="2:5">
      <c r="B17" s="81" t="s">
        <v>152</v>
      </c>
      <c r="E17" s="81" t="s">
        <v>162</v>
      </c>
    </row>
    <row r="18" spans="2:5">
      <c r="B18" s="81" t="s">
        <v>153</v>
      </c>
      <c r="E18" s="81" t="s">
        <v>163</v>
      </c>
    </row>
    <row r="19" spans="2:5">
      <c r="B19" s="81" t="s">
        <v>140</v>
      </c>
    </row>
    <row r="20" spans="2:5">
      <c r="B20" s="81" t="s">
        <v>143</v>
      </c>
    </row>
    <row r="21" spans="2:5">
      <c r="B21" s="81" t="s">
        <v>145</v>
      </c>
    </row>
    <row r="23" spans="2:5">
      <c r="B23" t="s">
        <v>361</v>
      </c>
    </row>
    <row r="24" spans="2:5">
      <c r="B24" t="s">
        <v>362</v>
      </c>
      <c r="D24" t="s">
        <v>375</v>
      </c>
    </row>
    <row r="25" spans="2:5">
      <c r="B25" t="s">
        <v>363</v>
      </c>
      <c r="D25" t="s">
        <v>376</v>
      </c>
    </row>
    <row r="26" spans="2:5">
      <c r="B26" t="s">
        <v>364</v>
      </c>
      <c r="D26" t="s">
        <v>377</v>
      </c>
    </row>
    <row r="27" spans="2:5">
      <c r="B27" t="s">
        <v>365</v>
      </c>
      <c r="D27" t="s">
        <v>378</v>
      </c>
    </row>
    <row r="28" spans="2:5">
      <c r="B28" t="s">
        <v>366</v>
      </c>
      <c r="D28" t="s">
        <v>379</v>
      </c>
    </row>
    <row r="29" spans="2:5">
      <c r="B29" t="s">
        <v>367</v>
      </c>
      <c r="D29" t="s">
        <v>380</v>
      </c>
    </row>
    <row r="30" spans="2:5">
      <c r="B30" t="s">
        <v>368</v>
      </c>
      <c r="D30" t="s">
        <v>381</v>
      </c>
    </row>
    <row r="31" spans="2:5">
      <c r="B31" t="s">
        <v>369</v>
      </c>
      <c r="D31" t="s">
        <v>382</v>
      </c>
    </row>
    <row r="32" spans="2:5">
      <c r="B32" t="s">
        <v>370</v>
      </c>
      <c r="D32" t="s">
        <v>383</v>
      </c>
    </row>
    <row r="33" spans="2:4">
      <c r="B33" t="s">
        <v>371</v>
      </c>
      <c r="D33" t="s">
        <v>384</v>
      </c>
    </row>
    <row r="34" spans="2:4">
      <c r="B34" t="s">
        <v>372</v>
      </c>
      <c r="D34" t="s">
        <v>385</v>
      </c>
    </row>
    <row r="35" spans="2:4">
      <c r="B35" t="s">
        <v>373</v>
      </c>
      <c r="D35" t="s">
        <v>374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338CC-CA01-A649-A923-639B418903E4}">
  <dimension ref="B3:O49"/>
  <sheetViews>
    <sheetView topLeftCell="A29" workbookViewId="0">
      <selection activeCell="B50" sqref="B50"/>
    </sheetView>
  </sheetViews>
  <sheetFormatPr baseColWidth="10" defaultColWidth="11.5" defaultRowHeight="15"/>
  <cols>
    <col min="9" max="9" width="18.5" customWidth="1"/>
  </cols>
  <sheetData>
    <row r="3" spans="2:15" ht="16">
      <c r="B3" s="75" t="s">
        <v>56</v>
      </c>
      <c r="C3" s="75" t="s">
        <v>65</v>
      </c>
      <c r="D3" t="s">
        <v>116</v>
      </c>
      <c r="G3" s="87" t="s">
        <v>103</v>
      </c>
      <c r="H3" s="11" t="s">
        <v>112</v>
      </c>
      <c r="O3" t="s">
        <v>189</v>
      </c>
    </row>
    <row r="4" spans="2:15" ht="16">
      <c r="B4" s="1" t="s">
        <v>57</v>
      </c>
      <c r="C4" s="1" t="s">
        <v>66</v>
      </c>
      <c r="D4" s="39" t="s">
        <v>29</v>
      </c>
      <c r="G4" s="88" t="s">
        <v>104</v>
      </c>
      <c r="H4" t="s">
        <v>105</v>
      </c>
      <c r="K4" s="69"/>
      <c r="O4" t="s">
        <v>190</v>
      </c>
    </row>
    <row r="5" spans="2:15" ht="16">
      <c r="B5" s="1" t="s">
        <v>58</v>
      </c>
      <c r="C5" s="1" t="s">
        <v>68</v>
      </c>
      <c r="D5" s="39" t="s">
        <v>30</v>
      </c>
      <c r="G5" s="88" t="s">
        <v>108</v>
      </c>
      <c r="H5" t="s">
        <v>109</v>
      </c>
      <c r="K5" s="69"/>
      <c r="O5" t="s">
        <v>191</v>
      </c>
    </row>
    <row r="6" spans="2:15" ht="16">
      <c r="B6" s="1" t="s">
        <v>114</v>
      </c>
      <c r="C6" s="1" t="s">
        <v>67</v>
      </c>
      <c r="D6" s="39" t="s">
        <v>28</v>
      </c>
      <c r="G6" s="88" t="s">
        <v>106</v>
      </c>
      <c r="H6" t="s">
        <v>107</v>
      </c>
      <c r="K6" s="69"/>
      <c r="O6" t="s">
        <v>192</v>
      </c>
    </row>
    <row r="7" spans="2:15" ht="16">
      <c r="B7" s="1" t="s">
        <v>60</v>
      </c>
      <c r="C7" s="1" t="s">
        <v>69</v>
      </c>
      <c r="D7" s="39" t="s">
        <v>27</v>
      </c>
      <c r="O7" t="s">
        <v>193</v>
      </c>
    </row>
    <row r="8" spans="2:15" ht="16">
      <c r="C8" s="1" t="s">
        <v>113</v>
      </c>
      <c r="D8" s="39" t="s">
        <v>61</v>
      </c>
      <c r="G8" s="95" t="s">
        <v>110</v>
      </c>
      <c r="H8" s="95"/>
      <c r="O8" t="s">
        <v>194</v>
      </c>
    </row>
    <row r="9" spans="2:15">
      <c r="D9" s="39" t="s">
        <v>62</v>
      </c>
      <c r="G9" s="123" t="s">
        <v>255</v>
      </c>
      <c r="H9" s="124" t="s">
        <v>236</v>
      </c>
      <c r="O9" t="s">
        <v>195</v>
      </c>
    </row>
    <row r="10" spans="2:15">
      <c r="G10" s="125" t="s">
        <v>256</v>
      </c>
      <c r="H10" s="126" t="s">
        <v>237</v>
      </c>
    </row>
    <row r="11" spans="2:15">
      <c r="B11" t="s">
        <v>196</v>
      </c>
      <c r="G11" s="125" t="s">
        <v>257</v>
      </c>
      <c r="H11" s="126" t="s">
        <v>238</v>
      </c>
    </row>
    <row r="12" spans="2:15">
      <c r="B12" s="69" t="s">
        <v>29</v>
      </c>
      <c r="G12" s="127" t="s">
        <v>228</v>
      </c>
      <c r="H12" s="128" t="s">
        <v>229</v>
      </c>
    </row>
    <row r="13" spans="2:15">
      <c r="B13" s="69" t="s">
        <v>30</v>
      </c>
    </row>
    <row r="14" spans="2:15">
      <c r="B14" s="69" t="s">
        <v>28</v>
      </c>
    </row>
    <row r="15" spans="2:15">
      <c r="B15" s="69" t="s">
        <v>27</v>
      </c>
    </row>
    <row r="16" spans="2:15">
      <c r="B16" s="69" t="s">
        <v>62</v>
      </c>
    </row>
    <row r="17" spans="2:6">
      <c r="B17" s="69" t="s">
        <v>197</v>
      </c>
    </row>
    <row r="18" spans="2:6">
      <c r="B18" s="69" t="s">
        <v>198</v>
      </c>
    </row>
    <row r="19" spans="2:6">
      <c r="B19" s="90" t="s">
        <v>211</v>
      </c>
      <c r="C19" s="90" t="s">
        <v>212</v>
      </c>
      <c r="D19" s="94" t="s">
        <v>213</v>
      </c>
      <c r="E19" s="94" t="s">
        <v>214</v>
      </c>
      <c r="F19" s="94" t="s">
        <v>47</v>
      </c>
    </row>
    <row r="20" spans="2:6">
      <c r="B20" s="109" t="s">
        <v>97</v>
      </c>
      <c r="C20" s="9" t="s">
        <v>99</v>
      </c>
      <c r="D20" s="110" t="s">
        <v>98</v>
      </c>
      <c r="E20" s="110" t="s">
        <v>91</v>
      </c>
      <c r="F20" s="110" t="s">
        <v>36</v>
      </c>
    </row>
    <row r="21" spans="2:6">
      <c r="B21" s="18" t="s">
        <v>267</v>
      </c>
      <c r="C21" s="9" t="s">
        <v>268</v>
      </c>
      <c r="D21" s="110">
        <v>1</v>
      </c>
      <c r="E21" s="110" t="s">
        <v>91</v>
      </c>
      <c r="F21" s="110" t="s">
        <v>298</v>
      </c>
    </row>
    <row r="22" spans="2:6">
      <c r="B22" s="109" t="s">
        <v>93</v>
      </c>
      <c r="C22" s="9" t="s">
        <v>94</v>
      </c>
      <c r="D22" s="110">
        <v>1</v>
      </c>
      <c r="E22" s="110" t="s">
        <v>91</v>
      </c>
      <c r="F22" s="110" t="s">
        <v>36</v>
      </c>
    </row>
    <row r="23" spans="2:6">
      <c r="B23" s="109" t="s">
        <v>90</v>
      </c>
      <c r="C23" s="9" t="s">
        <v>92</v>
      </c>
      <c r="D23" s="110" t="s">
        <v>130</v>
      </c>
      <c r="E23" s="110" t="s">
        <v>91</v>
      </c>
      <c r="F23" s="110" t="s">
        <v>36</v>
      </c>
    </row>
    <row r="24" spans="2:6">
      <c r="B24" s="109" t="s">
        <v>83</v>
      </c>
      <c r="C24" s="9" t="s">
        <v>85</v>
      </c>
      <c r="D24" s="110" t="s">
        <v>250</v>
      </c>
      <c r="E24" s="110" t="s">
        <v>215</v>
      </c>
      <c r="F24" s="110" t="s">
        <v>36</v>
      </c>
    </row>
    <row r="25" spans="2:6">
      <c r="B25" s="18" t="s">
        <v>42</v>
      </c>
      <c r="C25" s="9" t="s">
        <v>223</v>
      </c>
      <c r="D25" s="110" t="s">
        <v>136</v>
      </c>
      <c r="E25" s="110" t="s">
        <v>91</v>
      </c>
      <c r="F25" s="110" t="s">
        <v>36</v>
      </c>
    </row>
    <row r="26" spans="2:6">
      <c r="B26" s="9" t="s">
        <v>37</v>
      </c>
      <c r="C26" s="9" t="s">
        <v>33</v>
      </c>
      <c r="D26" s="110">
        <v>1</v>
      </c>
      <c r="E26" s="110" t="s">
        <v>91</v>
      </c>
      <c r="F26" s="110" t="s">
        <v>3</v>
      </c>
    </row>
    <row r="27" spans="2:6">
      <c r="B27" s="9" t="s">
        <v>73</v>
      </c>
      <c r="C27" s="9" t="s">
        <v>220</v>
      </c>
      <c r="D27" s="110" t="s">
        <v>251</v>
      </c>
      <c r="E27" s="110" t="s">
        <v>215</v>
      </c>
      <c r="F27" s="110" t="s">
        <v>3</v>
      </c>
    </row>
    <row r="28" spans="2:6">
      <c r="B28" s="9" t="s">
        <v>74</v>
      </c>
      <c r="C28" s="89" t="s">
        <v>219</v>
      </c>
      <c r="D28" s="110" t="s">
        <v>251</v>
      </c>
      <c r="E28" s="110" t="s">
        <v>215</v>
      </c>
      <c r="F28" s="110" t="s">
        <v>36</v>
      </c>
    </row>
    <row r="29" spans="2:6">
      <c r="B29" s="18" t="s">
        <v>221</v>
      </c>
      <c r="C29" s="18" t="s">
        <v>222</v>
      </c>
      <c r="D29" s="110">
        <v>1</v>
      </c>
      <c r="E29" s="110" t="s">
        <v>215</v>
      </c>
      <c r="F29" s="110" t="s">
        <v>36</v>
      </c>
    </row>
    <row r="30" spans="2:6">
      <c r="B30" s="9" t="s">
        <v>283</v>
      </c>
      <c r="C30" s="9" t="s">
        <v>300</v>
      </c>
      <c r="D30" s="110">
        <v>1</v>
      </c>
      <c r="E30" s="110" t="s">
        <v>215</v>
      </c>
      <c r="F30" s="110" t="s">
        <v>299</v>
      </c>
    </row>
    <row r="31" spans="2:6">
      <c r="B31" s="9" t="s">
        <v>202</v>
      </c>
      <c r="C31" s="9" t="s">
        <v>203</v>
      </c>
      <c r="D31" s="110" t="s">
        <v>136</v>
      </c>
      <c r="E31" s="110" t="s">
        <v>91</v>
      </c>
      <c r="F31" s="110" t="s">
        <v>36</v>
      </c>
    </row>
    <row r="32" spans="2:6">
      <c r="B32" s="18" t="s">
        <v>271</v>
      </c>
      <c r="C32" s="9" t="s">
        <v>273</v>
      </c>
      <c r="D32" s="205" t="s">
        <v>272</v>
      </c>
      <c r="E32" s="110" t="s">
        <v>215</v>
      </c>
      <c r="F32" s="110" t="s">
        <v>297</v>
      </c>
    </row>
    <row r="33" spans="2:6">
      <c r="B33" s="9" t="s">
        <v>125</v>
      </c>
      <c r="C33" s="9" t="s">
        <v>126</v>
      </c>
      <c r="D33" s="110">
        <v>1</v>
      </c>
      <c r="E33" s="110" t="s">
        <v>91</v>
      </c>
      <c r="F33" s="110" t="s">
        <v>3</v>
      </c>
    </row>
    <row r="34" spans="2:6">
      <c r="B34" s="18" t="s">
        <v>276</v>
      </c>
      <c r="C34" s="9" t="s">
        <v>277</v>
      </c>
      <c r="D34" s="110">
        <v>1</v>
      </c>
      <c r="E34" s="110" t="s">
        <v>91</v>
      </c>
      <c r="F34" s="110" t="s">
        <v>36</v>
      </c>
    </row>
    <row r="35" spans="2:6">
      <c r="B35" s="109" t="s">
        <v>86</v>
      </c>
      <c r="C35" s="9" t="s">
        <v>230</v>
      </c>
      <c r="D35" s="110" t="s">
        <v>136</v>
      </c>
      <c r="E35" s="110" t="s">
        <v>215</v>
      </c>
      <c r="F35" s="110" t="s">
        <v>36</v>
      </c>
    </row>
    <row r="36" spans="2:6">
      <c r="B36" s="18" t="s">
        <v>40</v>
      </c>
      <c r="C36" s="18" t="s">
        <v>48</v>
      </c>
      <c r="D36" s="110">
        <v>1</v>
      </c>
      <c r="E36" s="110" t="s">
        <v>215</v>
      </c>
      <c r="F36" s="110" t="s">
        <v>3</v>
      </c>
    </row>
    <row r="37" spans="2:6">
      <c r="B37" s="18" t="s">
        <v>269</v>
      </c>
      <c r="C37" s="9" t="s">
        <v>270</v>
      </c>
      <c r="D37" s="110">
        <v>1</v>
      </c>
      <c r="E37" s="110" t="s">
        <v>215</v>
      </c>
      <c r="F37" s="110" t="s">
        <v>3</v>
      </c>
    </row>
    <row r="38" spans="2:6">
      <c r="B38" s="109" t="s">
        <v>100</v>
      </c>
      <c r="C38" s="9" t="s">
        <v>101</v>
      </c>
      <c r="D38" s="110">
        <v>1</v>
      </c>
      <c r="E38" s="110" t="s">
        <v>91</v>
      </c>
      <c r="F38" s="110" t="s">
        <v>36</v>
      </c>
    </row>
    <row r="39" spans="2:6">
      <c r="B39" s="109" t="s">
        <v>102</v>
      </c>
      <c r="C39" s="9" t="s">
        <v>260</v>
      </c>
      <c r="D39" s="110">
        <v>1</v>
      </c>
      <c r="E39" s="110" t="s">
        <v>91</v>
      </c>
      <c r="F39" s="110" t="s">
        <v>36</v>
      </c>
    </row>
    <row r="40" spans="2:6">
      <c r="B40" s="18" t="s">
        <v>274</v>
      </c>
      <c r="C40" s="9" t="s">
        <v>275</v>
      </c>
      <c r="D40" s="110">
        <v>1</v>
      </c>
      <c r="E40" s="110" t="s">
        <v>91</v>
      </c>
      <c r="F40" s="110" t="s">
        <v>3</v>
      </c>
    </row>
    <row r="41" spans="2:6">
      <c r="B41" s="9" t="s">
        <v>127</v>
      </c>
      <c r="C41" s="9" t="s">
        <v>128</v>
      </c>
      <c r="D41" s="110" t="s">
        <v>130</v>
      </c>
      <c r="E41" s="110" t="s">
        <v>3</v>
      </c>
      <c r="F41" s="110" t="s">
        <v>3</v>
      </c>
    </row>
    <row r="42" spans="2:6">
      <c r="B42" s="18" t="s">
        <v>290</v>
      </c>
      <c r="C42" s="9" t="s">
        <v>291</v>
      </c>
      <c r="D42" s="110">
        <v>1</v>
      </c>
      <c r="E42" s="110" t="s">
        <v>91</v>
      </c>
      <c r="F42" s="110" t="s">
        <v>36</v>
      </c>
    </row>
    <row r="43" spans="2:6">
      <c r="B43" s="9" t="s">
        <v>84</v>
      </c>
      <c r="C43" s="9" t="s">
        <v>85</v>
      </c>
      <c r="D43" s="110">
        <v>1</v>
      </c>
      <c r="E43" s="110" t="s">
        <v>215</v>
      </c>
      <c r="F43" s="110" t="s">
        <v>3</v>
      </c>
    </row>
    <row r="44" spans="2:6">
      <c r="B44" s="18" t="s">
        <v>292</v>
      </c>
      <c r="C44" s="9" t="s">
        <v>294</v>
      </c>
      <c r="D44" s="205" t="s">
        <v>136</v>
      </c>
      <c r="E44" s="110" t="s">
        <v>91</v>
      </c>
      <c r="F44" s="110" t="s">
        <v>36</v>
      </c>
    </row>
    <row r="45" spans="2:6">
      <c r="B45" s="18" t="s">
        <v>244</v>
      </c>
      <c r="C45" s="9" t="s">
        <v>245</v>
      </c>
      <c r="D45" s="110">
        <v>1</v>
      </c>
      <c r="E45" s="110" t="s">
        <v>91</v>
      </c>
      <c r="F45" s="110" t="s">
        <v>36</v>
      </c>
    </row>
    <row r="46" spans="2:6">
      <c r="B46" s="9" t="s">
        <v>129</v>
      </c>
      <c r="C46" s="9" t="s">
        <v>293</v>
      </c>
      <c r="D46" s="110" t="s">
        <v>136</v>
      </c>
      <c r="E46" s="110" t="s">
        <v>91</v>
      </c>
      <c r="F46" s="110" t="s">
        <v>3</v>
      </c>
    </row>
    <row r="47" spans="2:6">
      <c r="B47" s="9" t="s">
        <v>242</v>
      </c>
      <c r="C47" s="9" t="s">
        <v>243</v>
      </c>
      <c r="D47" s="115">
        <v>1</v>
      </c>
      <c r="E47" s="115" t="s">
        <v>91</v>
      </c>
      <c r="F47" s="115" t="s">
        <v>36</v>
      </c>
    </row>
    <row r="48" spans="2:6">
      <c r="B48" s="9" t="s">
        <v>41</v>
      </c>
      <c r="C48" s="9" t="s">
        <v>201</v>
      </c>
      <c r="D48" s="110">
        <v>1</v>
      </c>
      <c r="E48" s="110" t="s">
        <v>91</v>
      </c>
      <c r="F48" s="110" t="s">
        <v>3</v>
      </c>
    </row>
    <row r="49" spans="2:6">
      <c r="B49" s="18"/>
      <c r="C49" s="9"/>
      <c r="D49" s="211" t="s">
        <v>3</v>
      </c>
      <c r="E49" s="211" t="s">
        <v>3</v>
      </c>
      <c r="F49" s="211" t="s">
        <v>3</v>
      </c>
    </row>
  </sheetData>
  <sortState xmlns:xlrd2="http://schemas.microsoft.com/office/spreadsheetml/2017/richdata2" ref="B20:F49">
    <sortCondition ref="B20:B49"/>
  </sortState>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2643A-7D98-4399-9A95-6F57464D2C0E}">
  <sheetPr>
    <pageSetUpPr fitToPage="1"/>
  </sheetPr>
  <dimension ref="B1:AB55"/>
  <sheetViews>
    <sheetView workbookViewId="0">
      <selection activeCell="V8" sqref="V8:X8"/>
    </sheetView>
  </sheetViews>
  <sheetFormatPr baseColWidth="10" defaultColWidth="3.6640625" defaultRowHeight="15"/>
  <cols>
    <col min="1" max="1" width="5.5" style="18" customWidth="1"/>
    <col min="2" max="3" width="3.6640625" style="18"/>
    <col min="4" max="4" width="4.33203125" style="18" bestFit="1" customWidth="1"/>
    <col min="5" max="24" width="3.6640625" style="18"/>
    <col min="25" max="25" width="4.33203125" style="18" customWidth="1"/>
    <col min="26" max="16384" width="3.6640625" style="18"/>
  </cols>
  <sheetData>
    <row r="1" spans="2:28">
      <c r="B1" s="9"/>
      <c r="C1" s="9"/>
      <c r="D1" s="9"/>
      <c r="E1" s="9"/>
      <c r="F1" s="9"/>
      <c r="G1" s="9"/>
      <c r="H1" s="9"/>
      <c r="I1" s="9"/>
      <c r="J1" s="9"/>
      <c r="K1" s="9"/>
      <c r="L1" s="9"/>
      <c r="M1" s="9"/>
      <c r="N1" s="9"/>
      <c r="O1" s="9"/>
      <c r="P1" s="9"/>
      <c r="Q1" s="9"/>
      <c r="R1" s="9"/>
      <c r="S1" s="9"/>
      <c r="T1" s="9"/>
      <c r="U1" s="9"/>
      <c r="V1" s="9"/>
      <c r="W1" s="9"/>
      <c r="X1" s="9"/>
      <c r="Y1" s="9"/>
      <c r="Z1" s="9"/>
      <c r="AA1" s="9"/>
      <c r="AB1" s="9"/>
    </row>
    <row r="2" spans="2:28">
      <c r="B2" s="9"/>
      <c r="C2" s="9"/>
      <c r="D2" s="9"/>
      <c r="E2" s="9"/>
      <c r="F2" s="9"/>
      <c r="G2" s="9"/>
      <c r="H2" s="9"/>
      <c r="I2" s="9"/>
      <c r="J2" s="9"/>
      <c r="K2" s="9"/>
      <c r="L2" s="9"/>
      <c r="M2" s="9"/>
      <c r="N2" s="9"/>
      <c r="O2" s="9"/>
      <c r="P2" s="9"/>
      <c r="Q2" s="9"/>
      <c r="R2" s="9"/>
      <c r="S2" s="9"/>
      <c r="T2" s="9"/>
      <c r="U2" s="9"/>
      <c r="V2" s="9"/>
      <c r="W2" s="9"/>
      <c r="X2" s="9"/>
      <c r="Y2" s="9"/>
      <c r="Z2" s="9"/>
      <c r="AA2" s="9"/>
      <c r="AB2" s="9"/>
    </row>
    <row r="3" spans="2:28">
      <c r="B3" s="9"/>
      <c r="C3" s="9"/>
      <c r="D3" s="9"/>
      <c r="E3" s="9"/>
      <c r="F3" s="9"/>
      <c r="G3" s="9"/>
      <c r="H3" s="9"/>
      <c r="I3" s="9"/>
      <c r="J3" s="9"/>
      <c r="K3" s="9"/>
      <c r="L3" s="9"/>
      <c r="M3" s="9"/>
      <c r="N3" s="9"/>
      <c r="O3" s="9"/>
      <c r="P3" s="9"/>
      <c r="Q3" s="9"/>
      <c r="R3" s="9"/>
      <c r="S3" s="9"/>
      <c r="T3" s="9"/>
      <c r="U3" s="9"/>
      <c r="V3" s="9"/>
      <c r="W3" s="9"/>
      <c r="X3" s="9"/>
      <c r="Y3" s="9"/>
      <c r="Z3" s="9"/>
      <c r="AA3" s="9"/>
      <c r="AB3" s="9"/>
    </row>
    <row r="4" spans="2:28" ht="16" thickBot="1">
      <c r="B4" s="9"/>
      <c r="C4" s="9"/>
      <c r="D4" s="9"/>
      <c r="E4" s="9"/>
      <c r="F4" s="9"/>
      <c r="G4" s="9"/>
      <c r="H4" s="9"/>
      <c r="I4" s="9"/>
      <c r="J4" s="9"/>
      <c r="K4" s="9"/>
      <c r="L4" s="9"/>
      <c r="M4" s="9"/>
      <c r="N4" s="9"/>
      <c r="O4" s="9"/>
      <c r="P4" s="9"/>
      <c r="Q4" s="9"/>
      <c r="R4" s="9"/>
      <c r="S4" s="9"/>
      <c r="T4" s="9"/>
      <c r="U4" s="9"/>
      <c r="V4" s="9"/>
      <c r="W4" s="9"/>
      <c r="X4" s="9"/>
      <c r="Y4" s="9"/>
      <c r="Z4" s="9"/>
      <c r="AA4" s="9"/>
      <c r="AB4" s="9"/>
    </row>
    <row r="5" spans="2:28" ht="16" thickBot="1">
      <c r="B5" s="19" t="s">
        <v>53</v>
      </c>
      <c r="C5" s="20"/>
      <c r="D5" s="20"/>
      <c r="E5" s="20"/>
      <c r="F5" s="20"/>
      <c r="G5" s="20"/>
      <c r="H5" s="20"/>
      <c r="I5" s="20"/>
      <c r="J5" s="20" t="s">
        <v>54</v>
      </c>
      <c r="K5" s="20"/>
      <c r="L5" s="21"/>
      <c r="M5" s="77" t="s">
        <v>0</v>
      </c>
      <c r="N5" s="82" t="s">
        <v>1</v>
      </c>
      <c r="O5" s="9"/>
      <c r="P5" s="9"/>
      <c r="Q5" s="9"/>
      <c r="R5" s="9"/>
      <c r="S5" s="9"/>
      <c r="T5" s="9"/>
      <c r="U5" s="9"/>
      <c r="V5" s="13" t="s">
        <v>49</v>
      </c>
      <c r="W5" s="13"/>
      <c r="X5" s="23"/>
      <c r="Y5" s="24"/>
      <c r="Z5" s="24"/>
      <c r="AA5" s="24"/>
      <c r="AB5" s="24"/>
    </row>
    <row r="6" spans="2:28" ht="16" thickBot="1">
      <c r="B6" s="287" t="s">
        <v>407</v>
      </c>
      <c r="C6" s="288"/>
      <c r="D6" s="288"/>
      <c r="E6" s="288"/>
      <c r="F6" s="288"/>
      <c r="G6" s="288"/>
      <c r="H6" s="288"/>
      <c r="I6" s="288"/>
      <c r="J6" s="288"/>
      <c r="K6" s="288"/>
      <c r="L6" s="288"/>
      <c r="M6" s="288"/>
      <c r="N6" s="289"/>
      <c r="O6" s="9"/>
      <c r="P6" s="9"/>
      <c r="Q6" s="9"/>
      <c r="R6" s="9"/>
      <c r="S6" s="9"/>
      <c r="T6" s="9"/>
      <c r="U6" s="9"/>
      <c r="V6" s="242" t="s">
        <v>68</v>
      </c>
      <c r="W6" s="242"/>
      <c r="X6" s="242"/>
      <c r="Y6" s="138"/>
      <c r="Z6" s="25"/>
      <c r="AA6" s="25"/>
      <c r="AB6" s="25"/>
    </row>
    <row r="7" spans="2:28" ht="16" thickBot="1">
      <c r="B7" s="29"/>
      <c r="C7" s="29"/>
      <c r="D7" s="29"/>
      <c r="E7" s="29"/>
      <c r="F7" s="29"/>
      <c r="G7" s="29"/>
      <c r="H7" s="29"/>
      <c r="I7" s="29"/>
      <c r="J7" s="29"/>
      <c r="K7" s="29"/>
      <c r="L7" s="29"/>
      <c r="M7" s="29"/>
      <c r="N7" s="30"/>
      <c r="O7" s="9"/>
      <c r="P7" s="9"/>
      <c r="Q7" s="9"/>
      <c r="R7" s="9"/>
      <c r="S7" s="9"/>
      <c r="T7" s="9"/>
      <c r="U7" s="9"/>
      <c r="V7" s="27" t="s">
        <v>50</v>
      </c>
      <c r="W7" s="27"/>
      <c r="X7" s="28"/>
      <c r="Y7" s="24"/>
      <c r="Z7" s="24"/>
      <c r="AA7" s="24"/>
      <c r="AB7" s="24"/>
    </row>
    <row r="8" spans="2:28" ht="16" thickBot="1">
      <c r="B8" s="31" t="s">
        <v>4</v>
      </c>
      <c r="C8" s="31"/>
      <c r="D8" s="27"/>
      <c r="E8" s="27"/>
      <c r="F8" s="27"/>
      <c r="G8" s="27"/>
      <c r="H8" s="27"/>
      <c r="I8" s="27"/>
      <c r="J8" s="27"/>
      <c r="K8" s="27"/>
      <c r="L8" s="27"/>
      <c r="M8" s="32"/>
      <c r="N8" s="33"/>
      <c r="O8" s="9"/>
      <c r="P8" s="9"/>
      <c r="Q8" s="9"/>
      <c r="R8" s="9"/>
      <c r="S8" s="9"/>
      <c r="T8" s="9"/>
      <c r="U8" s="9"/>
      <c r="V8" s="242" t="s">
        <v>58</v>
      </c>
      <c r="W8" s="242"/>
      <c r="X8" s="242"/>
      <c r="Y8" s="25" t="s">
        <v>281</v>
      </c>
      <c r="Z8" s="25"/>
      <c r="AA8" s="25"/>
      <c r="AB8" s="25"/>
    </row>
    <row r="9" spans="2:28" ht="16" thickBot="1">
      <c r="B9" s="73" t="s">
        <v>5</v>
      </c>
      <c r="C9" s="29"/>
      <c r="D9" s="29"/>
      <c r="E9" s="256"/>
      <c r="F9" s="256"/>
      <c r="G9" s="29"/>
      <c r="H9" s="29"/>
      <c r="I9" s="29"/>
      <c r="J9" s="29"/>
      <c r="K9" s="29"/>
      <c r="L9" s="29"/>
      <c r="M9" s="29"/>
      <c r="N9" s="29"/>
      <c r="O9" s="9"/>
      <c r="P9" s="9"/>
      <c r="Q9" s="9"/>
      <c r="R9" s="9"/>
      <c r="S9" s="9"/>
      <c r="T9" s="9"/>
      <c r="U9" s="9"/>
      <c r="V9" s="27" t="s">
        <v>51</v>
      </c>
      <c r="W9" s="27"/>
      <c r="X9" s="28"/>
      <c r="Y9" s="24"/>
      <c r="Z9" s="24"/>
      <c r="AA9" s="24"/>
      <c r="AB9" s="24"/>
    </row>
    <row r="10" spans="2:28" ht="16" thickBot="1">
      <c r="B10" s="15" t="s">
        <v>263</v>
      </c>
      <c r="C10" s="4"/>
      <c r="D10" s="4"/>
      <c r="E10" s="4"/>
      <c r="F10" s="4"/>
      <c r="G10" s="4"/>
      <c r="H10" s="4"/>
      <c r="I10" s="35"/>
      <c r="J10" s="36"/>
      <c r="K10" s="4"/>
      <c r="L10" s="4"/>
      <c r="M10" s="4"/>
      <c r="N10" s="37"/>
      <c r="O10" s="29"/>
      <c r="P10" s="29"/>
      <c r="Q10" s="29"/>
      <c r="R10" s="29"/>
      <c r="S10" s="29"/>
      <c r="T10" s="29"/>
      <c r="U10" s="29"/>
      <c r="V10" s="25" t="s">
        <v>88</v>
      </c>
      <c r="W10" s="25"/>
      <c r="X10" s="25"/>
      <c r="Y10" s="25"/>
      <c r="Z10" s="25"/>
      <c r="AA10" s="25"/>
      <c r="AB10" s="25"/>
    </row>
    <row r="11" spans="2:28" ht="15" customHeight="1" thickBot="1">
      <c r="B11" s="74" t="s">
        <v>6</v>
      </c>
      <c r="C11" s="29"/>
      <c r="D11" s="29"/>
      <c r="E11" s="29"/>
      <c r="F11" s="29"/>
      <c r="G11" s="29"/>
      <c r="H11" s="29"/>
      <c r="I11" s="29"/>
      <c r="J11" s="29"/>
      <c r="K11" s="29"/>
      <c r="L11" s="29"/>
      <c r="M11" s="29"/>
      <c r="N11" s="30"/>
      <c r="O11" s="29"/>
      <c r="P11" s="29"/>
      <c r="Q11" s="29"/>
      <c r="R11" s="29"/>
      <c r="S11" s="29"/>
      <c r="T11" s="29"/>
      <c r="U11" s="29"/>
      <c r="V11" s="27" t="s">
        <v>52</v>
      </c>
      <c r="W11" s="27"/>
      <c r="X11" s="28"/>
      <c r="Y11" s="116"/>
      <c r="Z11" s="116"/>
      <c r="AA11" s="116"/>
      <c r="AB11" s="116"/>
    </row>
    <row r="12" spans="2:28" ht="16" thickBot="1">
      <c r="B12" s="201" t="s">
        <v>264</v>
      </c>
      <c r="C12" s="40"/>
      <c r="D12" s="41"/>
      <c r="E12" s="41"/>
      <c r="F12" s="35"/>
      <c r="G12" s="35"/>
      <c r="H12" s="35"/>
      <c r="I12" s="35"/>
      <c r="J12" s="35"/>
      <c r="K12" s="35"/>
      <c r="L12" s="35"/>
      <c r="M12" s="42"/>
      <c r="N12" s="43"/>
      <c r="O12" s="29"/>
      <c r="P12" s="29"/>
      <c r="Q12" s="29"/>
      <c r="R12" s="29"/>
      <c r="S12" s="29"/>
      <c r="T12" s="29"/>
      <c r="U12" s="29"/>
      <c r="V12" s="25" t="s">
        <v>282</v>
      </c>
      <c r="W12" s="5"/>
      <c r="X12" s="5"/>
      <c r="Y12" s="5"/>
      <c r="Z12" s="5"/>
      <c r="AA12" s="5"/>
      <c r="AB12" s="5"/>
    </row>
    <row r="13" spans="2:28" ht="16" thickBot="1">
      <c r="B13" s="74" t="s">
        <v>7</v>
      </c>
      <c r="C13" s="29"/>
      <c r="D13" s="29"/>
      <c r="E13" s="256"/>
      <c r="F13" s="256"/>
      <c r="G13" s="29"/>
      <c r="H13" s="29"/>
      <c r="I13" s="29"/>
      <c r="J13" s="29"/>
      <c r="K13" s="29"/>
      <c r="L13" s="29"/>
      <c r="M13" s="29"/>
      <c r="N13" s="29"/>
      <c r="O13" s="29"/>
      <c r="P13" s="29"/>
      <c r="Q13" s="29"/>
      <c r="R13" s="29"/>
      <c r="S13" s="29"/>
      <c r="T13" s="29"/>
      <c r="U13" s="29"/>
      <c r="V13" s="19" t="s">
        <v>254</v>
      </c>
      <c r="W13" s="20"/>
      <c r="X13" s="20"/>
      <c r="Y13" s="20"/>
      <c r="Z13" s="243" t="s">
        <v>25</v>
      </c>
      <c r="AA13" s="243"/>
      <c r="AB13" s="244"/>
    </row>
    <row r="14" spans="2:28">
      <c r="B14" s="15" t="s">
        <v>285</v>
      </c>
      <c r="C14" s="4"/>
      <c r="D14" s="4"/>
      <c r="E14" s="4"/>
      <c r="F14" s="4"/>
      <c r="G14" s="4"/>
      <c r="H14" s="4"/>
      <c r="I14" s="35"/>
      <c r="J14" s="36"/>
      <c r="K14" s="4"/>
      <c r="L14" s="4"/>
      <c r="M14" s="4"/>
      <c r="N14" s="37"/>
      <c r="O14" s="29"/>
      <c r="P14" s="29"/>
      <c r="Q14" s="29"/>
      <c r="R14" s="29"/>
      <c r="S14" s="29"/>
      <c r="T14" s="29"/>
      <c r="U14" s="29"/>
      <c r="V14" s="257">
        <v>3</v>
      </c>
      <c r="W14" s="258"/>
      <c r="X14" s="259"/>
      <c r="Y14" s="29"/>
      <c r="Z14" s="245">
        <v>3</v>
      </c>
      <c r="AA14" s="246"/>
      <c r="AB14" s="247"/>
    </row>
    <row r="15" spans="2:28" ht="16" thickBot="1">
      <c r="B15" s="29"/>
      <c r="C15" s="29"/>
      <c r="D15" s="29"/>
      <c r="E15" s="29"/>
      <c r="F15" s="29"/>
      <c r="G15" s="29"/>
      <c r="H15" s="29"/>
      <c r="I15" s="29"/>
      <c r="J15" s="29"/>
      <c r="K15" s="29"/>
      <c r="L15" s="29"/>
      <c r="M15" s="29"/>
      <c r="N15" s="30"/>
      <c r="O15" s="29"/>
      <c r="P15" s="29"/>
      <c r="Q15" s="29"/>
      <c r="R15" s="29"/>
      <c r="S15" s="29"/>
      <c r="T15" s="29"/>
      <c r="U15" s="29"/>
      <c r="V15" s="260"/>
      <c r="W15" s="261"/>
      <c r="X15" s="262"/>
      <c r="Y15" s="29"/>
      <c r="Z15" s="248"/>
      <c r="AA15" s="249"/>
      <c r="AB15" s="250"/>
    </row>
    <row r="16" spans="2:28" ht="16" thickBot="1">
      <c r="B16" s="15" t="s">
        <v>288</v>
      </c>
      <c r="C16" s="4"/>
      <c r="D16" s="4"/>
      <c r="E16" s="4"/>
      <c r="F16" s="4"/>
      <c r="G16" s="4"/>
      <c r="H16" s="4"/>
      <c r="I16" s="35"/>
      <c r="J16" s="36"/>
      <c r="K16" s="4"/>
      <c r="L16" s="4"/>
      <c r="M16" s="4"/>
      <c r="N16" s="37"/>
      <c r="O16" s="29"/>
      <c r="P16" s="29"/>
      <c r="Q16" s="29"/>
      <c r="R16" s="29"/>
      <c r="S16" s="29"/>
      <c r="T16" s="29"/>
      <c r="U16" s="29"/>
      <c r="V16" s="46" t="s">
        <v>8</v>
      </c>
      <c r="W16" s="47"/>
      <c r="X16" s="47"/>
      <c r="Y16" s="47"/>
      <c r="Z16" s="47"/>
      <c r="AA16" s="47"/>
      <c r="AB16" s="47"/>
    </row>
    <row r="17" spans="2:28">
      <c r="B17" s="29"/>
      <c r="C17" s="29"/>
      <c r="D17" s="29"/>
      <c r="E17" s="256"/>
      <c r="F17" s="256"/>
      <c r="G17" s="29"/>
      <c r="H17" s="29"/>
      <c r="I17" s="29"/>
      <c r="J17" s="29"/>
      <c r="K17" s="29"/>
      <c r="L17" s="29"/>
      <c r="M17" s="29"/>
      <c r="N17" s="29"/>
      <c r="O17" s="29"/>
      <c r="P17" s="29"/>
      <c r="Q17" s="29"/>
      <c r="R17" s="29"/>
      <c r="S17" s="29"/>
      <c r="T17" s="29"/>
      <c r="U17" s="29"/>
      <c r="V17" s="170" t="s">
        <v>11</v>
      </c>
      <c r="W17" s="9"/>
      <c r="X17" s="9"/>
      <c r="Y17" s="9"/>
      <c r="Z17" s="282" t="s">
        <v>28</v>
      </c>
      <c r="AA17" s="283"/>
      <c r="AB17" s="284"/>
    </row>
    <row r="18" spans="2:28" ht="14.5" customHeight="1">
      <c r="B18" s="34"/>
      <c r="C18" s="4"/>
      <c r="D18" s="4"/>
      <c r="E18" s="4"/>
      <c r="F18" s="4"/>
      <c r="G18" s="4"/>
      <c r="H18" s="4"/>
      <c r="I18" s="35"/>
      <c r="J18" s="36"/>
      <c r="K18" s="4"/>
      <c r="L18" s="4"/>
      <c r="M18" s="4"/>
      <c r="N18" s="37"/>
      <c r="O18" s="29"/>
      <c r="P18" s="29"/>
      <c r="Q18" s="29"/>
      <c r="R18" s="29"/>
      <c r="S18" s="29"/>
      <c r="T18" s="29"/>
      <c r="U18" s="29"/>
      <c r="V18" s="170" t="s">
        <v>12</v>
      </c>
      <c r="W18" s="9"/>
      <c r="X18" s="9"/>
      <c r="Y18" s="9"/>
      <c r="Z18" s="282" t="s">
        <v>28</v>
      </c>
      <c r="AA18" s="283"/>
      <c r="AB18" s="284"/>
    </row>
    <row r="19" spans="2:28" ht="15" customHeight="1" thickBot="1">
      <c r="B19" s="29"/>
      <c r="C19" s="29"/>
      <c r="D19" s="29"/>
      <c r="E19" s="29"/>
      <c r="F19" s="29"/>
      <c r="G19" s="29"/>
      <c r="H19" s="29"/>
      <c r="I19" s="29"/>
      <c r="J19" s="29"/>
      <c r="K19" s="29"/>
      <c r="L19" s="29"/>
      <c r="M19" s="29"/>
      <c r="N19" s="29"/>
      <c r="O19" s="29"/>
      <c r="P19" s="29"/>
      <c r="Q19" s="29"/>
      <c r="R19" s="29"/>
      <c r="S19" s="29"/>
      <c r="T19" s="29"/>
      <c r="U19" s="29"/>
      <c r="V19" s="170" t="s">
        <v>13</v>
      </c>
      <c r="W19" s="9"/>
      <c r="X19" s="9"/>
      <c r="Y19" s="9"/>
      <c r="Z19" s="282" t="s">
        <v>27</v>
      </c>
      <c r="AA19" s="283"/>
      <c r="AB19" s="284"/>
    </row>
    <row r="20" spans="2:28" ht="16" thickBot="1">
      <c r="B20" s="27" t="s">
        <v>15</v>
      </c>
      <c r="C20" s="53"/>
      <c r="D20" s="53"/>
      <c r="E20" s="53"/>
      <c r="F20" s="53"/>
      <c r="G20" s="53"/>
      <c r="H20" s="9"/>
      <c r="I20" s="19" t="s">
        <v>22</v>
      </c>
      <c r="J20" s="20"/>
      <c r="K20" s="20"/>
      <c r="L20" s="20"/>
      <c r="M20" s="20"/>
      <c r="N20" s="21"/>
      <c r="O20" s="29"/>
      <c r="P20" s="29"/>
      <c r="Q20" s="29"/>
      <c r="R20" s="29"/>
      <c r="S20" s="29"/>
      <c r="T20" s="29"/>
      <c r="U20" s="29"/>
      <c r="V20" s="170" t="s">
        <v>9</v>
      </c>
      <c r="W20" s="9"/>
      <c r="X20" s="9"/>
      <c r="Y20" s="9"/>
      <c r="Z20" s="282" t="s">
        <v>29</v>
      </c>
      <c r="AA20" s="283"/>
      <c r="AB20" s="284"/>
    </row>
    <row r="21" spans="2:28" ht="16">
      <c r="B21" s="7" t="s">
        <v>16</v>
      </c>
      <c r="C21" s="7" t="s">
        <v>17</v>
      </c>
      <c r="D21" s="7" t="s">
        <v>18</v>
      </c>
      <c r="E21" s="10" t="s">
        <v>35</v>
      </c>
      <c r="F21" s="7"/>
      <c r="G21" s="6"/>
      <c r="H21" s="240" t="s">
        <v>286</v>
      </c>
      <c r="I21" s="183">
        <v>2</v>
      </c>
      <c r="J21" s="313" t="s">
        <v>315</v>
      </c>
      <c r="K21" s="314"/>
      <c r="L21" s="314"/>
      <c r="M21" s="314"/>
      <c r="N21" s="315"/>
      <c r="O21" s="29"/>
      <c r="P21" s="29"/>
      <c r="Q21" s="29"/>
      <c r="R21" s="29"/>
      <c r="S21" s="29"/>
      <c r="T21" s="29"/>
      <c r="U21" s="29"/>
      <c r="V21" s="170" t="s">
        <v>10</v>
      </c>
      <c r="W21" s="9"/>
      <c r="X21" s="9"/>
      <c r="Y21" s="9"/>
      <c r="Z21" s="282" t="s">
        <v>30</v>
      </c>
      <c r="AA21" s="283"/>
      <c r="AB21" s="284"/>
    </row>
    <row r="22" spans="2:28">
      <c r="B22" s="27" t="s">
        <v>19</v>
      </c>
      <c r="C22" s="53"/>
      <c r="D22" s="78"/>
      <c r="E22" s="53"/>
      <c r="F22" s="53"/>
      <c r="G22" s="53"/>
      <c r="H22" s="240"/>
      <c r="I22" s="183">
        <v>4</v>
      </c>
      <c r="J22" s="313" t="s">
        <v>317</v>
      </c>
      <c r="K22" s="314"/>
      <c r="L22" s="314"/>
      <c r="M22" s="314"/>
      <c r="N22" s="315"/>
      <c r="O22" s="29"/>
      <c r="P22" s="29"/>
      <c r="Q22" s="29"/>
      <c r="R22" s="29"/>
      <c r="S22" s="29"/>
      <c r="T22" s="29"/>
      <c r="U22" s="29"/>
      <c r="V22" s="170" t="s">
        <v>14</v>
      </c>
      <c r="W22" s="9"/>
      <c r="X22" s="9"/>
      <c r="Y22" s="9"/>
      <c r="Z22" s="282" t="s">
        <v>30</v>
      </c>
      <c r="AA22" s="283"/>
      <c r="AB22" s="284"/>
    </row>
    <row r="23" spans="2:28" ht="17" thickBot="1">
      <c r="B23" s="7" t="s">
        <v>16</v>
      </c>
      <c r="C23" s="7" t="s">
        <v>17</v>
      </c>
      <c r="D23" s="83" t="s">
        <v>199</v>
      </c>
      <c r="E23" s="84" t="s">
        <v>200</v>
      </c>
      <c r="F23" s="7"/>
      <c r="G23" s="6"/>
      <c r="H23" s="240"/>
      <c r="I23" s="183">
        <v>6</v>
      </c>
      <c r="J23" s="241" t="s">
        <v>302</v>
      </c>
      <c r="K23" s="239"/>
      <c r="L23" s="239"/>
      <c r="M23" s="239"/>
      <c r="N23" s="316"/>
      <c r="O23" s="29"/>
      <c r="P23" s="29"/>
      <c r="Q23" s="29"/>
      <c r="R23" s="29"/>
      <c r="S23" s="29"/>
      <c r="T23" s="29"/>
      <c r="U23" s="29"/>
      <c r="V23" s="29"/>
      <c r="W23" s="29"/>
      <c r="X23" s="29"/>
      <c r="Y23" s="29"/>
      <c r="Z23" s="29"/>
      <c r="AA23" s="29"/>
      <c r="AB23" s="29"/>
    </row>
    <row r="24" spans="2:28" ht="16" thickBot="1">
      <c r="B24" s="27" t="s">
        <v>20</v>
      </c>
      <c r="C24" s="53"/>
      <c r="D24" s="53"/>
      <c r="E24" s="53"/>
      <c r="F24" s="53"/>
      <c r="G24" s="53"/>
      <c r="H24" s="240" t="s">
        <v>287</v>
      </c>
      <c r="I24" s="182">
        <v>2</v>
      </c>
      <c r="J24" s="313" t="s">
        <v>315</v>
      </c>
      <c r="K24" s="314"/>
      <c r="L24" s="314"/>
      <c r="M24" s="314"/>
      <c r="N24" s="315"/>
      <c r="O24" s="9"/>
      <c r="P24" s="12" t="s">
        <v>26</v>
      </c>
      <c r="Q24" s="13"/>
      <c r="R24" s="48"/>
      <c r="S24" s="48"/>
      <c r="T24" s="48"/>
      <c r="U24" s="142"/>
      <c r="V24" s="48"/>
      <c r="W24" s="48"/>
      <c r="X24" s="48"/>
      <c r="Y24" s="48"/>
      <c r="Z24" s="48" t="s">
        <v>205</v>
      </c>
      <c r="AA24" s="48" t="s">
        <v>204</v>
      </c>
      <c r="AB24" s="49" t="s">
        <v>206</v>
      </c>
    </row>
    <row r="25" spans="2:28">
      <c r="B25" s="8" t="s">
        <v>301</v>
      </c>
      <c r="C25" s="54"/>
      <c r="D25" s="54"/>
      <c r="E25" s="54"/>
      <c r="F25" s="54"/>
      <c r="G25" s="54"/>
      <c r="H25" s="240"/>
      <c r="I25" s="182">
        <v>4</v>
      </c>
      <c r="J25" s="313" t="s">
        <v>317</v>
      </c>
      <c r="K25" s="314"/>
      <c r="L25" s="314"/>
      <c r="M25" s="314"/>
      <c r="N25" s="315"/>
      <c r="O25" s="9"/>
      <c r="P25" s="132">
        <v>1</v>
      </c>
      <c r="Q25" s="285" t="s">
        <v>269</v>
      </c>
      <c r="R25" s="286"/>
      <c r="S25" s="286"/>
      <c r="T25" s="286"/>
      <c r="U25" s="286"/>
      <c r="V25" s="119"/>
      <c r="W25" s="119"/>
      <c r="X25" s="119"/>
      <c r="Y25" s="119"/>
      <c r="Z25" s="133">
        <f>VLOOKUP($Q25,tables!$B$20:$F$36,3)</f>
        <v>1</v>
      </c>
      <c r="AA25" s="85" t="str">
        <f>VLOOKUP($Q25,tables!$B$20:$F$36,4)</f>
        <v>Inst</v>
      </c>
      <c r="AB25" s="208" t="str">
        <f>VLOOKUP($Q25,tables!$B$20:$F$36,5)</f>
        <v>-</v>
      </c>
    </row>
    <row r="26" spans="2:28">
      <c r="B26" s="27" t="s">
        <v>284</v>
      </c>
      <c r="C26" s="53"/>
      <c r="D26" s="53"/>
      <c r="E26" s="53"/>
      <c r="F26" s="53"/>
      <c r="G26" s="53"/>
      <c r="H26" s="240"/>
      <c r="I26" s="182">
        <v>6</v>
      </c>
      <c r="J26" s="310" t="s">
        <v>316</v>
      </c>
      <c r="K26" s="311"/>
      <c r="L26" s="311"/>
      <c r="M26" s="311"/>
      <c r="N26" s="312"/>
      <c r="O26" s="9"/>
      <c r="P26" s="113" t="s">
        <v>62</v>
      </c>
      <c r="Q26" s="55" t="str">
        <f>VLOOKUP(Q25,tables!$B$20:$F$45,2)</f>
        <v>Cha +2 vs. Int</v>
      </c>
      <c r="R26" s="56"/>
      <c r="S26" s="56"/>
      <c r="T26" s="56"/>
      <c r="U26" s="56"/>
      <c r="V26" s="56"/>
      <c r="W26" s="56"/>
      <c r="X26" s="56"/>
      <c r="Y26" s="56"/>
      <c r="Z26" s="129"/>
      <c r="AA26" s="93"/>
      <c r="AB26" s="209"/>
    </row>
    <row r="27" spans="2:28">
      <c r="B27" s="8" t="s">
        <v>391</v>
      </c>
      <c r="C27" s="54"/>
      <c r="D27" s="54"/>
      <c r="E27" s="54"/>
      <c r="F27" s="54"/>
      <c r="G27" s="54"/>
      <c r="H27" s="9"/>
      <c r="I27" s="115">
        <v>8</v>
      </c>
      <c r="J27" s="310" t="s">
        <v>318</v>
      </c>
      <c r="K27" s="311"/>
      <c r="L27" s="311"/>
      <c r="M27" s="311"/>
      <c r="N27" s="312"/>
      <c r="O27" s="9"/>
      <c r="P27" s="114">
        <v>2</v>
      </c>
      <c r="Q27" s="272" t="s">
        <v>271</v>
      </c>
      <c r="R27" s="273"/>
      <c r="S27" s="273"/>
      <c r="T27" s="273"/>
      <c r="U27" s="273"/>
      <c r="V27" s="273"/>
      <c r="W27" s="91"/>
      <c r="X27" s="91"/>
      <c r="Y27" s="91"/>
      <c r="Z27" s="120" t="str">
        <f>VLOOKUP($Q27,tables!$B$20:$F$36,3)</f>
        <v>your Z</v>
      </c>
      <c r="AA27" s="92" t="str">
        <f>VLOOKUP($Q27,tables!$B$20:$F$36,4)</f>
        <v>Inst</v>
      </c>
      <c r="AB27" s="308" t="str">
        <f>VLOOKUP($Q27,tables!$B$20:$F$36,5)</f>
        <v>C(CS)</v>
      </c>
    </row>
    <row r="28" spans="2:28" ht="16" thickBot="1">
      <c r="B28" s="29"/>
      <c r="C28" s="29"/>
      <c r="D28" s="29"/>
      <c r="E28" s="29"/>
      <c r="F28" s="29"/>
      <c r="G28" s="29"/>
      <c r="H28" s="29"/>
      <c r="I28" s="29"/>
      <c r="J28" s="29"/>
      <c r="K28" s="29"/>
      <c r="L28" s="29"/>
      <c r="M28" s="29"/>
      <c r="N28" s="29"/>
      <c r="O28" s="9"/>
      <c r="P28" s="71" t="str">
        <f>Z19</f>
        <v>+3</v>
      </c>
      <c r="Q28" s="55" t="str">
        <f>VLOOKUP(Q27,tables!$B$20:$F$45,2)</f>
        <v>Cha vs. Con</v>
      </c>
      <c r="R28" s="56"/>
      <c r="S28" s="56"/>
      <c r="T28" s="56"/>
      <c r="U28" s="56"/>
      <c r="V28" s="56"/>
      <c r="W28" s="56"/>
      <c r="X28" s="56"/>
      <c r="Y28" s="56"/>
      <c r="Z28" s="129"/>
      <c r="AA28" s="93"/>
      <c r="AB28" s="309"/>
    </row>
    <row r="29" spans="2:28">
      <c r="B29" s="12" t="s">
        <v>23</v>
      </c>
      <c r="C29" s="13"/>
      <c r="D29" s="13"/>
      <c r="E29" s="13"/>
      <c r="F29" s="13"/>
      <c r="G29" s="13"/>
      <c r="H29" s="13"/>
      <c r="I29" s="13"/>
      <c r="J29" s="13"/>
      <c r="K29" s="13"/>
      <c r="L29" s="13"/>
      <c r="M29" s="48"/>
      <c r="N29" s="23"/>
      <c r="O29" s="9"/>
      <c r="P29" s="114">
        <v>3</v>
      </c>
      <c r="Q29" s="272" t="s">
        <v>267</v>
      </c>
      <c r="R29" s="273"/>
      <c r="S29" s="273"/>
      <c r="T29" s="273"/>
      <c r="U29" s="273"/>
      <c r="V29" s="91"/>
      <c r="W29" s="91"/>
      <c r="X29" s="91"/>
      <c r="Y29" s="91"/>
      <c r="Z29" s="121">
        <f>VLOOKUP($Q29,tables!$B$20:$F$36,3)</f>
        <v>1</v>
      </c>
      <c r="AA29" s="92" t="str">
        <f>VLOOKUP($Q29,tables!$B$20:$F$36,4)</f>
        <v>Pe</v>
      </c>
      <c r="AB29" s="308" t="str">
        <f>VLOOKUP($Q29,tables!$B$20:$F$36,5)</f>
        <v>C(CM)</v>
      </c>
    </row>
    <row r="30" spans="2:28">
      <c r="B30" s="70">
        <v>1</v>
      </c>
      <c r="C30" s="15" t="s">
        <v>265</v>
      </c>
      <c r="D30" s="4"/>
      <c r="E30" s="4"/>
      <c r="F30" s="4" t="s">
        <v>266</v>
      </c>
      <c r="G30" s="4"/>
      <c r="H30" s="4"/>
      <c r="I30" s="4"/>
      <c r="J30" s="4"/>
      <c r="K30" s="4"/>
      <c r="L30" s="4"/>
      <c r="M30" s="4"/>
      <c r="N30" s="60"/>
      <c r="O30" s="9"/>
      <c r="P30" s="113" t="str">
        <f>Z19</f>
        <v>+3</v>
      </c>
      <c r="Q30" s="55" t="str">
        <f>VLOOKUP(Q29,tables!$B$20:$F$45,2)</f>
        <v>Animate nearby corpse</v>
      </c>
      <c r="R30" s="56"/>
      <c r="S30" s="56"/>
      <c r="T30" s="56"/>
      <c r="U30" s="56"/>
      <c r="V30" s="56"/>
      <c r="W30" s="56"/>
      <c r="X30" s="56"/>
      <c r="Y30" s="56"/>
      <c r="Z30" s="129"/>
      <c r="AA30" s="93"/>
      <c r="AB30" s="309"/>
    </row>
    <row r="31" spans="2:28">
      <c r="B31" s="70">
        <v>2</v>
      </c>
      <c r="C31" s="16" t="s">
        <v>78</v>
      </c>
      <c r="D31" s="4"/>
      <c r="E31" s="4"/>
      <c r="F31" s="4"/>
      <c r="G31" s="4"/>
      <c r="H31" s="4"/>
      <c r="I31" s="4"/>
      <c r="J31" s="4"/>
      <c r="K31" s="4"/>
      <c r="L31" s="4"/>
      <c r="M31" s="4"/>
      <c r="N31" s="60"/>
      <c r="O31" s="9"/>
      <c r="P31" s="114">
        <v>4</v>
      </c>
      <c r="Q31" s="272" t="s">
        <v>283</v>
      </c>
      <c r="R31" s="273"/>
      <c r="S31" s="273"/>
      <c r="T31" s="273"/>
      <c r="U31" s="273"/>
      <c r="V31" s="91"/>
      <c r="W31" s="91"/>
      <c r="X31" s="91"/>
      <c r="Y31" s="91"/>
      <c r="Z31" s="120">
        <f>VLOOKUP($Q31,tables!$B$20:$F$60,3)</f>
        <v>1</v>
      </c>
      <c r="AA31" s="92" t="str">
        <f>VLOOKUP($Q31,tables!$B$20:$F$60,4)</f>
        <v>Inst</v>
      </c>
      <c r="AB31" s="308" t="str">
        <f>VLOOKUP($Q31,tables!$B$20:$F$60,5)</f>
        <v>C(CL)</v>
      </c>
    </row>
    <row r="32" spans="2:28">
      <c r="B32" s="70">
        <v>3</v>
      </c>
      <c r="C32" s="17" t="s">
        <v>278</v>
      </c>
      <c r="D32" s="4"/>
      <c r="E32" s="4"/>
      <c r="F32" s="4"/>
      <c r="G32" s="4"/>
      <c r="H32" s="4"/>
      <c r="I32" s="4"/>
      <c r="J32" s="4"/>
      <c r="K32" s="4"/>
      <c r="L32" s="4"/>
      <c r="M32" s="4"/>
      <c r="N32" s="60"/>
      <c r="O32" s="9"/>
      <c r="P32" s="113" t="s">
        <v>27</v>
      </c>
      <c r="Q32" s="55" t="str">
        <f>VLOOKUP(Q31,tables!$B$20:$F$60,2)</f>
        <v>Restore dead to unlife, get deadly corruption</v>
      </c>
      <c r="R32" s="56"/>
      <c r="S32" s="56"/>
      <c r="T32" s="56"/>
      <c r="U32" s="56"/>
      <c r="V32" s="56"/>
      <c r="W32" s="56"/>
      <c r="X32" s="56"/>
      <c r="Y32" s="56"/>
      <c r="Z32" s="129"/>
      <c r="AA32" s="93"/>
      <c r="AB32" s="309"/>
    </row>
    <row r="33" spans="2:28">
      <c r="B33" s="14"/>
      <c r="C33" s="102" t="s">
        <v>279</v>
      </c>
      <c r="D33" s="4"/>
      <c r="E33" s="4"/>
      <c r="F33" s="4"/>
      <c r="G33" s="4"/>
      <c r="H33" s="4"/>
      <c r="I33" s="4"/>
      <c r="J33" s="4"/>
      <c r="K33" s="4"/>
      <c r="L33" s="4"/>
      <c r="M33" s="4"/>
      <c r="N33" s="60"/>
      <c r="O33" s="9"/>
      <c r="P33" s="114">
        <v>5</v>
      </c>
      <c r="Q33" s="272" t="s">
        <v>274</v>
      </c>
      <c r="R33" s="273"/>
      <c r="S33" s="273"/>
      <c r="T33" s="273"/>
      <c r="U33" s="273"/>
      <c r="V33" s="91"/>
      <c r="W33" s="91"/>
      <c r="X33" s="91"/>
      <c r="Y33" s="91"/>
      <c r="Z33" s="120">
        <f>VLOOKUP($Q33,tables!$B$20:$F$36,3)</f>
        <v>1</v>
      </c>
      <c r="AA33" s="92" t="str">
        <f>VLOOKUP($Q33,tables!$B$20:$F$36,4)</f>
        <v>Inst</v>
      </c>
      <c r="AB33" s="181" t="str">
        <f>VLOOKUP($Q33,tables!$B$20:$F$36,5)</f>
        <v>-</v>
      </c>
    </row>
    <row r="34" spans="2:28" ht="16">
      <c r="B34" s="14"/>
      <c r="C34" s="4" t="s">
        <v>280</v>
      </c>
      <c r="D34" s="4"/>
      <c r="E34" s="4"/>
      <c r="F34" s="4"/>
      <c r="G34" s="4"/>
      <c r="H34" s="107"/>
      <c r="I34" s="107"/>
      <c r="J34" s="107"/>
      <c r="K34" s="107"/>
      <c r="L34" s="107"/>
      <c r="M34" s="107"/>
      <c r="N34" s="108"/>
      <c r="O34" s="9"/>
      <c r="P34" s="71" t="str">
        <f>Z19</f>
        <v>+3</v>
      </c>
      <c r="Q34" s="55" t="str">
        <f>VLOOKUP(Q33,tables!$B$20:$F$45,2)</f>
        <v>Cha vs. Wis, give "Ill fortune" aspect</v>
      </c>
      <c r="R34" s="56"/>
      <c r="S34" s="56"/>
      <c r="T34" s="56"/>
      <c r="U34" s="56"/>
      <c r="V34" s="56"/>
      <c r="W34" s="56"/>
      <c r="X34" s="56"/>
      <c r="Y34" s="56"/>
      <c r="Z34" s="129"/>
      <c r="AA34" s="93"/>
      <c r="AB34" s="209"/>
    </row>
    <row r="35" spans="2:28">
      <c r="B35" s="14"/>
      <c r="C35" s="62"/>
      <c r="D35" s="63"/>
      <c r="E35" s="4"/>
      <c r="F35" s="4"/>
      <c r="G35" s="4"/>
      <c r="H35" s="4"/>
      <c r="I35" s="4"/>
      <c r="J35" s="4"/>
      <c r="K35" s="4"/>
      <c r="L35" s="4"/>
      <c r="M35" s="4"/>
      <c r="N35" s="60"/>
      <c r="O35" s="9"/>
      <c r="P35" s="114">
        <v>6</v>
      </c>
      <c r="Q35" s="272"/>
      <c r="R35" s="273"/>
      <c r="S35" s="273"/>
      <c r="T35" s="273"/>
      <c r="U35" s="273"/>
      <c r="V35" s="91"/>
      <c r="W35" s="91"/>
      <c r="X35" s="91"/>
      <c r="Y35" s="91"/>
      <c r="Z35" s="120"/>
      <c r="AA35" s="92"/>
      <c r="AB35" s="181"/>
    </row>
    <row r="36" spans="2:28">
      <c r="B36" s="14"/>
      <c r="C36" s="62" t="s">
        <v>303</v>
      </c>
      <c r="D36" s="63"/>
      <c r="E36" s="4"/>
      <c r="F36" s="4"/>
      <c r="G36" s="4"/>
      <c r="H36" s="4"/>
      <c r="I36" s="4"/>
      <c r="J36" s="4"/>
      <c r="K36" s="4"/>
      <c r="L36" s="4"/>
      <c r="M36" s="4"/>
      <c r="N36" s="60"/>
      <c r="O36" s="9"/>
      <c r="P36" s="113" t="s">
        <v>62</v>
      </c>
      <c r="Q36" s="55"/>
      <c r="R36" s="56"/>
      <c r="S36" s="56"/>
      <c r="T36" s="56"/>
      <c r="U36" s="56"/>
      <c r="V36" s="56"/>
      <c r="W36" s="56"/>
      <c r="X36" s="56"/>
      <c r="Y36" s="56"/>
      <c r="Z36" s="129"/>
      <c r="AA36" s="93"/>
      <c r="AB36" s="209"/>
    </row>
    <row r="37" spans="2:28">
      <c r="B37" s="14"/>
      <c r="C37" s="62" t="s">
        <v>304</v>
      </c>
      <c r="D37" s="63"/>
      <c r="E37" s="4"/>
      <c r="F37" s="4"/>
      <c r="G37" s="4"/>
      <c r="H37" s="4"/>
      <c r="I37" s="4"/>
      <c r="J37" s="4"/>
      <c r="K37" s="4"/>
      <c r="L37" s="4"/>
      <c r="M37" s="4"/>
      <c r="N37" s="60"/>
      <c r="O37" s="9"/>
      <c r="P37" s="114">
        <v>7</v>
      </c>
      <c r="Q37" s="272"/>
      <c r="R37" s="273"/>
      <c r="S37" s="273"/>
      <c r="T37" s="273"/>
      <c r="U37" s="273"/>
      <c r="V37" s="91"/>
      <c r="W37" s="91"/>
      <c r="X37" s="91"/>
      <c r="Y37" s="91"/>
      <c r="Z37" s="120"/>
      <c r="AA37" s="92"/>
      <c r="AB37" s="181"/>
    </row>
    <row r="38" spans="2:28" ht="16" thickBot="1">
      <c r="B38" s="57"/>
      <c r="C38" s="44"/>
      <c r="D38" s="44"/>
      <c r="E38" s="44"/>
      <c r="F38" s="44"/>
      <c r="G38" s="44"/>
      <c r="H38" s="44"/>
      <c r="I38" s="44"/>
      <c r="J38" s="44"/>
      <c r="K38" s="44"/>
      <c r="L38" s="44"/>
      <c r="M38" s="44"/>
      <c r="N38" s="45"/>
      <c r="O38" s="9"/>
      <c r="P38" s="113" t="s">
        <v>28</v>
      </c>
      <c r="Q38" s="101"/>
      <c r="R38" s="56"/>
      <c r="S38" s="56"/>
      <c r="T38" s="56"/>
      <c r="U38" s="56"/>
      <c r="V38" s="56"/>
      <c r="W38" s="56"/>
      <c r="X38" s="56"/>
      <c r="Y38" s="56"/>
      <c r="Z38" s="129"/>
      <c r="AA38" s="93"/>
      <c r="AB38" s="209"/>
    </row>
    <row r="39" spans="2:28" ht="16" thickBot="1">
      <c r="B39" s="29"/>
      <c r="C39" s="29"/>
      <c r="D39" s="29"/>
      <c r="E39" s="29"/>
      <c r="F39" s="29"/>
      <c r="G39" s="29"/>
      <c r="H39" s="29"/>
      <c r="I39" s="29"/>
      <c r="J39" s="29"/>
      <c r="K39" s="29"/>
      <c r="L39" s="29"/>
      <c r="M39" s="29"/>
      <c r="N39" s="29"/>
      <c r="O39" s="9"/>
      <c r="P39" s="114">
        <v>8</v>
      </c>
      <c r="Q39" s="272"/>
      <c r="R39" s="273"/>
      <c r="S39" s="273"/>
      <c r="T39" s="273"/>
      <c r="U39" s="273"/>
      <c r="V39" s="91"/>
      <c r="W39" s="91"/>
      <c r="X39" s="91"/>
      <c r="Y39" s="91"/>
      <c r="Z39" s="120"/>
      <c r="AA39" s="92"/>
      <c r="AB39" s="181"/>
    </row>
    <row r="40" spans="2:28" ht="14.5" customHeight="1">
      <c r="B40" s="12" t="s">
        <v>259</v>
      </c>
      <c r="C40" s="13"/>
      <c r="D40" s="13"/>
      <c r="E40" s="13"/>
      <c r="F40" s="13"/>
      <c r="G40" s="13"/>
      <c r="H40" s="13"/>
      <c r="I40" s="13"/>
      <c r="J40" s="13"/>
      <c r="K40" s="13" t="str">
        <f>Z21</f>
        <v>+1</v>
      </c>
      <c r="L40" s="13" t="s">
        <v>209</v>
      </c>
      <c r="M40" s="48"/>
      <c r="N40" s="76"/>
      <c r="O40" s="9"/>
      <c r="P40" s="113"/>
      <c r="Q40" s="55"/>
      <c r="R40" s="56"/>
      <c r="S40" s="56"/>
      <c r="T40" s="56"/>
      <c r="U40" s="56"/>
      <c r="V40" s="56"/>
      <c r="W40" s="56"/>
      <c r="X40" s="56"/>
      <c r="Y40" s="56"/>
      <c r="Z40" s="93"/>
      <c r="AA40" s="93"/>
      <c r="AB40" s="209"/>
    </row>
    <row r="41" spans="2:28" ht="14.5" customHeight="1">
      <c r="B41" s="71" t="s">
        <v>218</v>
      </c>
      <c r="C41" s="111" t="s">
        <v>104</v>
      </c>
      <c r="D41" s="112"/>
      <c r="E41" s="112"/>
      <c r="F41" s="112"/>
      <c r="G41" s="112"/>
      <c r="H41" s="4" t="str">
        <f>VLOOKUP(C41,tables!G4:H7,2)</f>
        <v>Use Dex</v>
      </c>
      <c r="I41" s="4"/>
      <c r="J41" s="4"/>
      <c r="K41" s="4"/>
      <c r="L41" s="4"/>
      <c r="M41" s="61"/>
      <c r="N41" s="51"/>
      <c r="O41" s="9"/>
      <c r="P41" s="114">
        <v>9</v>
      </c>
      <c r="Q41" s="272"/>
      <c r="R41" s="273"/>
      <c r="S41" s="273"/>
      <c r="T41" s="273"/>
      <c r="U41" s="273"/>
      <c r="V41" s="91"/>
      <c r="W41" s="91"/>
      <c r="X41" s="91"/>
      <c r="Y41" s="91"/>
      <c r="Z41" s="92"/>
      <c r="AA41" s="92"/>
      <c r="AB41" s="181"/>
    </row>
    <row r="42" spans="2:28">
      <c r="B42" s="71" t="str">
        <f>Z21</f>
        <v>+1</v>
      </c>
      <c r="C42" s="34" t="s">
        <v>80</v>
      </c>
      <c r="D42" s="4"/>
      <c r="E42" s="4"/>
      <c r="F42" s="4"/>
      <c r="G42" s="4"/>
      <c r="H42" s="4"/>
      <c r="I42" s="4"/>
      <c r="J42" s="4"/>
      <c r="K42" s="4"/>
      <c r="L42" s="4"/>
      <c r="M42" s="61"/>
      <c r="N42" s="51"/>
      <c r="O42" s="9"/>
      <c r="P42" s="113"/>
      <c r="Q42" s="55"/>
      <c r="R42" s="56"/>
      <c r="S42" s="56"/>
      <c r="T42" s="56"/>
      <c r="U42" s="56"/>
      <c r="V42" s="56"/>
      <c r="W42" s="56"/>
      <c r="X42" s="56"/>
      <c r="Y42" s="56"/>
      <c r="Z42" s="93"/>
      <c r="AA42" s="93"/>
      <c r="AB42" s="209"/>
    </row>
    <row r="43" spans="2:28">
      <c r="B43" s="71" t="s">
        <v>216</v>
      </c>
      <c r="C43" s="111" t="s">
        <v>228</v>
      </c>
      <c r="D43" s="112"/>
      <c r="E43" s="112"/>
      <c r="F43" s="112"/>
      <c r="G43" s="112"/>
      <c r="H43" s="4" t="str">
        <f>VLOOKUP(C43,tables!G10:H12,2)</f>
        <v>no invoke</v>
      </c>
      <c r="I43" s="4"/>
      <c r="J43" s="4"/>
      <c r="K43" s="4"/>
      <c r="L43" s="4"/>
      <c r="M43" s="61"/>
      <c r="N43" s="51"/>
      <c r="O43" s="9"/>
      <c r="P43" s="114">
        <v>10</v>
      </c>
      <c r="Q43" s="272"/>
      <c r="R43" s="273"/>
      <c r="S43" s="273"/>
      <c r="T43" s="273"/>
      <c r="U43" s="273"/>
      <c r="V43" s="91"/>
      <c r="W43" s="91"/>
      <c r="X43" s="91"/>
      <c r="Y43" s="91"/>
      <c r="Z43" s="92"/>
      <c r="AA43" s="92"/>
      <c r="AB43" s="181"/>
    </row>
    <row r="44" spans="2:28">
      <c r="B44" s="71"/>
      <c r="C44" s="34"/>
      <c r="D44" s="4"/>
      <c r="E44" s="4"/>
      <c r="F44" s="4"/>
      <c r="G44" s="4"/>
      <c r="H44" s="4"/>
      <c r="I44" s="4"/>
      <c r="J44" s="4"/>
      <c r="K44" s="4"/>
      <c r="L44" s="4"/>
      <c r="M44" s="61"/>
      <c r="N44" s="51"/>
      <c r="O44" s="9"/>
      <c r="P44" s="113"/>
      <c r="Q44" s="55"/>
      <c r="R44" s="56"/>
      <c r="S44" s="56"/>
      <c r="T44" s="56"/>
      <c r="U44" s="56"/>
      <c r="V44" s="56"/>
      <c r="W44" s="56"/>
      <c r="X44" s="56"/>
      <c r="Y44" s="56"/>
      <c r="Z44" s="93"/>
      <c r="AA44" s="93"/>
      <c r="AB44" s="209"/>
    </row>
    <row r="45" spans="2:28">
      <c r="B45" s="71"/>
      <c r="C45" s="34"/>
      <c r="D45" s="4"/>
      <c r="E45" s="4"/>
      <c r="F45" s="4"/>
      <c r="G45" s="4"/>
      <c r="H45" s="4"/>
      <c r="I45" s="4"/>
      <c r="J45" s="4"/>
      <c r="K45" s="4"/>
      <c r="L45" s="4"/>
      <c r="M45" s="61"/>
      <c r="N45" s="51"/>
      <c r="O45" s="9"/>
      <c r="P45" s="114">
        <v>11</v>
      </c>
      <c r="Q45" s="272"/>
      <c r="R45" s="273"/>
      <c r="S45" s="273"/>
      <c r="T45" s="273"/>
      <c r="U45" s="273"/>
      <c r="V45" s="91"/>
      <c r="W45" s="91"/>
      <c r="X45" s="91"/>
      <c r="Y45" s="91"/>
      <c r="Z45" s="92"/>
      <c r="AA45" s="92"/>
      <c r="AB45" s="181"/>
    </row>
    <row r="46" spans="2:28" ht="16" thickBot="1">
      <c r="B46" s="72"/>
      <c r="C46" s="64"/>
      <c r="D46" s="5"/>
      <c r="E46" s="5"/>
      <c r="F46" s="5"/>
      <c r="G46" s="5"/>
      <c r="H46" s="5"/>
      <c r="I46" s="5"/>
      <c r="J46" s="5"/>
      <c r="K46" s="5"/>
      <c r="L46" s="5"/>
      <c r="M46" s="65"/>
      <c r="N46" s="66"/>
      <c r="O46" s="9"/>
      <c r="P46" s="136"/>
      <c r="Q46" s="158"/>
      <c r="R46" s="44"/>
      <c r="S46" s="44"/>
      <c r="T46" s="44"/>
      <c r="U46" s="44"/>
      <c r="V46" s="44"/>
      <c r="W46" s="44"/>
      <c r="X46" s="44"/>
      <c r="Y46" s="44"/>
      <c r="Z46" s="68"/>
      <c r="AA46" s="68"/>
      <c r="AB46" s="210"/>
    </row>
    <row r="47" spans="2:28" ht="16" thickBot="1">
      <c r="P47" s="29"/>
      <c r="Q47" s="29"/>
      <c r="R47" s="29"/>
      <c r="S47" s="29"/>
      <c r="T47" s="29"/>
      <c r="U47" s="29"/>
      <c r="V47" s="29"/>
      <c r="W47" s="29"/>
      <c r="X47" s="29"/>
      <c r="Y47" s="29"/>
      <c r="Z47" s="29"/>
      <c r="AA47" s="29"/>
      <c r="AB47" s="29"/>
    </row>
    <row r="48" spans="2:28">
      <c r="P48" s="12" t="s">
        <v>396</v>
      </c>
      <c r="Q48" s="13"/>
      <c r="R48" s="13"/>
      <c r="S48" s="13"/>
      <c r="T48" s="13"/>
      <c r="U48" s="13"/>
      <c r="V48" s="13"/>
      <c r="W48" s="13"/>
      <c r="X48" s="13"/>
      <c r="Y48" s="13"/>
      <c r="Z48" s="13"/>
      <c r="AA48" s="13"/>
      <c r="AB48" s="76" t="s">
        <v>397</v>
      </c>
    </row>
    <row r="49" spans="16:28">
      <c r="P49" s="236"/>
      <c r="Q49" s="239"/>
      <c r="R49" s="239"/>
      <c r="S49" s="239"/>
      <c r="T49" s="239"/>
      <c r="U49" s="239"/>
      <c r="V49" s="4"/>
      <c r="W49" s="4"/>
      <c r="X49" s="4"/>
      <c r="Y49" s="4"/>
      <c r="Z49" s="4"/>
      <c r="AA49" s="4"/>
      <c r="AB49" s="234" t="s">
        <v>398</v>
      </c>
    </row>
    <row r="50" spans="16:28">
      <c r="P50" s="236"/>
      <c r="Q50" s="4"/>
      <c r="R50" s="4"/>
      <c r="S50" s="4"/>
      <c r="T50" s="4"/>
      <c r="U50" s="4"/>
      <c r="V50" s="4"/>
      <c r="W50" s="4"/>
      <c r="X50" s="4"/>
      <c r="Y50" s="4"/>
      <c r="Z50" s="4"/>
      <c r="AA50" s="4"/>
      <c r="AB50" s="234" t="s">
        <v>398</v>
      </c>
    </row>
    <row r="51" spans="16:28">
      <c r="P51" s="236"/>
      <c r="Q51" s="239"/>
      <c r="R51" s="239"/>
      <c r="S51" s="239"/>
      <c r="T51" s="239"/>
      <c r="U51" s="239"/>
      <c r="V51" s="4"/>
      <c r="W51" s="4"/>
      <c r="X51" s="4"/>
      <c r="Y51" s="4"/>
      <c r="Z51" s="4"/>
      <c r="AA51" s="4"/>
      <c r="AB51" s="234" t="s">
        <v>398</v>
      </c>
    </row>
    <row r="52" spans="16:28">
      <c r="P52" s="236"/>
      <c r="Q52" s="4"/>
      <c r="R52" s="4"/>
      <c r="S52" s="4"/>
      <c r="T52" s="4"/>
      <c r="U52" s="4"/>
      <c r="V52" s="4"/>
      <c r="W52" s="4"/>
      <c r="X52" s="4"/>
      <c r="Y52" s="4"/>
      <c r="Z52" s="4"/>
      <c r="AA52" s="4"/>
      <c r="AB52" s="234" t="s">
        <v>398</v>
      </c>
    </row>
    <row r="53" spans="16:28">
      <c r="P53" s="236"/>
      <c r="Q53" s="4"/>
      <c r="R53" s="4"/>
      <c r="S53" s="4"/>
      <c r="T53" s="4"/>
      <c r="U53" s="4"/>
      <c r="V53" s="4"/>
      <c r="W53" s="4"/>
      <c r="X53" s="4"/>
      <c r="Y53" s="4"/>
      <c r="Z53" s="4"/>
      <c r="AA53" s="4"/>
      <c r="AB53" s="234" t="s">
        <v>398</v>
      </c>
    </row>
    <row r="54" spans="16:28">
      <c r="P54" s="236"/>
      <c r="Q54" s="4"/>
      <c r="R54" s="4"/>
      <c r="S54" s="4"/>
      <c r="T54" s="4"/>
      <c r="U54" s="4"/>
      <c r="V54" s="4"/>
      <c r="W54" s="4"/>
      <c r="X54" s="4"/>
      <c r="Y54" s="4"/>
      <c r="Z54" s="4"/>
      <c r="AA54" s="4"/>
      <c r="AB54" s="234" t="s">
        <v>398</v>
      </c>
    </row>
    <row r="55" spans="16:28" ht="16" thickBot="1">
      <c r="P55" s="237"/>
      <c r="Q55" s="5"/>
      <c r="R55" s="5"/>
      <c r="S55" s="5"/>
      <c r="T55" s="5"/>
      <c r="U55" s="5"/>
      <c r="V55" s="5"/>
      <c r="W55" s="5"/>
      <c r="X55" s="5"/>
      <c r="Y55" s="5"/>
      <c r="Z55" s="5"/>
      <c r="AA55" s="5"/>
      <c r="AB55" s="235"/>
    </row>
  </sheetData>
  <mergeCells count="40">
    <mergeCell ref="J21:N21"/>
    <mergeCell ref="J22:N22"/>
    <mergeCell ref="J23:N23"/>
    <mergeCell ref="J24:N24"/>
    <mergeCell ref="J25:N25"/>
    <mergeCell ref="J26:N26"/>
    <mergeCell ref="J27:N27"/>
    <mergeCell ref="Z19:AB19"/>
    <mergeCell ref="B6:N6"/>
    <mergeCell ref="V6:X6"/>
    <mergeCell ref="V8:X8"/>
    <mergeCell ref="E9:F9"/>
    <mergeCell ref="E13:F13"/>
    <mergeCell ref="Z13:AB13"/>
    <mergeCell ref="V14:X15"/>
    <mergeCell ref="Z14:AB15"/>
    <mergeCell ref="E17:F17"/>
    <mergeCell ref="Z17:AB17"/>
    <mergeCell ref="Z18:AB18"/>
    <mergeCell ref="H21:H23"/>
    <mergeCell ref="H24:H26"/>
    <mergeCell ref="Q35:U35"/>
    <mergeCell ref="Z20:AB20"/>
    <mergeCell ref="Z21:AB21"/>
    <mergeCell ref="Z22:AB22"/>
    <mergeCell ref="Q25:U25"/>
    <mergeCell ref="Q27:V27"/>
    <mergeCell ref="Q29:U29"/>
    <mergeCell ref="Q31:U31"/>
    <mergeCell ref="Q33:U33"/>
    <mergeCell ref="AB27:AB28"/>
    <mergeCell ref="AB29:AB30"/>
    <mergeCell ref="AB31:AB32"/>
    <mergeCell ref="Q49:U49"/>
    <mergeCell ref="Q51:U51"/>
    <mergeCell ref="Q45:U45"/>
    <mergeCell ref="Q37:U37"/>
    <mergeCell ref="Q39:U39"/>
    <mergeCell ref="Q41:U41"/>
    <mergeCell ref="Q43:U43"/>
  </mergeCells>
  <conditionalFormatting sqref="D21">
    <cfRule type="expression" dxfId="19" priority="1">
      <formula>$AA$19="+0"</formula>
    </cfRule>
  </conditionalFormatting>
  <conditionalFormatting sqref="D23">
    <cfRule type="expression" dxfId="18" priority="4">
      <formula>$AA$21="+0"</formula>
    </cfRule>
  </conditionalFormatting>
  <conditionalFormatting sqref="E21">
    <cfRule type="expression" dxfId="17" priority="2">
      <formula>$AA$19="+4"</formula>
    </cfRule>
    <cfRule type="expression" dxfId="16" priority="3">
      <formula>$AA$19="+3"</formula>
    </cfRule>
  </conditionalFormatting>
  <conditionalFormatting sqref="E23">
    <cfRule type="expression" dxfId="15" priority="5">
      <formula>$AA$21="+4"</formula>
    </cfRule>
    <cfRule type="expression" dxfId="14" priority="6">
      <formula>$AA$21="+3"</formula>
    </cfRule>
  </conditionalFormatting>
  <dataValidations count="2">
    <dataValidation type="list" allowBlank="1" showInputMessage="1" showErrorMessage="1" sqref="AF6" xr:uid="{3F0905AE-4F1F-4504-AE2D-DE3DCCB28783}">
      <formula1>$AD$5:$AD$8</formula1>
    </dataValidation>
    <dataValidation type="list" allowBlank="1" showInputMessage="1" showErrorMessage="1" sqref="E9:F9 E13:F13 E17:F17" xr:uid="{CB75E65F-1D72-4C5F-B837-DE0BBE5139EB}">
      <formula1>#REF!</formula1>
    </dataValidation>
  </dataValidations>
  <pageMargins left="0.25" right="0.25" top="0.75" bottom="0.75" header="0.3" footer="0.3"/>
  <pageSetup paperSize="9" scale="95" orientation="portrait" r:id="rId1"/>
  <drawing r:id="rId2"/>
  <extLst>
    <ext xmlns:x14="http://schemas.microsoft.com/office/spreadsheetml/2009/9/main" uri="{CCE6A557-97BC-4b89-ADB6-D9C93CAAB3DF}">
      <x14:dataValidations xmlns:xm="http://schemas.microsoft.com/office/excel/2006/main" count="10">
        <x14:dataValidation type="list" allowBlank="1" showInputMessage="1" showErrorMessage="1" xr:uid="{08BC32AF-F516-47E1-8C18-D7C816D8680F}">
          <x14:formula1>
            <xm:f>tables!$B$20:$B$45</xm:f>
          </x14:formula1>
          <xm:sqref>Q37:U37 Q31:U31</xm:sqref>
        </x14:dataValidation>
        <x14:dataValidation type="list" allowBlank="1" showInputMessage="1" showErrorMessage="1" xr:uid="{5F5644B5-9B23-4486-A359-DF76CF11A269}">
          <x14:formula1>
            <xm:f>tables!$G$9:$G$12</xm:f>
          </x14:formula1>
          <xm:sqref>C43:G43</xm:sqref>
        </x14:dataValidation>
        <x14:dataValidation type="list" allowBlank="1" showInputMessage="1" showErrorMessage="1" xr:uid="{1D0F6FA4-570D-4C07-AB75-227AEE6162B6}">
          <x14:formula1>
            <xm:f>tables!$B$4:$B$7</xm:f>
          </x14:formula1>
          <xm:sqref>V8:X8</xm:sqref>
        </x14:dataValidation>
        <x14:dataValidation type="list" allowBlank="1" showInputMessage="1" showErrorMessage="1" xr:uid="{EECB171B-EDE6-4EB9-9359-81E9662CB739}">
          <x14:formula1>
            <xm:f>tables!$G$4:$G$6</xm:f>
          </x14:formula1>
          <xm:sqref>C41 Q49</xm:sqref>
        </x14:dataValidation>
        <x14:dataValidation type="list" allowBlank="1" showInputMessage="1" showErrorMessage="1" xr:uid="{7EDD7547-A502-4725-BC5A-93FEC43D4AAF}">
          <x14:formula1>
            <xm:f>tables!$C$4:$C$8</xm:f>
          </x14:formula1>
          <xm:sqref>V6 AF5</xm:sqref>
        </x14:dataValidation>
        <x14:dataValidation type="list" allowBlank="1" showInputMessage="1" showErrorMessage="1" xr:uid="{759C300D-7629-4EE6-9313-B08211AB2F62}">
          <x14:formula1>
            <xm:f>tables!$D$4:$D$8</xm:f>
          </x14:formula1>
          <xm:sqref>Z20:AB22</xm:sqref>
        </x14:dataValidation>
        <x14:dataValidation type="list" allowBlank="1" showInputMessage="1" showErrorMessage="1" errorTitle="non legal value" xr:uid="{7A67D95F-44C4-40CF-9F69-9035DF2B2F64}">
          <x14:formula1>
            <xm:f>tables!$D$4:$D$8</xm:f>
          </x14:formula1>
          <xm:sqref>Z17:AB19</xm:sqref>
        </x14:dataValidation>
        <x14:dataValidation type="list" allowBlank="1" showInputMessage="1" showErrorMessage="1" xr:uid="{B481C296-C07C-4552-B810-67AC975C548F}">
          <x14:formula1>
            <xm:f>tables!$B$20:$B$39</xm:f>
          </x14:formula1>
          <xm:sqref>V35:Y35 V25:Y25 W27:Y27 V29:Y29 V31:Y31 V33:Y33 Q25 Q27 Q29 V43:Y43 V41:Y41 Q35 V45:Y45 V37:Y37 Q39 Q41 Q43 Q45 V39:Y39</xm:sqref>
        </x14:dataValidation>
        <x14:dataValidation type="list" allowBlank="1" showInputMessage="1" showErrorMessage="1" xr:uid="{2F76B453-AD27-47F0-9E07-A4025A9BCEAD}">
          <x14:formula1>
            <xm:f>tables!$B$20:$B$60</xm:f>
          </x14:formula1>
          <xm:sqref>Q33:U33</xm:sqref>
        </x14:dataValidation>
        <x14:dataValidation type="list" allowBlank="1" showInputMessage="1" showErrorMessage="1" xr:uid="{B9103777-01F6-41DD-8F26-7BEDCF820719}">
          <x14:formula1>
            <xm:f>tables!$G$10:$G$12</xm:f>
          </x14:formula1>
          <xm:sqref>Q51:U51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F3BC3-0B86-4581-A269-50840A006E26}">
  <sheetPr>
    <pageSetUpPr fitToPage="1"/>
  </sheetPr>
  <dimension ref="B1:AO47"/>
  <sheetViews>
    <sheetView topLeftCell="A25" workbookViewId="0">
      <selection activeCell="C46" sqref="C46"/>
    </sheetView>
  </sheetViews>
  <sheetFormatPr baseColWidth="10" defaultColWidth="3.6640625" defaultRowHeight="15"/>
  <cols>
    <col min="1" max="1" width="5.5" style="18" customWidth="1"/>
    <col min="2" max="3" width="3.6640625" style="18"/>
    <col min="4" max="4" width="4.33203125" style="18" bestFit="1" customWidth="1"/>
    <col min="5" max="25" width="3.6640625" style="18"/>
    <col min="26" max="26" width="4.33203125" style="18" customWidth="1"/>
    <col min="27" max="27" width="4.1640625" style="18" customWidth="1"/>
    <col min="28" max="29" width="4.5" style="18" customWidth="1"/>
    <col min="30" max="16384" width="3.6640625" style="18"/>
  </cols>
  <sheetData>
    <row r="1" spans="2:29">
      <c r="B1" s="9"/>
      <c r="C1" s="9"/>
      <c r="D1" s="9"/>
      <c r="E1" s="9"/>
      <c r="F1" s="9"/>
      <c r="G1" s="9"/>
      <c r="H1" s="9"/>
      <c r="I1" s="9"/>
      <c r="J1" s="9"/>
      <c r="K1" s="9"/>
      <c r="L1" s="9"/>
      <c r="M1" s="9"/>
      <c r="N1" s="9"/>
      <c r="O1" s="9"/>
      <c r="P1" s="9"/>
      <c r="Q1" s="9"/>
      <c r="R1" s="9"/>
      <c r="S1" s="9"/>
      <c r="T1" s="9"/>
      <c r="U1" s="9"/>
      <c r="V1" s="9"/>
      <c r="W1" s="9"/>
      <c r="X1" s="9"/>
      <c r="Y1" s="9"/>
      <c r="Z1" s="9"/>
      <c r="AA1" s="9"/>
      <c r="AB1" s="9"/>
      <c r="AC1" s="9"/>
    </row>
    <row r="2" spans="2:29">
      <c r="B2" s="9"/>
      <c r="C2" s="9"/>
      <c r="D2" s="9"/>
      <c r="E2" s="9"/>
      <c r="F2" s="9"/>
      <c r="G2" s="9"/>
      <c r="H2" s="9"/>
      <c r="I2" s="9"/>
      <c r="J2" s="9"/>
      <c r="K2" s="9"/>
      <c r="L2" s="9"/>
      <c r="M2" s="9"/>
      <c r="N2" s="9"/>
      <c r="O2" s="9"/>
      <c r="P2" s="9"/>
      <c r="Q2" s="9"/>
      <c r="R2" s="9"/>
      <c r="S2" s="9"/>
      <c r="T2" s="9"/>
      <c r="U2" s="9"/>
      <c r="V2" s="9"/>
      <c r="W2" s="9"/>
      <c r="X2" s="9"/>
      <c r="Y2" s="9"/>
      <c r="Z2" s="9"/>
      <c r="AA2" s="9"/>
      <c r="AB2" s="9"/>
      <c r="AC2" s="9"/>
    </row>
    <row r="3" spans="2:29">
      <c r="B3" s="9"/>
      <c r="C3" s="9"/>
      <c r="D3" s="9"/>
      <c r="E3" s="9"/>
      <c r="F3" s="9"/>
      <c r="G3" s="9"/>
      <c r="H3" s="9"/>
      <c r="I3" s="9"/>
      <c r="J3" s="9"/>
      <c r="K3" s="9"/>
      <c r="L3" s="9"/>
      <c r="M3" s="9"/>
      <c r="N3" s="9"/>
      <c r="O3" s="9"/>
      <c r="P3" s="9"/>
      <c r="Q3" s="9"/>
      <c r="R3" s="9"/>
      <c r="S3" s="9"/>
      <c r="T3" s="9"/>
      <c r="U3" s="9"/>
      <c r="V3" s="9"/>
      <c r="W3" s="9"/>
      <c r="X3" s="9"/>
      <c r="Y3" s="9"/>
      <c r="Z3" s="9"/>
      <c r="AA3" s="9"/>
      <c r="AB3" s="9"/>
      <c r="AC3" s="9"/>
    </row>
    <row r="4" spans="2:29" ht="16" thickBot="1">
      <c r="B4" s="9"/>
      <c r="C4" s="9"/>
      <c r="D4" s="9"/>
      <c r="E4" s="9"/>
      <c r="F4" s="9"/>
      <c r="G4" s="9"/>
      <c r="H4" s="9"/>
      <c r="I4" s="9"/>
      <c r="J4" s="9"/>
      <c r="K4" s="9"/>
      <c r="L4" s="9"/>
      <c r="M4" s="9"/>
      <c r="N4" s="9"/>
      <c r="O4" s="9"/>
      <c r="P4" s="9"/>
      <c r="Q4" s="9"/>
      <c r="R4" s="9"/>
      <c r="S4" s="9"/>
      <c r="T4" s="9"/>
      <c r="U4" s="9"/>
      <c r="V4" s="9"/>
      <c r="W4" s="9"/>
      <c r="X4" s="9"/>
      <c r="Y4" s="9"/>
      <c r="Z4" s="9"/>
      <c r="AA4" s="9"/>
      <c r="AB4" s="9"/>
      <c r="AC4" s="9"/>
    </row>
    <row r="5" spans="2:29" ht="16" thickBot="1">
      <c r="B5" s="19" t="s">
        <v>53</v>
      </c>
      <c r="C5" s="20"/>
      <c r="D5" s="20"/>
      <c r="E5" s="20"/>
      <c r="F5" s="20"/>
      <c r="G5" s="20"/>
      <c r="H5" s="20"/>
      <c r="I5" s="20"/>
      <c r="J5" s="20" t="s">
        <v>54</v>
      </c>
      <c r="K5" s="20"/>
      <c r="L5" s="21"/>
      <c r="M5" s="77" t="s">
        <v>0</v>
      </c>
      <c r="N5" s="82" t="s">
        <v>1</v>
      </c>
      <c r="P5" s="9"/>
      <c r="Q5" s="9"/>
      <c r="R5" s="9"/>
      <c r="S5" s="9"/>
      <c r="T5" s="9"/>
      <c r="U5" s="9"/>
      <c r="V5" s="13" t="s">
        <v>49</v>
      </c>
      <c r="W5" s="13"/>
      <c r="X5" s="23"/>
      <c r="Y5" s="13"/>
      <c r="Z5" s="24"/>
      <c r="AA5" s="24"/>
      <c r="AB5" s="24"/>
      <c r="AC5" s="24"/>
    </row>
    <row r="6" spans="2:29" ht="18" thickBot="1">
      <c r="B6" s="329" t="s">
        <v>327</v>
      </c>
      <c r="C6" s="330"/>
      <c r="D6" s="330"/>
      <c r="E6" s="330"/>
      <c r="F6" s="330"/>
      <c r="G6" s="330"/>
      <c r="H6" s="330"/>
      <c r="I6" s="330"/>
      <c r="J6" s="330"/>
      <c r="K6" s="330"/>
      <c r="L6" s="330"/>
      <c r="M6" s="330"/>
      <c r="N6" s="331"/>
      <c r="P6" s="9"/>
      <c r="Q6" s="9"/>
      <c r="R6" s="9"/>
      <c r="S6" s="9"/>
      <c r="T6" s="9"/>
      <c r="U6" s="9"/>
      <c r="V6" s="242" t="s">
        <v>66</v>
      </c>
      <c r="W6" s="242"/>
      <c r="X6" s="242"/>
      <c r="Y6" s="200"/>
      <c r="Z6" s="242"/>
      <c r="AA6" s="242"/>
      <c r="AB6" s="242"/>
      <c r="AC6" s="25"/>
    </row>
    <row r="7" spans="2:29" ht="16" thickBot="1">
      <c r="B7" s="29"/>
      <c r="C7" s="29"/>
      <c r="D7" s="29"/>
      <c r="E7" s="29"/>
      <c r="F7" s="29"/>
      <c r="G7" s="29"/>
      <c r="H7" s="29"/>
      <c r="I7" s="29"/>
      <c r="J7" s="29"/>
      <c r="K7" s="29"/>
      <c r="L7" s="29"/>
      <c r="M7" s="29"/>
      <c r="N7" s="30"/>
      <c r="P7" s="9"/>
      <c r="Q7" s="9"/>
      <c r="R7" s="9"/>
      <c r="S7" s="9"/>
      <c r="T7" s="9"/>
      <c r="U7" s="9"/>
      <c r="V7" s="27" t="s">
        <v>50</v>
      </c>
      <c r="W7" s="27"/>
      <c r="X7" s="28"/>
      <c r="Y7" s="27"/>
      <c r="Z7" s="24"/>
      <c r="AA7" s="24"/>
      <c r="AB7" s="24"/>
      <c r="AC7" s="24"/>
    </row>
    <row r="8" spans="2:29" ht="16" thickBot="1">
      <c r="B8" s="31" t="s">
        <v>4</v>
      </c>
      <c r="C8" s="31"/>
      <c r="D8" s="27"/>
      <c r="E8" s="27"/>
      <c r="F8" s="27"/>
      <c r="G8" s="27"/>
      <c r="H8" s="27"/>
      <c r="I8" s="27"/>
      <c r="J8" s="27"/>
      <c r="K8" s="27"/>
      <c r="L8" s="27"/>
      <c r="M8" s="32"/>
      <c r="N8" s="33"/>
      <c r="P8" s="9"/>
      <c r="Q8" s="9"/>
      <c r="R8" s="9"/>
      <c r="S8" s="9"/>
      <c r="T8" s="9"/>
      <c r="U8" s="9"/>
      <c r="V8" s="242" t="s">
        <v>60</v>
      </c>
      <c r="W8" s="242"/>
      <c r="X8" s="242"/>
      <c r="Y8" s="200"/>
      <c r="Z8" s="25"/>
      <c r="AA8" s="25"/>
      <c r="AB8" s="25"/>
      <c r="AC8" s="25"/>
    </row>
    <row r="9" spans="2:29" ht="16" thickBot="1">
      <c r="B9" s="73" t="s">
        <v>5</v>
      </c>
      <c r="C9" s="29"/>
      <c r="D9" s="29"/>
      <c r="E9" s="256"/>
      <c r="F9" s="256"/>
      <c r="G9" s="29"/>
      <c r="H9" s="29"/>
      <c r="I9" s="29"/>
      <c r="J9" s="29"/>
      <c r="K9" s="29"/>
      <c r="L9" s="29"/>
      <c r="M9" s="29"/>
      <c r="N9" s="29"/>
      <c r="P9" s="9"/>
      <c r="Q9" s="9"/>
      <c r="R9" s="9"/>
      <c r="S9" s="9"/>
      <c r="T9" s="9"/>
      <c r="U9" s="9"/>
      <c r="V9" s="27" t="s">
        <v>51</v>
      </c>
      <c r="W9" s="27"/>
      <c r="X9" s="28"/>
      <c r="Y9" s="27"/>
      <c r="Z9" s="24"/>
      <c r="AA9" s="24"/>
      <c r="AB9" s="24"/>
      <c r="AC9" s="24"/>
    </row>
    <row r="10" spans="2:29" ht="16" thickBot="1">
      <c r="B10" s="15" t="s">
        <v>320</v>
      </c>
      <c r="C10" s="4"/>
      <c r="D10" s="4"/>
      <c r="E10" s="4"/>
      <c r="F10" s="4"/>
      <c r="G10" s="4"/>
      <c r="H10" s="4"/>
      <c r="I10" s="35"/>
      <c r="J10" s="36"/>
      <c r="K10" s="4"/>
      <c r="L10" s="4"/>
      <c r="M10" s="4"/>
      <c r="N10" s="37"/>
      <c r="P10" s="9"/>
      <c r="Q10" s="9"/>
      <c r="R10" s="9"/>
      <c r="S10" s="9"/>
      <c r="T10" s="9"/>
      <c r="U10" s="9"/>
      <c r="V10" s="25" t="s">
        <v>326</v>
      </c>
      <c r="W10" s="25"/>
      <c r="X10" s="25"/>
      <c r="Y10" s="25"/>
      <c r="Z10" s="25"/>
      <c r="AA10" s="25"/>
      <c r="AB10" s="25"/>
      <c r="AC10" s="25"/>
    </row>
    <row r="11" spans="2:29" ht="15" customHeight="1" thickBot="1">
      <c r="B11" s="74" t="s">
        <v>6</v>
      </c>
      <c r="C11" s="29"/>
      <c r="D11" s="29"/>
      <c r="E11" s="29"/>
      <c r="F11" s="29"/>
      <c r="G11" s="29"/>
      <c r="H11" s="29"/>
      <c r="I11" s="29"/>
      <c r="J11" s="29"/>
      <c r="K11" s="29"/>
      <c r="L11" s="29"/>
      <c r="M11" s="29"/>
      <c r="N11" s="30"/>
      <c r="P11" s="9"/>
      <c r="Q11" s="9"/>
      <c r="R11" s="9"/>
      <c r="S11" s="9"/>
      <c r="T11" s="9"/>
      <c r="U11" s="9"/>
      <c r="V11" s="27" t="s">
        <v>52</v>
      </c>
      <c r="W11" s="27"/>
      <c r="X11" s="28"/>
      <c r="Y11" s="27"/>
      <c r="Z11" s="24"/>
      <c r="AA11" s="24"/>
      <c r="AB11" s="24"/>
      <c r="AC11" s="24"/>
    </row>
    <row r="12" spans="2:29" ht="16" thickBot="1">
      <c r="B12" s="201" t="s">
        <v>321</v>
      </c>
      <c r="C12" s="40"/>
      <c r="D12" s="41"/>
      <c r="E12" s="41"/>
      <c r="F12" s="35"/>
      <c r="G12" s="35"/>
      <c r="H12" s="35"/>
      <c r="I12" s="35"/>
      <c r="J12" s="35"/>
      <c r="K12" s="35"/>
      <c r="L12" s="35"/>
      <c r="M12" s="42"/>
      <c r="N12" s="43"/>
      <c r="P12" s="9"/>
      <c r="Q12" s="9"/>
      <c r="R12" s="9"/>
      <c r="S12" s="9"/>
      <c r="T12" s="9"/>
      <c r="U12" s="9"/>
      <c r="V12" s="25" t="s">
        <v>325</v>
      </c>
      <c r="W12" s="25"/>
      <c r="X12" s="25"/>
      <c r="Y12" s="25"/>
      <c r="Z12" s="25"/>
      <c r="AA12" s="25"/>
      <c r="AB12" s="25"/>
      <c r="AC12" s="25"/>
    </row>
    <row r="13" spans="2:29" ht="16" thickBot="1">
      <c r="B13" s="74" t="s">
        <v>7</v>
      </c>
      <c r="C13" s="29"/>
      <c r="D13" s="29"/>
      <c r="E13" s="256"/>
      <c r="F13" s="256"/>
      <c r="G13" s="29"/>
      <c r="H13" s="29"/>
      <c r="I13" s="29"/>
      <c r="J13" s="29"/>
      <c r="K13" s="29"/>
      <c r="L13" s="29"/>
      <c r="M13" s="29"/>
      <c r="N13" s="29"/>
      <c r="P13" s="9"/>
      <c r="Q13" s="9"/>
      <c r="R13" s="9"/>
      <c r="S13" s="9"/>
      <c r="T13" s="9"/>
      <c r="U13" s="9"/>
      <c r="V13" s="19" t="s">
        <v>254</v>
      </c>
      <c r="W13" s="20"/>
      <c r="X13" s="20"/>
      <c r="Y13" s="20"/>
      <c r="Z13" s="20"/>
      <c r="AA13" s="243" t="s">
        <v>25</v>
      </c>
      <c r="AB13" s="243"/>
      <c r="AC13" s="244"/>
    </row>
    <row r="14" spans="2:29" ht="15.5" customHeight="1">
      <c r="B14" s="15" t="s">
        <v>322</v>
      </c>
      <c r="C14" s="4"/>
      <c r="D14" s="4"/>
      <c r="E14" s="4"/>
      <c r="F14" s="4"/>
      <c r="G14" s="4"/>
      <c r="H14" s="4"/>
      <c r="I14" s="35"/>
      <c r="J14" s="36"/>
      <c r="K14" s="4"/>
      <c r="L14" s="4"/>
      <c r="M14" s="4"/>
      <c r="N14" s="37"/>
      <c r="P14" s="9"/>
      <c r="Q14" s="9"/>
      <c r="R14" s="9"/>
      <c r="S14" s="9"/>
      <c r="T14" s="9"/>
      <c r="U14" s="9"/>
      <c r="V14" s="257">
        <f>6-M30</f>
        <v>3</v>
      </c>
      <c r="W14" s="258"/>
      <c r="X14" s="259"/>
      <c r="Y14" s="206"/>
      <c r="Z14" s="29"/>
      <c r="AA14" s="245">
        <f>V14</f>
        <v>3</v>
      </c>
      <c r="AB14" s="246"/>
      <c r="AC14" s="247"/>
    </row>
    <row r="15" spans="2:29" ht="15" customHeight="1" thickBot="1">
      <c r="B15" s="29"/>
      <c r="C15" s="29"/>
      <c r="D15" s="29"/>
      <c r="E15" s="29"/>
      <c r="F15" s="29"/>
      <c r="G15" s="29"/>
      <c r="H15" s="29"/>
      <c r="I15" s="29"/>
      <c r="J15" s="29"/>
      <c r="K15" s="29"/>
      <c r="L15" s="29"/>
      <c r="M15" s="29"/>
      <c r="N15" s="30"/>
      <c r="P15" s="9"/>
      <c r="Q15" s="9"/>
      <c r="R15" s="9"/>
      <c r="S15" s="9"/>
      <c r="T15" s="9"/>
      <c r="U15" s="9"/>
      <c r="V15" s="260"/>
      <c r="W15" s="261"/>
      <c r="X15" s="262"/>
      <c r="Y15" s="207"/>
      <c r="Z15" s="178"/>
      <c r="AA15" s="248"/>
      <c r="AB15" s="249"/>
      <c r="AC15" s="250"/>
    </row>
    <row r="16" spans="2:29" ht="16" thickBot="1">
      <c r="B16" s="15" t="s">
        <v>330</v>
      </c>
      <c r="C16" s="4"/>
      <c r="D16" s="4"/>
      <c r="E16" s="4"/>
      <c r="F16" s="4"/>
      <c r="G16" s="4"/>
      <c r="H16" s="4"/>
      <c r="I16" s="35"/>
      <c r="J16" s="36"/>
      <c r="K16" s="4"/>
      <c r="L16" s="4"/>
      <c r="M16" s="4"/>
      <c r="N16" s="37"/>
      <c r="P16" s="9"/>
      <c r="Q16" s="9"/>
      <c r="R16" s="9"/>
      <c r="S16" s="9"/>
      <c r="T16" s="9"/>
      <c r="U16" s="9"/>
      <c r="V16" s="46" t="s">
        <v>8</v>
      </c>
      <c r="W16" s="47"/>
      <c r="X16" s="47"/>
      <c r="Y16" s="47"/>
      <c r="Z16" s="47"/>
      <c r="AA16" s="47"/>
      <c r="AB16" s="169"/>
      <c r="AC16" s="169"/>
    </row>
    <row r="17" spans="2:41" ht="16">
      <c r="B17" s="29"/>
      <c r="C17" s="29"/>
      <c r="D17" s="29"/>
      <c r="E17" s="256"/>
      <c r="F17" s="256"/>
      <c r="G17" s="29"/>
      <c r="H17" s="29"/>
      <c r="I17" s="29"/>
      <c r="J17" s="29"/>
      <c r="K17" s="29"/>
      <c r="L17" s="29"/>
      <c r="M17" s="29"/>
      <c r="N17" s="29"/>
      <c r="P17" s="9"/>
      <c r="Q17" s="9"/>
      <c r="R17" s="9"/>
      <c r="S17" s="9"/>
      <c r="T17" s="9"/>
      <c r="U17" s="9"/>
      <c r="V17" s="170" t="s">
        <v>9</v>
      </c>
      <c r="W17" s="9"/>
      <c r="X17" s="9"/>
      <c r="Y17" s="9"/>
      <c r="Z17" s="9"/>
      <c r="AA17" s="50"/>
      <c r="AB17" s="251" t="s">
        <v>27</v>
      </c>
      <c r="AC17" s="252"/>
    </row>
    <row r="18" spans="2:41" ht="16">
      <c r="B18" s="34"/>
      <c r="C18" s="4"/>
      <c r="D18" s="4"/>
      <c r="E18" s="4"/>
      <c r="F18" s="4"/>
      <c r="G18" s="4"/>
      <c r="H18" s="4"/>
      <c r="I18" s="35"/>
      <c r="J18" s="36"/>
      <c r="K18" s="4"/>
      <c r="L18" s="4"/>
      <c r="M18" s="4"/>
      <c r="N18" s="37"/>
      <c r="P18" s="9"/>
      <c r="Q18" s="9"/>
      <c r="R18" s="9"/>
      <c r="S18" s="9"/>
      <c r="T18" s="9"/>
      <c r="U18" s="9"/>
      <c r="V18" s="170" t="s">
        <v>10</v>
      </c>
      <c r="W18" s="9"/>
      <c r="X18" s="9"/>
      <c r="Y18" s="9"/>
      <c r="Z18" s="9"/>
      <c r="AA18" s="50"/>
      <c r="AB18" s="251" t="s">
        <v>28</v>
      </c>
      <c r="AC18" s="252"/>
      <c r="AM18" s="9"/>
      <c r="AN18" s="9"/>
      <c r="AO18" s="9"/>
    </row>
    <row r="19" spans="2:41" ht="16">
      <c r="B19" s="9"/>
      <c r="C19" s="9"/>
      <c r="D19" s="9"/>
      <c r="E19" s="9"/>
      <c r="F19" s="9"/>
      <c r="G19" s="9"/>
      <c r="H19" s="9"/>
      <c r="I19" s="9"/>
      <c r="J19" s="9"/>
      <c r="K19" s="9"/>
      <c r="L19" s="9"/>
      <c r="M19" s="9"/>
      <c r="N19" s="38"/>
      <c r="O19" s="9"/>
      <c r="P19" s="9"/>
      <c r="Q19" s="9"/>
      <c r="R19" s="9"/>
      <c r="S19" s="9"/>
      <c r="T19" s="9"/>
      <c r="U19" s="9"/>
      <c r="V19" s="170" t="s">
        <v>14</v>
      </c>
      <c r="W19" s="9"/>
      <c r="X19" s="9"/>
      <c r="Y19" s="9"/>
      <c r="Z19" s="52"/>
      <c r="AA19" s="50"/>
      <c r="AB19" s="251" t="s">
        <v>28</v>
      </c>
      <c r="AC19" s="252"/>
    </row>
    <row r="20" spans="2:41" ht="17" thickBot="1">
      <c r="B20" s="29"/>
      <c r="C20" s="29"/>
      <c r="D20" s="29"/>
      <c r="E20" s="29"/>
      <c r="F20" s="29"/>
      <c r="G20" s="29"/>
      <c r="H20" s="29"/>
      <c r="I20" s="29"/>
      <c r="J20" s="29"/>
      <c r="K20" s="29"/>
      <c r="L20" s="29"/>
      <c r="M20" s="29"/>
      <c r="N20" s="29"/>
      <c r="O20" s="9"/>
      <c r="P20" s="9"/>
      <c r="Q20" s="9"/>
      <c r="R20" s="9"/>
      <c r="S20" s="9"/>
      <c r="T20" s="9"/>
      <c r="U20" s="9"/>
      <c r="V20" s="170" t="s">
        <v>11</v>
      </c>
      <c r="W20" s="9"/>
      <c r="X20" s="9"/>
      <c r="Y20" s="9"/>
      <c r="Z20" s="9"/>
      <c r="AA20" s="50"/>
      <c r="AB20" s="251" t="s">
        <v>29</v>
      </c>
      <c r="AC20" s="252"/>
    </row>
    <row r="21" spans="2:41" ht="17" thickBot="1">
      <c r="B21" s="27" t="s">
        <v>15</v>
      </c>
      <c r="C21" s="53"/>
      <c r="D21" s="53"/>
      <c r="E21" s="53"/>
      <c r="F21" s="53"/>
      <c r="G21" s="53"/>
      <c r="H21" s="9"/>
      <c r="I21" s="19" t="s">
        <v>22</v>
      </c>
      <c r="J21" s="20"/>
      <c r="K21" s="20"/>
      <c r="L21" s="20"/>
      <c r="M21" s="20"/>
      <c r="N21" s="21"/>
      <c r="O21" s="9"/>
      <c r="P21" s="9"/>
      <c r="Q21" s="9"/>
      <c r="R21" s="9"/>
      <c r="S21" s="9"/>
      <c r="T21" s="9"/>
      <c r="U21" s="9"/>
      <c r="V21" s="170" t="s">
        <v>12</v>
      </c>
      <c r="W21" s="9"/>
      <c r="X21" s="9"/>
      <c r="Y21" s="9"/>
      <c r="Z21" s="9"/>
      <c r="AA21" s="50"/>
      <c r="AB21" s="251" t="s">
        <v>30</v>
      </c>
      <c r="AC21" s="252"/>
    </row>
    <row r="22" spans="2:41" ht="17" thickBot="1">
      <c r="B22" s="7" t="s">
        <v>16</v>
      </c>
      <c r="C22" s="7" t="s">
        <v>17</v>
      </c>
      <c r="D22" s="7" t="s">
        <v>18</v>
      </c>
      <c r="E22" s="219" t="s">
        <v>328</v>
      </c>
      <c r="F22" s="219" t="s">
        <v>329</v>
      </c>
      <c r="G22" s="10"/>
      <c r="I22" s="183">
        <v>2</v>
      </c>
      <c r="J22" s="313" t="s">
        <v>315</v>
      </c>
      <c r="K22" s="314"/>
      <c r="L22" s="314"/>
      <c r="M22" s="314"/>
      <c r="N22" s="315"/>
      <c r="O22" s="9"/>
      <c r="P22" s="9"/>
      <c r="Q22" s="9"/>
      <c r="R22" s="9"/>
      <c r="S22" s="9"/>
      <c r="T22" s="9"/>
      <c r="U22" s="9"/>
      <c r="V22" s="170" t="s">
        <v>13</v>
      </c>
      <c r="W22" s="9"/>
      <c r="X22" s="9"/>
      <c r="Y22" s="9"/>
      <c r="Z22" s="9"/>
      <c r="AA22" s="50"/>
      <c r="AB22" s="251" t="s">
        <v>30</v>
      </c>
      <c r="AC22" s="252"/>
    </row>
    <row r="23" spans="2:41" ht="16" thickBot="1">
      <c r="B23" s="27" t="s">
        <v>19</v>
      </c>
      <c r="C23" s="53"/>
      <c r="D23" s="78"/>
      <c r="E23" s="53"/>
      <c r="F23" s="53"/>
      <c r="G23" s="53"/>
      <c r="H23" s="240" t="s">
        <v>286</v>
      </c>
      <c r="I23" s="183">
        <v>2</v>
      </c>
      <c r="J23" s="313" t="s">
        <v>315</v>
      </c>
      <c r="K23" s="314"/>
      <c r="L23" s="314"/>
      <c r="M23" s="314"/>
      <c r="N23" s="315"/>
      <c r="O23" s="9"/>
      <c r="P23" s="12" t="s">
        <v>309</v>
      </c>
      <c r="Q23" s="13"/>
      <c r="R23" s="48"/>
      <c r="S23" s="48"/>
      <c r="T23" s="48"/>
      <c r="U23" s="142"/>
      <c r="V23" s="48"/>
      <c r="W23" s="48"/>
      <c r="X23" s="48"/>
      <c r="Y23" s="48"/>
      <c r="Z23" s="48"/>
      <c r="AA23" s="48"/>
      <c r="AB23" s="48"/>
      <c r="AC23" s="49"/>
    </row>
    <row r="24" spans="2:41" ht="14.5" customHeight="1">
      <c r="B24" s="7" t="s">
        <v>16</v>
      </c>
      <c r="C24" s="7" t="s">
        <v>17</v>
      </c>
      <c r="D24" s="83" t="s">
        <v>199</v>
      </c>
      <c r="E24" s="84" t="s">
        <v>200</v>
      </c>
      <c r="F24" s="7"/>
      <c r="G24" s="6"/>
      <c r="H24" s="240"/>
      <c r="I24" s="183">
        <v>4</v>
      </c>
      <c r="J24" s="313" t="s">
        <v>317</v>
      </c>
      <c r="K24" s="314"/>
      <c r="L24" s="314"/>
      <c r="M24" s="314"/>
      <c r="N24" s="315"/>
      <c r="O24" s="9"/>
      <c r="P24" s="216">
        <v>1</v>
      </c>
      <c r="Q24" s="119" t="s">
        <v>310</v>
      </c>
      <c r="R24" s="119"/>
      <c r="S24" s="119"/>
      <c r="T24" s="213"/>
      <c r="U24" s="214"/>
      <c r="V24" s="214"/>
      <c r="W24" s="214"/>
      <c r="X24" s="214"/>
      <c r="Y24" s="214"/>
      <c r="Z24" s="214"/>
      <c r="AA24" s="214"/>
      <c r="AB24" s="214"/>
      <c r="AC24" s="215"/>
    </row>
    <row r="25" spans="2:41">
      <c r="B25" s="27" t="s">
        <v>20</v>
      </c>
      <c r="C25" s="53"/>
      <c r="D25" s="53"/>
      <c r="E25" s="53"/>
      <c r="F25" s="53"/>
      <c r="G25" s="53"/>
      <c r="H25" s="240"/>
      <c r="I25" s="183">
        <v>6</v>
      </c>
      <c r="J25" s="310" t="s">
        <v>316</v>
      </c>
      <c r="K25" s="311"/>
      <c r="L25" s="311"/>
      <c r="M25" s="311"/>
      <c r="N25" s="312"/>
      <c r="O25" s="9"/>
      <c r="P25" s="79"/>
      <c r="Q25" s="317" t="s">
        <v>331</v>
      </c>
      <c r="R25" s="318"/>
      <c r="S25" s="318"/>
      <c r="T25" s="318"/>
      <c r="U25" s="318"/>
      <c r="V25" s="318"/>
      <c r="W25" s="318"/>
      <c r="X25" s="318"/>
      <c r="Y25" s="318"/>
      <c r="Z25" s="318"/>
      <c r="AA25" s="318"/>
      <c r="AB25" s="318"/>
      <c r="AC25" s="319"/>
    </row>
    <row r="26" spans="2:41">
      <c r="B26" s="8" t="s">
        <v>319</v>
      </c>
      <c r="C26" s="54"/>
      <c r="D26" s="54"/>
      <c r="E26" s="54"/>
      <c r="F26" s="54"/>
      <c r="G26" s="54"/>
      <c r="H26" s="240" t="s">
        <v>287</v>
      </c>
      <c r="I26" s="182">
        <v>2</v>
      </c>
      <c r="J26" s="313" t="s">
        <v>315</v>
      </c>
      <c r="K26" s="314"/>
      <c r="L26" s="314"/>
      <c r="M26" s="314"/>
      <c r="N26" s="315"/>
      <c r="O26" s="9"/>
      <c r="P26" s="71"/>
      <c r="Q26" s="317"/>
      <c r="R26" s="318"/>
      <c r="S26" s="318"/>
      <c r="T26" s="318"/>
      <c r="U26" s="318"/>
      <c r="V26" s="318"/>
      <c r="W26" s="318"/>
      <c r="X26" s="318"/>
      <c r="Y26" s="318"/>
      <c r="Z26" s="318"/>
      <c r="AA26" s="318"/>
      <c r="AB26" s="318"/>
      <c r="AC26" s="319"/>
    </row>
    <row r="27" spans="2:41">
      <c r="B27" s="27" t="s">
        <v>284</v>
      </c>
      <c r="C27" s="53"/>
      <c r="D27" s="53"/>
      <c r="E27" s="53"/>
      <c r="F27" s="53"/>
      <c r="G27" s="53"/>
      <c r="H27" s="240"/>
      <c r="I27" s="182">
        <v>4</v>
      </c>
      <c r="J27" s="313" t="s">
        <v>317</v>
      </c>
      <c r="K27" s="314"/>
      <c r="L27" s="314"/>
      <c r="M27" s="314"/>
      <c r="N27" s="315"/>
      <c r="O27" s="9"/>
      <c r="P27" s="79"/>
      <c r="Q27" s="320"/>
      <c r="R27" s="321"/>
      <c r="S27" s="321"/>
      <c r="T27" s="321"/>
      <c r="U27" s="321"/>
      <c r="V27" s="321"/>
      <c r="W27" s="321"/>
      <c r="X27" s="321"/>
      <c r="Y27" s="321"/>
      <c r="Z27" s="321"/>
      <c r="AA27" s="321"/>
      <c r="AB27" s="321"/>
      <c r="AC27" s="322"/>
    </row>
    <row r="28" spans="2:41">
      <c r="B28" s="8" t="s">
        <v>387</v>
      </c>
      <c r="C28" s="54"/>
      <c r="D28" s="54"/>
      <c r="E28" s="54"/>
      <c r="F28" s="54"/>
      <c r="G28" s="54"/>
      <c r="H28" s="240"/>
      <c r="I28" s="182">
        <v>6</v>
      </c>
      <c r="J28" s="310" t="s">
        <v>316</v>
      </c>
      <c r="K28" s="311"/>
      <c r="L28" s="311"/>
      <c r="M28" s="311"/>
      <c r="N28" s="312"/>
      <c r="O28" s="9"/>
      <c r="P28" s="71">
        <v>2</v>
      </c>
      <c r="Q28" s="212" t="s">
        <v>311</v>
      </c>
      <c r="R28" s="91"/>
      <c r="S28" s="91"/>
      <c r="T28" s="91"/>
      <c r="U28" s="91"/>
      <c r="V28" s="91"/>
      <c r="W28" s="91"/>
      <c r="X28" s="91"/>
      <c r="Y28" s="91"/>
      <c r="Z28" s="91"/>
      <c r="AA28" s="92"/>
      <c r="AB28" s="92"/>
      <c r="AC28" s="135"/>
    </row>
    <row r="29" spans="2:41" ht="16" thickBot="1">
      <c r="B29" s="29"/>
      <c r="C29" s="29"/>
      <c r="D29" s="29"/>
      <c r="E29" s="29"/>
      <c r="F29" s="29"/>
      <c r="G29" s="29"/>
      <c r="H29" s="29"/>
      <c r="I29" s="29"/>
      <c r="J29" s="29"/>
      <c r="K29" s="29"/>
      <c r="L29" s="29"/>
      <c r="M29" s="29"/>
      <c r="N29" s="29"/>
      <c r="O29" s="9"/>
      <c r="P29" s="79"/>
      <c r="Q29" s="317" t="s">
        <v>312</v>
      </c>
      <c r="R29" s="323"/>
      <c r="S29" s="323"/>
      <c r="T29" s="323"/>
      <c r="U29" s="323"/>
      <c r="V29" s="323"/>
      <c r="W29" s="323"/>
      <c r="X29" s="323"/>
      <c r="Y29" s="323"/>
      <c r="Z29" s="323"/>
      <c r="AA29" s="323"/>
      <c r="AB29" s="323"/>
      <c r="AC29" s="324"/>
    </row>
    <row r="30" spans="2:41">
      <c r="B30" s="12" t="s">
        <v>23</v>
      </c>
      <c r="C30" s="13"/>
      <c r="D30" s="13"/>
      <c r="E30" s="13"/>
      <c r="F30" s="13"/>
      <c r="G30" s="13"/>
      <c r="H30" s="13"/>
      <c r="I30" s="13"/>
      <c r="J30" s="13"/>
      <c r="K30" s="13"/>
      <c r="L30" s="13"/>
      <c r="M30" s="48">
        <v>3</v>
      </c>
      <c r="N30" s="23"/>
      <c r="O30" s="9"/>
      <c r="P30" s="71"/>
      <c r="Q30" s="325"/>
      <c r="R30" s="323"/>
      <c r="S30" s="323"/>
      <c r="T30" s="323"/>
      <c r="U30" s="323"/>
      <c r="V30" s="323"/>
      <c r="W30" s="323"/>
      <c r="X30" s="323"/>
      <c r="Y30" s="323"/>
      <c r="Z30" s="323"/>
      <c r="AA30" s="323"/>
      <c r="AB30" s="323"/>
      <c r="AC30" s="324"/>
    </row>
    <row r="31" spans="2:41">
      <c r="B31" s="139">
        <v>1</v>
      </c>
      <c r="C31" s="17" t="s">
        <v>307</v>
      </c>
      <c r="D31" s="4"/>
      <c r="E31" s="4"/>
      <c r="F31" s="4"/>
      <c r="G31" s="4"/>
      <c r="H31" s="4"/>
      <c r="I31" s="4"/>
      <c r="J31" s="4"/>
      <c r="K31" s="4"/>
      <c r="L31" s="4"/>
      <c r="M31" s="4"/>
      <c r="N31" s="60"/>
      <c r="O31" s="9"/>
      <c r="P31" s="79"/>
      <c r="Q31" s="326"/>
      <c r="R31" s="327"/>
      <c r="S31" s="327"/>
      <c r="T31" s="327"/>
      <c r="U31" s="327"/>
      <c r="V31" s="327"/>
      <c r="W31" s="327"/>
      <c r="X31" s="327"/>
      <c r="Y31" s="327"/>
      <c r="Z31" s="327"/>
      <c r="AA31" s="327"/>
      <c r="AB31" s="327"/>
      <c r="AC31" s="328"/>
    </row>
    <row r="32" spans="2:41">
      <c r="B32" s="139">
        <v>2</v>
      </c>
      <c r="C32" s="16" t="s">
        <v>308</v>
      </c>
      <c r="D32" s="4"/>
      <c r="E32" s="4"/>
      <c r="F32" s="4"/>
      <c r="G32" s="4"/>
      <c r="H32" s="4"/>
      <c r="I32" s="4"/>
      <c r="J32" s="4"/>
      <c r="K32" s="4"/>
      <c r="L32" s="4"/>
      <c r="M32" s="4"/>
      <c r="N32" s="60"/>
      <c r="O32" s="9"/>
      <c r="P32" s="71"/>
      <c r="Q32" s="212"/>
      <c r="R32" s="91"/>
      <c r="S32" s="91"/>
      <c r="T32" s="91"/>
      <c r="U32" s="91"/>
      <c r="V32" s="91"/>
      <c r="W32" s="91"/>
      <c r="X32" s="91"/>
      <c r="Y32" s="91"/>
      <c r="Z32" s="91"/>
      <c r="AA32" s="92"/>
      <c r="AB32" s="92"/>
      <c r="AC32" s="135"/>
    </row>
    <row r="33" spans="2:34">
      <c r="B33" s="139">
        <v>3</v>
      </c>
      <c r="C33" s="263" t="s">
        <v>393</v>
      </c>
      <c r="D33" s="264"/>
      <c r="E33" s="264"/>
      <c r="F33" s="264"/>
      <c r="G33" s="264"/>
      <c r="H33" s="264"/>
      <c r="I33" s="264"/>
      <c r="J33" s="264"/>
      <c r="K33" s="264"/>
      <c r="L33" s="264"/>
      <c r="M33" s="264"/>
      <c r="N33" s="265"/>
      <c r="O33" s="9"/>
      <c r="P33" s="79"/>
      <c r="Q33" s="55"/>
      <c r="R33" s="56"/>
      <c r="S33" s="56"/>
      <c r="T33" s="56"/>
      <c r="U33" s="56"/>
      <c r="V33" s="56"/>
      <c r="W33" s="56"/>
      <c r="X33" s="56"/>
      <c r="Y33" s="56"/>
      <c r="Z33" s="56"/>
      <c r="AA33" s="93"/>
      <c r="AB33" s="93"/>
      <c r="AC33" s="134"/>
    </row>
    <row r="34" spans="2:34">
      <c r="B34" s="113" t="s">
        <v>62</v>
      </c>
      <c r="C34" s="266"/>
      <c r="D34" s="267"/>
      <c r="E34" s="267"/>
      <c r="F34" s="267"/>
      <c r="G34" s="267"/>
      <c r="H34" s="267"/>
      <c r="I34" s="267"/>
      <c r="J34" s="267"/>
      <c r="K34" s="267"/>
      <c r="L34" s="267"/>
      <c r="M34" s="267"/>
      <c r="N34" s="268"/>
      <c r="O34" s="9"/>
      <c r="P34" s="71"/>
      <c r="Q34" s="212"/>
      <c r="R34" s="91"/>
      <c r="S34" s="91"/>
      <c r="T34" s="91"/>
      <c r="U34" s="91"/>
      <c r="V34" s="91"/>
      <c r="W34" s="91"/>
      <c r="X34" s="91"/>
      <c r="Y34" s="91"/>
      <c r="Z34" s="91"/>
      <c r="AA34" s="120"/>
      <c r="AB34" s="92"/>
      <c r="AC34" s="135"/>
    </row>
    <row r="35" spans="2:34">
      <c r="B35" s="14"/>
      <c r="C35" s="269"/>
      <c r="D35" s="270"/>
      <c r="E35" s="270"/>
      <c r="F35" s="270"/>
      <c r="G35" s="270"/>
      <c r="H35" s="270"/>
      <c r="I35" s="270"/>
      <c r="J35" s="270"/>
      <c r="K35" s="270"/>
      <c r="L35" s="270"/>
      <c r="M35" s="270"/>
      <c r="N35" s="271"/>
      <c r="O35" s="9"/>
      <c r="P35" s="79"/>
      <c r="Q35" s="55"/>
      <c r="R35" s="56"/>
      <c r="S35" s="56"/>
      <c r="T35" s="56"/>
      <c r="U35" s="56"/>
      <c r="V35" s="56"/>
      <c r="W35" s="56"/>
      <c r="X35" s="56"/>
      <c r="Y35" s="56"/>
      <c r="Z35" s="56"/>
      <c r="AA35" s="93"/>
      <c r="AB35" s="93"/>
      <c r="AC35" s="134"/>
    </row>
    <row r="36" spans="2:34">
      <c r="B36" s="14"/>
      <c r="C36" s="62"/>
      <c r="D36" s="63"/>
      <c r="E36" s="4"/>
      <c r="F36" s="4"/>
      <c r="G36" s="4"/>
      <c r="H36" s="4"/>
      <c r="I36" s="4"/>
      <c r="J36" s="4"/>
      <c r="K36" s="4"/>
      <c r="L36" s="4"/>
      <c r="M36" s="4"/>
      <c r="N36" s="60"/>
      <c r="O36" s="9"/>
      <c r="P36" s="203"/>
      <c r="Q36" s="212"/>
      <c r="R36" s="91"/>
      <c r="S36" s="91"/>
      <c r="T36" s="91"/>
      <c r="U36" s="91"/>
      <c r="V36" s="91"/>
      <c r="W36" s="91"/>
      <c r="X36" s="91"/>
      <c r="Y36" s="91"/>
      <c r="Z36" s="91"/>
      <c r="AA36" s="120"/>
      <c r="AB36" s="92"/>
      <c r="AC36" s="135"/>
    </row>
    <row r="37" spans="2:34" ht="16" thickBot="1">
      <c r="B37" s="57"/>
      <c r="C37" s="44"/>
      <c r="D37" s="44"/>
      <c r="E37" s="44"/>
      <c r="F37" s="44"/>
      <c r="G37" s="44"/>
      <c r="H37" s="44"/>
      <c r="I37" s="44"/>
      <c r="J37" s="44"/>
      <c r="K37" s="44"/>
      <c r="L37" s="44"/>
      <c r="M37" s="44"/>
      <c r="N37" s="45"/>
      <c r="O37" s="9"/>
      <c r="P37" s="217"/>
      <c r="Q37" s="137"/>
      <c r="R37" s="44"/>
      <c r="S37" s="44"/>
      <c r="T37" s="44"/>
      <c r="U37" s="44"/>
      <c r="V37" s="44"/>
      <c r="W37" s="44"/>
      <c r="X37" s="44"/>
      <c r="Y37" s="44"/>
      <c r="Z37" s="44"/>
      <c r="AA37" s="146"/>
      <c r="AB37" s="68"/>
      <c r="AC37" s="58"/>
    </row>
    <row r="38" spans="2:34" ht="16" thickBot="1">
      <c r="B38" s="29"/>
      <c r="C38" s="29"/>
      <c r="D38" s="29"/>
      <c r="E38" s="29"/>
      <c r="F38" s="29"/>
      <c r="G38" s="29"/>
      <c r="H38" s="29"/>
      <c r="I38" s="29"/>
      <c r="J38" s="29"/>
      <c r="K38" s="29"/>
      <c r="L38" s="29"/>
      <c r="M38" s="29"/>
      <c r="N38" s="29"/>
      <c r="O38" s="9"/>
      <c r="P38" s="29"/>
      <c r="Q38" s="29"/>
      <c r="R38" s="29"/>
      <c r="S38" s="29"/>
      <c r="T38" s="29"/>
      <c r="U38" s="29"/>
      <c r="V38" s="29"/>
      <c r="W38" s="29"/>
      <c r="X38" s="29"/>
      <c r="Y38" s="29"/>
      <c r="Z38" s="29"/>
      <c r="AA38" s="29"/>
      <c r="AB38" s="29"/>
      <c r="AC38" s="29"/>
    </row>
    <row r="39" spans="2:34">
      <c r="B39" s="12" t="s">
        <v>259</v>
      </c>
      <c r="C39" s="13"/>
      <c r="D39" s="13"/>
      <c r="E39" s="13"/>
      <c r="F39" s="13"/>
      <c r="G39" s="13"/>
      <c r="H39" s="13"/>
      <c r="I39" s="13"/>
      <c r="J39" s="13"/>
      <c r="K39" s="76"/>
      <c r="L39" s="13"/>
      <c r="M39" s="48"/>
      <c r="N39" s="76"/>
      <c r="O39" s="9"/>
      <c r="P39" s="12" t="s">
        <v>392</v>
      </c>
      <c r="Q39" s="13"/>
      <c r="R39" s="13"/>
      <c r="S39" s="13"/>
      <c r="T39" s="13"/>
      <c r="U39" s="13"/>
      <c r="V39" s="13"/>
      <c r="W39" s="13"/>
      <c r="X39" s="13"/>
      <c r="Y39" s="13"/>
      <c r="Z39" s="76"/>
      <c r="AA39" s="13"/>
      <c r="AB39" s="48"/>
      <c r="AC39" s="76"/>
    </row>
    <row r="40" spans="2:34">
      <c r="B40" s="71" t="s">
        <v>218</v>
      </c>
      <c r="C40" s="241" t="s">
        <v>108</v>
      </c>
      <c r="D40" s="239"/>
      <c r="E40" s="239"/>
      <c r="F40" s="239"/>
      <c r="G40" s="239"/>
      <c r="H40" s="4" t="str">
        <f>VLOOKUP(C40,tables!G4:H7,2)</f>
        <v>Dmg +2, lose initiative, 2H</v>
      </c>
      <c r="I40" s="4"/>
      <c r="J40" s="4"/>
      <c r="K40" s="4"/>
      <c r="L40" s="4"/>
      <c r="M40" s="61"/>
      <c r="N40" s="51"/>
      <c r="O40" s="9"/>
      <c r="P40" s="71"/>
      <c r="Q40" s="34"/>
      <c r="R40" s="4"/>
      <c r="S40" s="4"/>
      <c r="T40" s="4"/>
      <c r="U40" s="4"/>
      <c r="V40" s="4"/>
      <c r="W40" s="4"/>
      <c r="X40" s="4"/>
      <c r="Y40" s="4"/>
      <c r="Z40" s="4"/>
      <c r="AA40" s="4"/>
      <c r="AB40" s="61"/>
      <c r="AC40" s="51"/>
    </row>
    <row r="41" spans="2:34">
      <c r="B41" s="71" t="str">
        <f>AB17</f>
        <v>+3</v>
      </c>
      <c r="C41" s="34" t="s">
        <v>313</v>
      </c>
      <c r="D41" s="4"/>
      <c r="E41" s="218" t="s">
        <v>314</v>
      </c>
      <c r="F41" s="4"/>
      <c r="G41" s="4"/>
      <c r="H41" s="4"/>
      <c r="I41" s="4"/>
      <c r="J41" s="4"/>
      <c r="K41" s="4"/>
      <c r="L41" s="4"/>
      <c r="M41" s="61"/>
      <c r="N41" s="51"/>
      <c r="O41" s="9"/>
      <c r="P41" s="71"/>
      <c r="Q41" s="34"/>
      <c r="R41" s="4"/>
      <c r="S41" s="4"/>
      <c r="T41" s="4"/>
      <c r="U41" s="4"/>
      <c r="V41" s="4"/>
      <c r="W41" s="4"/>
      <c r="X41" s="4"/>
      <c r="Y41" s="4"/>
      <c r="Z41" s="4"/>
      <c r="AA41" s="4"/>
      <c r="AB41" s="61"/>
      <c r="AC41" s="51"/>
      <c r="AE41" s="59"/>
    </row>
    <row r="42" spans="2:34">
      <c r="B42" s="71" t="s">
        <v>216</v>
      </c>
      <c r="C42" s="241" t="s">
        <v>256</v>
      </c>
      <c r="D42" s="239"/>
      <c r="E42" s="239"/>
      <c r="F42" s="239"/>
      <c r="G42" s="239"/>
      <c r="H42" s="4" t="str">
        <f>VLOOKUP(C42,tables!G10:H12,2)</f>
        <v>1 free invoke / session or repair</v>
      </c>
      <c r="I42" s="4"/>
      <c r="J42" s="4"/>
      <c r="K42" s="4"/>
      <c r="L42" s="4"/>
      <c r="M42" s="61"/>
      <c r="N42" s="51"/>
      <c r="O42" s="9"/>
      <c r="P42" s="71"/>
      <c r="Q42" s="34"/>
      <c r="R42" s="4"/>
      <c r="S42" s="4"/>
      <c r="T42" s="4"/>
      <c r="U42" s="4"/>
      <c r="V42" s="4"/>
      <c r="W42" s="4"/>
      <c r="X42" s="4"/>
      <c r="Y42" s="4"/>
      <c r="Z42" s="4"/>
      <c r="AA42" s="4"/>
      <c r="AB42" s="61"/>
      <c r="AC42" s="51"/>
    </row>
    <row r="43" spans="2:34">
      <c r="B43" s="71"/>
      <c r="C43" s="34" t="s">
        <v>323</v>
      </c>
      <c r="D43" s="4"/>
      <c r="E43" s="4"/>
      <c r="F43" s="4"/>
      <c r="G43" s="4"/>
      <c r="H43" s="4"/>
      <c r="I43" s="4" t="s">
        <v>324</v>
      </c>
      <c r="J43" s="4"/>
      <c r="K43" s="4"/>
      <c r="L43" s="4"/>
      <c r="M43" s="61"/>
      <c r="N43" s="51"/>
      <c r="O43" s="9"/>
      <c r="P43" s="71"/>
      <c r="Q43" s="34"/>
      <c r="R43" s="4"/>
      <c r="S43" s="4"/>
      <c r="T43" s="4"/>
      <c r="U43" s="4"/>
      <c r="V43" s="4"/>
      <c r="W43" s="4"/>
      <c r="X43" s="4"/>
      <c r="Y43" s="4"/>
      <c r="Z43" s="4"/>
      <c r="AA43" s="4"/>
      <c r="AB43" s="61"/>
      <c r="AC43" s="51"/>
    </row>
    <row r="44" spans="2:34">
      <c r="B44" s="113" t="s">
        <v>62</v>
      </c>
      <c r="C44" s="34" t="s">
        <v>394</v>
      </c>
      <c r="D44" s="4"/>
      <c r="E44" s="4"/>
      <c r="F44" s="4"/>
      <c r="G44" s="4"/>
      <c r="H44" s="4"/>
      <c r="I44" s="4"/>
      <c r="J44" s="4"/>
      <c r="K44" s="4"/>
      <c r="L44" s="4"/>
      <c r="M44" s="61"/>
      <c r="N44" s="51"/>
      <c r="O44" s="9"/>
      <c r="P44" s="71"/>
      <c r="Q44" s="34"/>
      <c r="R44" s="4"/>
      <c r="S44" s="4"/>
      <c r="T44" s="4"/>
      <c r="U44" s="4"/>
      <c r="V44" s="4"/>
      <c r="W44" s="4"/>
      <c r="X44" s="4"/>
      <c r="Y44" s="4"/>
      <c r="Z44" s="4"/>
      <c r="AA44" s="4"/>
      <c r="AB44" s="61"/>
      <c r="AC44" s="51"/>
      <c r="AH44"/>
    </row>
    <row r="45" spans="2:34">
      <c r="B45" s="113" t="s">
        <v>198</v>
      </c>
      <c r="C45" s="34" t="s">
        <v>395</v>
      </c>
      <c r="D45" s="4"/>
      <c r="E45" s="4"/>
      <c r="F45" s="4"/>
      <c r="G45" s="4"/>
      <c r="H45" s="4"/>
      <c r="I45" s="4"/>
      <c r="J45" s="4"/>
      <c r="K45" s="4"/>
      <c r="L45" s="4"/>
      <c r="M45" s="61"/>
      <c r="N45" s="51"/>
      <c r="O45" s="9"/>
      <c r="P45" s="71"/>
      <c r="Q45" s="34"/>
      <c r="R45" s="4"/>
      <c r="S45" s="4"/>
      <c r="T45" s="4"/>
      <c r="U45" s="4"/>
      <c r="V45" s="4"/>
      <c r="W45" s="4"/>
      <c r="X45" s="4"/>
      <c r="Y45" s="4"/>
      <c r="Z45" s="4"/>
      <c r="AA45" s="4"/>
      <c r="AB45" s="61"/>
      <c r="AC45" s="51"/>
      <c r="AH45" s="67"/>
    </row>
    <row r="46" spans="2:34" ht="16" thickBot="1">
      <c r="B46" s="72"/>
      <c r="C46" s="64"/>
      <c r="D46" s="5"/>
      <c r="E46" s="5"/>
      <c r="F46" s="5"/>
      <c r="G46" s="5"/>
      <c r="H46" s="5"/>
      <c r="I46" s="5"/>
      <c r="J46" s="5"/>
      <c r="K46" s="5"/>
      <c r="L46" s="5"/>
      <c r="M46" s="65"/>
      <c r="N46" s="66"/>
      <c r="O46" s="9"/>
      <c r="P46" s="72"/>
      <c r="Q46" s="64"/>
      <c r="R46" s="5"/>
      <c r="S46" s="5"/>
      <c r="T46" s="5"/>
      <c r="U46" s="5"/>
      <c r="V46" s="5"/>
      <c r="W46" s="5"/>
      <c r="X46" s="5"/>
      <c r="Y46" s="5"/>
      <c r="Z46" s="5"/>
      <c r="AA46" s="5"/>
      <c r="AB46" s="65"/>
      <c r="AC46" s="66"/>
      <c r="AH46"/>
    </row>
    <row r="47" spans="2:34" ht="16">
      <c r="D47" s="1"/>
      <c r="E47" s="1"/>
      <c r="F47" s="1"/>
      <c r="G47" s="1"/>
      <c r="H47" s="1"/>
      <c r="I47" s="1"/>
      <c r="J47" s="1"/>
      <c r="K47" s="1"/>
      <c r="L47" s="1"/>
      <c r="M47" s="1"/>
      <c r="N47" s="1"/>
      <c r="AH47" s="67"/>
    </row>
  </sheetData>
  <mergeCells count="30">
    <mergeCell ref="AB19:AC19"/>
    <mergeCell ref="B6:N6"/>
    <mergeCell ref="V6:X6"/>
    <mergeCell ref="Z6:AB6"/>
    <mergeCell ref="V8:X8"/>
    <mergeCell ref="E9:F9"/>
    <mergeCell ref="E13:F13"/>
    <mergeCell ref="AA13:AC13"/>
    <mergeCell ref="V14:X15"/>
    <mergeCell ref="AA14:AC15"/>
    <mergeCell ref="E17:F17"/>
    <mergeCell ref="AB17:AC17"/>
    <mergeCell ref="AB18:AC18"/>
    <mergeCell ref="AB20:AC20"/>
    <mergeCell ref="AB21:AC21"/>
    <mergeCell ref="H23:H25"/>
    <mergeCell ref="J23:N23"/>
    <mergeCell ref="AB22:AC22"/>
    <mergeCell ref="J25:N25"/>
    <mergeCell ref="C42:G42"/>
    <mergeCell ref="Q25:AC27"/>
    <mergeCell ref="Q29:AC31"/>
    <mergeCell ref="J22:N22"/>
    <mergeCell ref="J24:N24"/>
    <mergeCell ref="C33:N35"/>
    <mergeCell ref="C40:G40"/>
    <mergeCell ref="H26:H28"/>
    <mergeCell ref="J26:N26"/>
    <mergeCell ref="J27:N27"/>
    <mergeCell ref="J28:N28"/>
  </mergeCells>
  <conditionalFormatting sqref="D22">
    <cfRule type="expression" dxfId="13" priority="5">
      <formula>$AB$19="+0"</formula>
    </cfRule>
  </conditionalFormatting>
  <conditionalFormatting sqref="D24">
    <cfRule type="expression" dxfId="12" priority="8">
      <formula>$AB$21="+0"</formula>
    </cfRule>
  </conditionalFormatting>
  <conditionalFormatting sqref="E24">
    <cfRule type="expression" dxfId="11" priority="9">
      <formula>$AB$21="+4"</formula>
    </cfRule>
    <cfRule type="expression" dxfId="10" priority="10">
      <formula>$AB$21="+3"</formula>
    </cfRule>
  </conditionalFormatting>
  <conditionalFormatting sqref="E22:G22">
    <cfRule type="expression" dxfId="9" priority="1">
      <formula>$AB$19="+4"</formula>
    </cfRule>
    <cfRule type="expression" dxfId="8" priority="2">
      <formula>$AB$19="+3"</formula>
    </cfRule>
  </conditionalFormatting>
  <dataValidations count="1">
    <dataValidation type="list" allowBlank="1" showInputMessage="1" showErrorMessage="1" sqref="E9:F9 E13:F13 E17:F17" xr:uid="{3D87C93E-9FE9-4A55-825B-34C5B7D179B5}">
      <formula1>#REF!</formula1>
    </dataValidation>
  </dataValidations>
  <pageMargins left="0.25" right="0.25" top="0.75" bottom="0.75" header="0.3" footer="0.3"/>
  <pageSetup paperSize="9" scale="92" orientation="portrait" r:id="rId1"/>
  <drawing r:id="rId2"/>
  <extLst>
    <ext xmlns:x14="http://schemas.microsoft.com/office/spreadsheetml/2009/9/main" uri="{CCE6A557-97BC-4b89-ADB6-D9C93CAAB3DF}">
      <x14:dataValidations xmlns:xm="http://schemas.microsoft.com/office/excel/2006/main" count="9">
        <x14:dataValidation type="list" allowBlank="1" showInputMessage="1" showErrorMessage="1" errorTitle="non legal value" xr:uid="{57F39C1E-8C26-48FF-84B4-61CC7E9951B4}">
          <x14:formula1>
            <xm:f>tables!$D$4:$D$7</xm:f>
          </x14:formula1>
          <xm:sqref>AB20:AB22</xm:sqref>
        </x14:dataValidation>
        <x14:dataValidation type="list" allowBlank="1" showInputMessage="1" showErrorMessage="1" xr:uid="{A77359B5-113A-4B9A-BA15-9BB265ABAE14}">
          <x14:formula1>
            <xm:f>tables!$D$4:$D$7</xm:f>
          </x14:formula1>
          <xm:sqref>AB17:AB19</xm:sqref>
        </x14:dataValidation>
        <x14:dataValidation type="list" allowBlank="1" showInputMessage="1" showErrorMessage="1" xr:uid="{73708E2D-26FB-454C-BDC8-5CBC6C16BE99}">
          <x14:formula1>
            <xm:f>tables!$B$20:$B$39</xm:f>
          </x14:formula1>
          <xm:sqref>V36:Z36</xm:sqref>
        </x14:dataValidation>
        <x14:dataValidation type="list" allowBlank="1" showInputMessage="1" showErrorMessage="1" xr:uid="{14D87AFF-C1A7-4D8E-B6D0-042E9B70958A}">
          <x14:formula1>
            <xm:f>tables!$B$20:$B$45</xm:f>
          </x14:formula1>
          <xm:sqref>Q36:U36</xm:sqref>
        </x14:dataValidation>
        <x14:dataValidation type="list" allowBlank="1" showInputMessage="1" showErrorMessage="1" xr:uid="{3127C7F2-4EA2-4E97-815F-7368935F7664}">
          <x14:formula1>
            <xm:f>tables!$G$10:$G$12</xm:f>
          </x14:formula1>
          <xm:sqref>C42:G42 Q42:U42</xm:sqref>
        </x14:dataValidation>
        <x14:dataValidation type="list" allowBlank="1" showInputMessage="1" showErrorMessage="1" xr:uid="{95B20ED4-8756-453D-BF90-568BB057D4FC}">
          <x14:formula1>
            <xm:f>tables!$B$4:$B$7</xm:f>
          </x14:formula1>
          <xm:sqref>V8:Y8</xm:sqref>
        </x14:dataValidation>
        <x14:dataValidation type="list" allowBlank="1" showInputMessage="1" showErrorMessage="1" xr:uid="{B8BD6856-AE02-4ADF-A2B7-45A09B9B5240}">
          <x14:formula1>
            <xm:f>tables!$B$20:$B$33</xm:f>
          </x14:formula1>
          <xm:sqref>Q34</xm:sqref>
        </x14:dataValidation>
        <x14:dataValidation type="list" allowBlank="1" showInputMessage="1" showErrorMessage="1" xr:uid="{53C0AF62-C163-4C19-92EB-4F851B98E253}">
          <x14:formula1>
            <xm:f>tables!$G$4:$G$6</xm:f>
          </x14:formula1>
          <xm:sqref>C40 Q40</xm:sqref>
        </x14:dataValidation>
        <x14:dataValidation type="list" allowBlank="1" showInputMessage="1" showErrorMessage="1" xr:uid="{12942F94-1806-460F-88F0-467A05AE3214}">
          <x14:formula1>
            <xm:f>tables!$C$4:$C$8</xm:f>
          </x14:formula1>
          <xm:sqref>V6 Z6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10</vt:i4>
      </vt:variant>
      <vt:variant>
        <vt:lpstr>Named Ranges</vt:lpstr>
      </vt:variant>
      <vt:variant>
        <vt:i4>8</vt:i4>
      </vt:variant>
    </vt:vector>
  </HeadingPairs>
  <TitlesOfParts>
    <vt:vector size="18" baseType="lpstr">
      <vt:lpstr>Arather</vt:lpstr>
      <vt:lpstr>Dancalot</vt:lpstr>
      <vt:lpstr>Selene</vt:lpstr>
      <vt:lpstr>Slaine</vt:lpstr>
      <vt:lpstr>Alex Armstrong</vt:lpstr>
      <vt:lpstr>consequences</vt:lpstr>
      <vt:lpstr>tables</vt:lpstr>
      <vt:lpstr>Aron Ragul</vt:lpstr>
      <vt:lpstr>Sharkman</vt:lpstr>
      <vt:lpstr>Monster manual</vt:lpstr>
      <vt:lpstr>'Alex Armstrong'!Print_Area</vt:lpstr>
      <vt:lpstr>Arather!Print_Area</vt:lpstr>
      <vt:lpstr>'Aron Ragul'!Print_Area</vt:lpstr>
      <vt:lpstr>Dancalot!Print_Area</vt:lpstr>
      <vt:lpstr>'Monster manual'!Print_Area</vt:lpstr>
      <vt:lpstr>Selene!Print_Area</vt:lpstr>
      <vt:lpstr>Sharkman!Print_Area</vt:lpstr>
      <vt:lpstr>Slaine!Print_Area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Artturi Laitakari</dc:creator>
  <cp:lastModifiedBy>artturi laitakari</cp:lastModifiedBy>
  <cp:lastPrinted>2021-10-12T13:59:32Z</cp:lastPrinted>
  <dcterms:created xsi:type="dcterms:W3CDTF">2017-02-08T20:17:31Z</dcterms:created>
  <dcterms:modified xsi:type="dcterms:W3CDTF">2025-04-07T14:12:03Z</dcterms:modified>
</cp:coreProperties>
</file>