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mc:AlternateContent xmlns:mc="http://schemas.openxmlformats.org/markup-compatibility/2006">
    <mc:Choice Requires="x15">
      <x15ac:absPath xmlns:x15ac="http://schemas.microsoft.com/office/spreadsheetml/2010/11/ac" url="/Users/laitakariartturi/Projects/FateofArsMagica/"/>
    </mc:Choice>
  </mc:AlternateContent>
  <xr:revisionPtr revIDLastSave="0" documentId="13_ncr:1_{57B48258-A610-E043-85E8-A04CCE771946}" xr6:coauthVersionLast="47" xr6:coauthVersionMax="47" xr10:uidLastSave="{00000000-0000-0000-0000-000000000000}"/>
  <bookViews>
    <workbookView xWindow="-11440" yWindow="-28800" windowWidth="51200" windowHeight="28800" tabRatio="500" activeTab="1" xr2:uid="{00000000-000D-0000-FFFF-FFFF00000000}"/>
  </bookViews>
  <sheets>
    <sheet name="Empty" sheetId="1" r:id="rId1"/>
    <sheet name="Grimaldi" sheetId="2" r:id="rId2"/>
    <sheet name="Nixette" sheetId="3" r:id="rId3"/>
    <sheet name="Anders Wirtsenius" sheetId="5" r:id="rId4"/>
    <sheet name="Marco Polo" sheetId="4" r:id="rId5"/>
    <sheet name="Companion" sheetId="6" r:id="rId6"/>
    <sheet name="Companion (2)" sheetId="7" r:id="rId7"/>
    <sheet name="Grogs" sheetId="8" r:id="rId8"/>
    <sheet name="spellSheet" sheetId="9" r:id="rId9"/>
    <sheet name="Data" sheetId="10" state="hidden" r:id="rId10"/>
  </sheets>
  <definedNames>
    <definedName name="_xlnm.Print_Area" localSheetId="3">'Anders Wirtsenius'!$B$1:$W$55</definedName>
    <definedName name="_xlnm.Print_Area" localSheetId="5">Companion!$B$1:$M$67</definedName>
    <definedName name="_xlnm.Print_Area" localSheetId="6">'Companion (2)'!$B$1:$M$67</definedName>
    <definedName name="_xlnm.Print_Area" localSheetId="0">Empty!$B$1:$Q$68</definedName>
    <definedName name="_xlnm.Print_Area" localSheetId="1">Grimaldi!$B$1:$X$55</definedName>
    <definedName name="_xlnm.Print_Area" localSheetId="7">Grogs!$A$1:$R$88</definedName>
    <definedName name="_xlnm.Print_Area" localSheetId="4">'Marco Polo'!$B$1:$W$55</definedName>
    <definedName name="_xlnm.Print_Area" localSheetId="2">Nixette!$B$1:$Z$55</definedName>
    <definedName name="_xlnm.Print_Area" localSheetId="8">spellSheet!$B$1:$L$43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G11" i="10" l="1"/>
  <c r="G10" i="10"/>
  <c r="G9" i="10"/>
  <c r="G8" i="10"/>
  <c r="G7" i="10"/>
  <c r="G6" i="10"/>
  <c r="G5" i="10"/>
  <c r="G4" i="10"/>
  <c r="G3" i="10"/>
  <c r="G2" i="10"/>
  <c r="M59" i="7"/>
  <c r="I59" i="7"/>
  <c r="M58" i="7"/>
  <c r="I58" i="7"/>
  <c r="Q57" i="7"/>
  <c r="I57" i="7"/>
  <c r="Q56" i="7"/>
  <c r="Q55" i="7"/>
  <c r="Q54" i="7"/>
  <c r="Q53" i="7"/>
  <c r="O52" i="7"/>
  <c r="C48" i="7"/>
  <c r="C47" i="7"/>
  <c r="T29" i="7"/>
  <c r="W28" i="7"/>
  <c r="U28" i="7"/>
  <c r="T28" i="7"/>
  <c r="W27" i="7"/>
  <c r="U27" i="7"/>
  <c r="T27" i="7"/>
  <c r="W26" i="7"/>
  <c r="U26" i="7"/>
  <c r="T26" i="7"/>
  <c r="W25" i="7"/>
  <c r="U25" i="7"/>
  <c r="T25" i="7"/>
  <c r="I25" i="7"/>
  <c r="W24" i="7"/>
  <c r="U24" i="7"/>
  <c r="T24" i="7"/>
  <c r="M24" i="7"/>
  <c r="I24" i="7"/>
  <c r="M23" i="7"/>
  <c r="I23" i="7"/>
  <c r="S22" i="7"/>
  <c r="C14" i="7"/>
  <c r="C13" i="7"/>
  <c r="M59" i="6"/>
  <c r="I59" i="6"/>
  <c r="M58" i="6"/>
  <c r="I58" i="6"/>
  <c r="M57" i="6"/>
  <c r="I57" i="6"/>
  <c r="O52" i="6"/>
  <c r="C48" i="6"/>
  <c r="C47" i="6"/>
  <c r="T29" i="6"/>
  <c r="W28" i="6"/>
  <c r="U28" i="6"/>
  <c r="T28" i="6"/>
  <c r="W27" i="6"/>
  <c r="U27" i="6"/>
  <c r="T27" i="6"/>
  <c r="W26" i="6"/>
  <c r="U26" i="6"/>
  <c r="T26" i="6"/>
  <c r="W25" i="6"/>
  <c r="U25" i="6"/>
  <c r="T25" i="6"/>
  <c r="M25" i="6"/>
  <c r="I25" i="6"/>
  <c r="W24" i="6"/>
  <c r="U24" i="6"/>
  <c r="T24" i="6"/>
  <c r="M24" i="6"/>
  <c r="I24" i="6"/>
  <c r="I23" i="6"/>
  <c r="S22" i="6"/>
  <c r="C14" i="6"/>
  <c r="C13" i="6"/>
  <c r="M29" i="5"/>
  <c r="I28" i="5"/>
  <c r="K27" i="5"/>
  <c r="I27" i="5"/>
  <c r="K26" i="5"/>
  <c r="I26" i="5"/>
  <c r="K25" i="5"/>
  <c r="I25" i="5"/>
  <c r="K24" i="5"/>
  <c r="I24" i="5"/>
  <c r="J23" i="5"/>
  <c r="K23" i="5" s="1"/>
  <c r="I23" i="5"/>
  <c r="I22" i="5"/>
  <c r="T19" i="5"/>
  <c r="C17" i="5"/>
  <c r="C16" i="5"/>
  <c r="M29" i="4"/>
  <c r="I28" i="4"/>
  <c r="K27" i="4"/>
  <c r="I27" i="4"/>
  <c r="K26" i="4"/>
  <c r="I26" i="4"/>
  <c r="W23" i="4" s="1"/>
  <c r="W25" i="4" s="1"/>
  <c r="K25" i="4"/>
  <c r="I25" i="4"/>
  <c r="K24" i="4"/>
  <c r="I24" i="4"/>
  <c r="K23" i="4"/>
  <c r="I23" i="4"/>
  <c r="I22" i="4"/>
  <c r="W21" i="4"/>
  <c r="W27" i="4" s="1"/>
  <c r="C17" i="4"/>
  <c r="C16" i="4"/>
  <c r="T1" i="4"/>
  <c r="M29" i="3"/>
  <c r="K28" i="3"/>
  <c r="I28" i="3"/>
  <c r="K27" i="3"/>
  <c r="J27" i="3"/>
  <c r="I27" i="3" s="1"/>
  <c r="J26" i="3"/>
  <c r="K26" i="3" s="1"/>
  <c r="I26" i="3"/>
  <c r="K25" i="3"/>
  <c r="I25" i="3"/>
  <c r="J24" i="3"/>
  <c r="K24" i="3" s="1"/>
  <c r="I23" i="3"/>
  <c r="I22" i="3"/>
  <c r="C17" i="3"/>
  <c r="C16" i="3"/>
  <c r="D28" i="2"/>
  <c r="D27" i="2"/>
  <c r="N25" i="2"/>
  <c r="I24" i="2"/>
  <c r="K23" i="2"/>
  <c r="I23" i="2"/>
  <c r="K22" i="2"/>
  <c r="I22" i="2"/>
  <c r="S21" i="2"/>
  <c r="K21" i="2"/>
  <c r="I21" i="2"/>
  <c r="K20" i="2"/>
  <c r="I20" i="2"/>
  <c r="I19" i="2"/>
  <c r="N18" i="2"/>
  <c r="I18" i="2"/>
  <c r="I24" i="3" l="1"/>
</calcChain>
</file>

<file path=xl/sharedStrings.xml><?xml version="1.0" encoding="utf-8"?>
<sst xmlns="http://schemas.openxmlformats.org/spreadsheetml/2006/main" count="2262" uniqueCount="633">
  <si>
    <t>Spell</t>
  </si>
  <si>
    <t>Fate of Ars Magica</t>
  </si>
  <si>
    <t>Form&amp;Tech</t>
  </si>
  <si>
    <t>Tech</t>
  </si>
  <si>
    <t>Level</t>
  </si>
  <si>
    <t>Name</t>
  </si>
  <si>
    <t>Range</t>
  </si>
  <si>
    <t>Description</t>
  </si>
  <si>
    <t>Duration</t>
  </si>
  <si>
    <t>Refresh</t>
  </si>
  <si>
    <t>Target</t>
  </si>
  <si>
    <t>ASPECTS</t>
  </si>
  <si>
    <t>Skills</t>
  </si>
  <si>
    <t>High concept</t>
  </si>
  <si>
    <t>Superb (+5)</t>
  </si>
  <si>
    <t>House</t>
  </si>
  <si>
    <t>Great (+4)</t>
  </si>
  <si>
    <t>Nationality</t>
  </si>
  <si>
    <t>Good (+3)</t>
  </si>
  <si>
    <t>Fair (+2)</t>
  </si>
  <si>
    <t>Bodyguard</t>
  </si>
  <si>
    <t>Average (+1)</t>
  </si>
  <si>
    <t>mediocre (+0)</t>
  </si>
  <si>
    <t>Stress</t>
  </si>
  <si>
    <t>Magical arts</t>
  </si>
  <si>
    <t>Physical</t>
  </si>
  <si>
    <t>ppppp</t>
  </si>
  <si>
    <t>Creo (Cr)</t>
  </si>
  <si>
    <t>Animal (An)</t>
  </si>
  <si>
    <t>Ignem (Ig)</t>
  </si>
  <si>
    <t>Mental</t>
  </si>
  <si>
    <t>Intellego (In)</t>
  </si>
  <si>
    <t>Auram (Au) </t>
  </si>
  <si>
    <t>Imaginem (Im)</t>
  </si>
  <si>
    <t>Indebted</t>
  </si>
  <si>
    <t>Muto (Mu)</t>
  </si>
  <si>
    <t>Aquam (Aq) </t>
  </si>
  <si>
    <t>Mentem (Me)</t>
  </si>
  <si>
    <t>fate points</t>
  </si>
  <si>
    <t>Perdo (Pe) </t>
  </si>
  <si>
    <t>Corpus (Co) </t>
  </si>
  <si>
    <t>Terram (Te)</t>
  </si>
  <si>
    <t>Consequences</t>
  </si>
  <si>
    <t>Rego (Re) </t>
  </si>
  <si>
    <t>Herbam (He) </t>
  </si>
  <si>
    <t>Vim (Vi)</t>
  </si>
  <si>
    <t>2 mild</t>
  </si>
  <si>
    <t>-2 day</t>
  </si>
  <si>
    <t>Combat</t>
  </si>
  <si>
    <t>rank</t>
  </si>
  <si>
    <t>Def</t>
  </si>
  <si>
    <t>weapon size</t>
  </si>
  <si>
    <r>
      <rPr>
        <sz val="11"/>
        <color rgb="FF000000"/>
        <rFont val="Calibri"/>
        <family val="2"/>
        <charset val="1"/>
      </rPr>
      <t xml:space="preserve">4 </t>
    </r>
    <r>
      <rPr>
        <sz val="11"/>
        <color rgb="FF000000"/>
        <rFont val="Arial Narrow"/>
        <family val="2"/>
        <charset val="1"/>
      </rPr>
      <t>moderate</t>
    </r>
  </si>
  <si>
    <t>-4 wk</t>
  </si>
  <si>
    <t>6 severe</t>
  </si>
  <si>
    <t>-6 mo</t>
  </si>
  <si>
    <r>
      <rPr>
        <sz val="11"/>
        <color rgb="FF000000"/>
        <rFont val="Calibri"/>
        <family val="2"/>
        <charset val="1"/>
      </rPr>
      <t xml:space="preserve">8 </t>
    </r>
    <r>
      <rPr>
        <sz val="11"/>
        <color rgb="FF000000"/>
        <rFont val="Arial Narrow"/>
        <family val="2"/>
        <charset val="1"/>
      </rPr>
      <t>permanent</t>
    </r>
  </si>
  <si>
    <t>Fatigue</t>
  </si>
  <si>
    <t>Recovery</t>
  </si>
  <si>
    <t>mild</t>
  </si>
  <si>
    <t>p</t>
  </si>
  <si>
    <t>-0</t>
  </si>
  <si>
    <t>6 min</t>
  </si>
  <si>
    <t>moderate</t>
  </si>
  <si>
    <t>10 min</t>
  </si>
  <si>
    <t>Spell block PM+tech+form</t>
  </si>
  <si>
    <t>severe</t>
  </si>
  <si>
    <t>20 min</t>
  </si>
  <si>
    <t>Magic block = PM + Form</t>
  </si>
  <si>
    <t>incapacitated</t>
  </si>
  <si>
    <t>60 min</t>
  </si>
  <si>
    <t>Armor</t>
  </si>
  <si>
    <t xml:space="preserve">Parma Magica </t>
  </si>
  <si>
    <t>Virtues</t>
  </si>
  <si>
    <t>Flaws</t>
  </si>
  <si>
    <t>Decrepitude</t>
  </si>
  <si>
    <t>Warping</t>
  </si>
  <si>
    <t>Equipment</t>
  </si>
  <si>
    <t>Sub-skills</t>
  </si>
  <si>
    <t>Spells</t>
  </si>
  <si>
    <t>Arts</t>
  </si>
  <si>
    <t>lvl</t>
  </si>
  <si>
    <t>range</t>
  </si>
  <si>
    <t>target</t>
  </si>
  <si>
    <t>duration</t>
  </si>
  <si>
    <t>Giovanni Grimaldi, Baron</t>
  </si>
  <si>
    <t>30 level spells</t>
  </si>
  <si>
    <t>Handsome young noble.</t>
  </si>
  <si>
    <t>Cloak of black feathers</t>
  </si>
  <si>
    <t>MuCoAni</t>
  </si>
  <si>
    <t>self</t>
  </si>
  <si>
    <t>individual</t>
  </si>
  <si>
    <t>sun</t>
  </si>
  <si>
    <t>Annabelle shifter</t>
  </si>
  <si>
    <t>Shape of the raven, requires raven feather</t>
  </si>
  <si>
    <t>Shape of the woodland prowler</t>
  </si>
  <si>
    <t>MuAnCo</t>
  </si>
  <si>
    <t>touch</t>
  </si>
  <si>
    <t>ind.</t>
  </si>
  <si>
    <t>Sun</t>
  </si>
  <si>
    <t>Mystic, changer</t>
  </si>
  <si>
    <t>Gift of the Bears fortitude</t>
  </si>
  <si>
    <t>MuCo</t>
  </si>
  <si>
    <t>Self</t>
  </si>
  <si>
    <t>Jerbiton</t>
  </si>
  <si>
    <t>Influence</t>
  </si>
  <si>
    <t>Gain armor 1</t>
  </si>
  <si>
    <t>Monaco</t>
  </si>
  <si>
    <t>Will, Magic theory</t>
  </si>
  <si>
    <t>Disguise of the new visage</t>
  </si>
  <si>
    <t>Touch</t>
  </si>
  <si>
    <t>Gift</t>
  </si>
  <si>
    <t>Gentle</t>
  </si>
  <si>
    <t>Physique, Lore, contacts</t>
  </si>
  <si>
    <t xml:space="preserve"> features to any form you choose</t>
  </si>
  <si>
    <t>Personality</t>
  </si>
  <si>
    <t>Peacemaker</t>
  </si>
  <si>
    <t>Fight, Travel, Investigate, Languages</t>
  </si>
  <si>
    <t>Aura of ennobled presence</t>
  </si>
  <si>
    <t>MuIm</t>
  </si>
  <si>
    <t>Gentle Gift</t>
  </si>
  <si>
    <t>Recollection of a memory never quite lived+</t>
  </si>
  <si>
    <t>MuMe</t>
  </si>
  <si>
    <t>eye</t>
  </si>
  <si>
    <t>moon</t>
  </si>
  <si>
    <t>No social penalties</t>
  </si>
  <si>
    <t>Changes details of one memory</t>
  </si>
  <si>
    <r>
      <rPr>
        <b/>
        <sz val="11"/>
        <color rgb="FF000000"/>
        <rFont val="Calibri"/>
        <family val="2"/>
        <charset val="1"/>
      </rPr>
      <t>baron</t>
    </r>
    <r>
      <rPr>
        <sz val="11"/>
        <color rgb="FF000000"/>
        <rFont val="Calibri"/>
        <family val="2"/>
        <charset val="1"/>
      </rPr>
      <t xml:space="preserve"> of Cagne sur mer</t>
    </r>
  </si>
  <si>
    <t>The Fog</t>
  </si>
  <si>
    <t>MuAu</t>
  </si>
  <si>
    <t>bound</t>
  </si>
  <si>
    <t>creates a fog in the area of a mile across</t>
  </si>
  <si>
    <t>Lungs of the fish</t>
  </si>
  <si>
    <t>MuAuAq</t>
  </si>
  <si>
    <t>part</t>
  </si>
  <si>
    <t>Turns water into air as it enters your lungs allowing you to breathe water as you do air.</t>
  </si>
  <si>
    <r>
      <rPr>
        <b/>
        <sz val="11"/>
        <color rgb="FF434343"/>
        <rFont val="Calibri"/>
        <family val="2"/>
        <charset val="1"/>
      </rPr>
      <t>Close family ties</t>
    </r>
    <r>
      <rPr>
        <sz val="11"/>
        <color rgb="FF434343"/>
        <rFont val="Calibri"/>
        <family val="2"/>
        <charset val="1"/>
      </rPr>
      <t xml:space="preserve"> (Grimaldi family)</t>
    </r>
  </si>
  <si>
    <t>Rapier</t>
  </si>
  <si>
    <t>Rock of Viscid Clay</t>
  </si>
  <si>
    <t>MuTe</t>
  </si>
  <si>
    <r>
      <rPr>
        <b/>
        <sz val="11"/>
        <color rgb="FF434343"/>
        <rFont val="Calibri"/>
        <family val="2"/>
        <charset val="1"/>
      </rPr>
      <t>Heir</t>
    </r>
    <r>
      <rPr>
        <sz val="11"/>
        <color rgb="FF434343"/>
        <rFont val="Calibri"/>
        <family val="2"/>
        <charset val="1"/>
      </rPr>
      <t xml:space="preserve"> (assassinations </t>
    </r>
  </si>
  <si>
    <t>Boxing</t>
  </si>
  <si>
    <t>0. Unarmed</t>
  </si>
  <si>
    <t>Softens rock enough that it may be dug out, molded and otherwise manipulated in the same way that hard river clay may be.</t>
  </si>
  <si>
    <t xml:space="preserve">   and responsibilities)</t>
  </si>
  <si>
    <t>Muto Corpus</t>
  </si>
  <si>
    <t>spontaneous spells</t>
  </si>
  <si>
    <t>half skill, fatigue or extra turn</t>
  </si>
  <si>
    <r>
      <rPr>
        <b/>
        <sz val="11"/>
        <color rgb="FF434343"/>
        <rFont val="Calibri"/>
        <family val="2"/>
        <charset val="1"/>
      </rPr>
      <t>Susceptible</t>
    </r>
    <r>
      <rPr>
        <sz val="11"/>
        <color rgb="FF434343"/>
        <rFont val="Calibri"/>
        <family val="2"/>
        <charset val="1"/>
      </rPr>
      <t xml:space="preserve"> to Divine Power</t>
    </r>
  </si>
  <si>
    <t>Muto Animal</t>
  </si>
  <si>
    <t>Nose of the hound</t>
  </si>
  <si>
    <t>personal</t>
  </si>
  <si>
    <t>smell</t>
  </si>
  <si>
    <t>Muto</t>
  </si>
  <si>
    <t>scent of a bloodhound</t>
  </si>
  <si>
    <t>Noble clothes, Rapier</t>
  </si>
  <si>
    <t>Corpus</t>
  </si>
  <si>
    <t>Oleum Flos</t>
  </si>
  <si>
    <t>MyHe</t>
  </si>
  <si>
    <t>group</t>
  </si>
  <si>
    <t>mom</t>
  </si>
  <si>
    <t>Silver knife</t>
  </si>
  <si>
    <t>A pile of flowers is turned into essential oils, must be stored in a vacuum storage immediately</t>
  </si>
  <si>
    <t xml:space="preserve">  Noble clothes</t>
  </si>
  <si>
    <t>Effects of aging and warping</t>
  </si>
  <si>
    <t>winded</t>
  </si>
  <si>
    <t>weary</t>
  </si>
  <si>
    <t>Paradox</t>
  </si>
  <si>
    <t>[1][2][3][4]</t>
  </si>
  <si>
    <t>tired</t>
  </si>
  <si>
    <t>unconscious</t>
  </si>
  <si>
    <t>-</t>
  </si>
  <si>
    <t>Paradox consequences</t>
  </si>
  <si>
    <r>
      <rPr>
        <sz val="11"/>
        <color rgb="FF000000"/>
        <rFont val="Calibri"/>
        <family val="2"/>
        <charset val="1"/>
      </rPr>
      <t>Burglary (lock picking</t>
    </r>
    <r>
      <rPr>
        <sz val="11"/>
        <color rgb="FFDDDDDD"/>
        <rFont val="Calibri"/>
        <family val="2"/>
        <charset val="1"/>
      </rPr>
      <t>, pocket picking, traps</t>
    </r>
    <r>
      <rPr>
        <sz val="11"/>
        <color rgb="FF000000"/>
        <rFont val="Calibri"/>
        <family val="2"/>
        <charset val="1"/>
      </rPr>
      <t>)</t>
    </r>
  </si>
  <si>
    <t>Contacts</t>
  </si>
  <si>
    <t>Grimaldi family, Rothschild family</t>
  </si>
  <si>
    <r>
      <rPr>
        <sz val="11"/>
        <color rgb="FF000000"/>
        <rFont val="Calibri"/>
        <family val="2"/>
        <charset val="1"/>
      </rPr>
      <t>Fight (light</t>
    </r>
    <r>
      <rPr>
        <sz val="11"/>
        <color rgb="FFDDDDDD"/>
        <rFont val="Calibri"/>
        <family val="2"/>
        <charset val="1"/>
      </rPr>
      <t xml:space="preserve"> , martial, heavy weapons, ranged, firearms</t>
    </r>
    <r>
      <rPr>
        <sz val="11"/>
        <color rgb="FF000000"/>
        <rFont val="Calibri"/>
        <family val="2"/>
        <charset val="1"/>
      </rPr>
      <t>)</t>
    </r>
  </si>
  <si>
    <r>
      <rPr>
        <sz val="11"/>
        <color rgb="FF000000"/>
        <rFont val="Calibri"/>
        <family val="2"/>
        <charset val="1"/>
      </rPr>
      <t xml:space="preserve">Influence (Persuasion, Deception, Leadership, Negotiation, </t>
    </r>
    <r>
      <rPr>
        <sz val="11"/>
        <color rgb="FFCCCCCC"/>
        <rFont val="Calibri"/>
        <family val="2"/>
        <charset val="1"/>
      </rPr>
      <t>Intimidation</t>
    </r>
    <r>
      <rPr>
        <sz val="11"/>
        <color rgb="FF000000"/>
        <rFont val="Calibri"/>
        <family val="2"/>
        <charset val="1"/>
      </rPr>
      <t>)</t>
    </r>
  </si>
  <si>
    <r>
      <rPr>
        <sz val="11"/>
        <color rgb="FF000000"/>
        <rFont val="Calibri"/>
        <family val="2"/>
        <charset val="1"/>
      </rPr>
      <t xml:space="preserve">Investigate (Deduction, </t>
    </r>
    <r>
      <rPr>
        <sz val="11"/>
        <color rgb="FFDDDDDD"/>
        <rFont val="Calibri"/>
        <family val="2"/>
        <charset val="1"/>
      </rPr>
      <t>Scrutiny</t>
    </r>
    <r>
      <rPr>
        <sz val="11"/>
        <color rgb="FF000000"/>
        <rFont val="Calibri"/>
        <family val="2"/>
        <charset val="1"/>
      </rPr>
      <t xml:space="preserve">, Observation, </t>
    </r>
    <r>
      <rPr>
        <sz val="11"/>
        <color rgb="FFDDDDDD"/>
        <rFont val="Calibri"/>
        <family val="2"/>
        <charset val="1"/>
      </rPr>
      <t>Interrogation</t>
    </r>
    <r>
      <rPr>
        <sz val="11"/>
        <color rgb="FF000000"/>
        <rFont val="Calibri"/>
        <family val="2"/>
        <charset val="1"/>
      </rPr>
      <t>)</t>
    </r>
  </si>
  <si>
    <r>
      <rPr>
        <sz val="11"/>
        <color rgb="FF000000"/>
        <rFont val="Calibri"/>
        <family val="2"/>
        <charset val="1"/>
      </rPr>
      <t xml:space="preserve">Lore ( Economics, Hermetic, </t>
    </r>
    <r>
      <rPr>
        <sz val="11"/>
        <color rgb="FFEEEEEE"/>
        <rFont val="Calibri"/>
        <family val="2"/>
        <charset val="1"/>
      </rPr>
      <t>Faerie, Infernal, Twilight</t>
    </r>
    <r>
      <rPr>
        <sz val="11"/>
        <color rgb="FF000000"/>
        <rFont val="Calibri"/>
        <family val="2"/>
        <charset val="1"/>
      </rPr>
      <t>)</t>
    </r>
  </si>
  <si>
    <t>Languages (French. Italian)</t>
  </si>
  <si>
    <t>Magic Theory (Parma Magica, Latin, research)</t>
  </si>
  <si>
    <r>
      <rPr>
        <sz val="11"/>
        <color rgb="FF000000"/>
        <rFont val="Calibri"/>
        <family val="2"/>
        <charset val="1"/>
      </rPr>
      <t>Medicine (</t>
    </r>
    <r>
      <rPr>
        <sz val="11"/>
        <color rgb="FFDDDDDD"/>
        <rFont val="Calibri"/>
        <family val="2"/>
        <charset val="1"/>
      </rPr>
      <t>first aid, surgery, herbal medicine, infectious</t>
    </r>
    <r>
      <rPr>
        <sz val="11"/>
        <color rgb="FF000000"/>
        <rFont val="Calibri"/>
        <family val="2"/>
        <charset val="1"/>
      </rPr>
      <t>)</t>
    </r>
  </si>
  <si>
    <r>
      <rPr>
        <sz val="11"/>
        <color rgb="FF000000"/>
        <rFont val="Calibri"/>
        <family val="2"/>
        <charset val="1"/>
      </rPr>
      <t xml:space="preserve">Physique (brawling, </t>
    </r>
    <r>
      <rPr>
        <sz val="11"/>
        <color rgb="FFCCCCCC"/>
        <rFont val="Calibri"/>
        <family val="2"/>
        <charset val="1"/>
      </rPr>
      <t>strength</t>
    </r>
    <r>
      <rPr>
        <sz val="11"/>
        <color rgb="FF000000"/>
        <rFont val="Calibri"/>
        <family val="2"/>
        <charset val="1"/>
      </rPr>
      <t>, athletics)</t>
    </r>
  </si>
  <si>
    <r>
      <rPr>
        <sz val="11"/>
        <color rgb="FF000000"/>
        <rFont val="Calibri"/>
        <family val="2"/>
        <charset val="1"/>
      </rPr>
      <t xml:space="preserve">travel (ride, </t>
    </r>
    <r>
      <rPr>
        <sz val="11"/>
        <color rgb="FFDDDDDD"/>
        <rFont val="Calibri"/>
        <family val="2"/>
        <charset val="1"/>
      </rPr>
      <t>sailing, Orienteering</t>
    </r>
    <r>
      <rPr>
        <sz val="11"/>
        <color rgb="FF000000"/>
        <rFont val="Calibri"/>
        <family val="2"/>
        <charset val="1"/>
      </rPr>
      <t>)</t>
    </r>
  </si>
  <si>
    <r>
      <rPr>
        <sz val="11"/>
        <color rgb="FF000000"/>
        <rFont val="Calibri"/>
        <family val="2"/>
        <charset val="1"/>
      </rPr>
      <t xml:space="preserve">Stealth (sneak, </t>
    </r>
    <r>
      <rPr>
        <sz val="11"/>
        <color rgb="FFDDDDDD"/>
        <rFont val="Calibri"/>
        <family val="2"/>
        <charset val="1"/>
      </rPr>
      <t>hide</t>
    </r>
    <r>
      <rPr>
        <sz val="11"/>
        <color rgb="FF000000"/>
        <rFont val="Calibri"/>
        <family val="2"/>
        <charset val="1"/>
      </rPr>
      <t>)</t>
    </r>
  </si>
  <si>
    <t>Survival ( riviera  )</t>
  </si>
  <si>
    <t>Weapon</t>
  </si>
  <si>
    <t>Severe</t>
  </si>
  <si>
    <t>1. small weapon</t>
  </si>
  <si>
    <t>2. one handed weapon</t>
  </si>
  <si>
    <t>3. 2 handed weapon</t>
  </si>
  <si>
    <t>4. extra heavy weapon</t>
  </si>
  <si>
    <t>Fantastic (+6)</t>
  </si>
  <si>
    <t>1. light armor</t>
  </si>
  <si>
    <t>Legendary (+7)</t>
  </si>
  <si>
    <t>2. medium armor</t>
  </si>
  <si>
    <t>Epic (+8)</t>
  </si>
  <si>
    <t>3. heavy armor</t>
  </si>
  <si>
    <t>Fabled (+9)</t>
  </si>
  <si>
    <t>4. Mechanical battle armor</t>
  </si>
  <si>
    <t>Avatar (+10)</t>
  </si>
  <si>
    <t>Juan Sánchez-Villalobos Ramírez</t>
  </si>
  <si>
    <t>Peacocky soldier who overestimates his skills</t>
  </si>
  <si>
    <t>Approaches</t>
  </si>
  <si>
    <t>Musketeer</t>
  </si>
  <si>
    <t>Careful</t>
  </si>
  <si>
    <t>Forceful</t>
  </si>
  <si>
    <t>Trouble</t>
  </si>
  <si>
    <t>overconfident</t>
  </si>
  <si>
    <t>Clever</t>
  </si>
  <si>
    <t>Quick</t>
  </si>
  <si>
    <t>+1</t>
  </si>
  <si>
    <t>Flashy</t>
  </si>
  <si>
    <t>+2</t>
  </si>
  <si>
    <t>Sneaky</t>
  </si>
  <si>
    <t>Weapon size</t>
  </si>
  <si>
    <t>ppp</t>
  </si>
  <si>
    <t>Brawling</t>
  </si>
  <si>
    <t>0. unarmed</t>
  </si>
  <si>
    <t>Light</t>
  </si>
  <si>
    <t>Melee weapon</t>
  </si>
  <si>
    <t>spanish &amp; french</t>
  </si>
  <si>
    <t>Bow and arrow</t>
  </si>
  <si>
    <t>Ball of Abysmal Flame</t>
  </si>
  <si>
    <t>Flash of the Scarlet flames</t>
  </si>
  <si>
    <t>Form</t>
  </si>
  <si>
    <t>Creo</t>
  </si>
  <si>
    <t>moment</t>
  </si>
  <si>
    <t>ignem</t>
  </si>
  <si>
    <t>voice</t>
  </si>
  <si>
    <t>Ignem</t>
  </si>
  <si>
    <t>Voice</t>
  </si>
  <si>
    <t>Nixette</t>
  </si>
  <si>
    <t>Individual</t>
  </si>
  <si>
    <t>Impulsive redhead, pretty and hot headed</t>
  </si>
  <si>
    <t>A ball of flame shoots from your hand to stike a single</t>
  </si>
  <si>
    <t>a brilliant red flash explodes in the air</t>
  </si>
  <si>
    <t>Hu</t>
  </si>
  <si>
    <t>target, doing +6 damage (Weapon class 6)</t>
  </si>
  <si>
    <t xml:space="preserve">where you designate. Target rolls physique </t>
  </si>
  <si>
    <t>save or is blinded</t>
  </si>
  <si>
    <t>Skill</t>
  </si>
  <si>
    <t>Wall of protecting Stone</t>
  </si>
  <si>
    <t>Major Healing touch</t>
  </si>
  <si>
    <t>ritual</t>
  </si>
  <si>
    <t>Pyromaniac</t>
  </si>
  <si>
    <t>Flambeau</t>
  </si>
  <si>
    <t>Magic theory</t>
  </si>
  <si>
    <t>Terram</t>
  </si>
  <si>
    <t>ind</t>
  </si>
  <si>
    <t>France</t>
  </si>
  <si>
    <t>Will, Physique</t>
  </si>
  <si>
    <t>remove a severe consequence</t>
  </si>
  <si>
    <t>Magical Presence Feels Wrong</t>
  </si>
  <si>
    <t>Investigate, lore, fight</t>
  </si>
  <si>
    <t>Makes a wall of granite up to 19 meters wide,</t>
  </si>
  <si>
    <t>personality</t>
  </si>
  <si>
    <t>Fiery temperament</t>
  </si>
  <si>
    <t>Medicine, alertness, Investigate, Languages</t>
  </si>
  <si>
    <t>3 meters high and one meter thick.</t>
  </si>
  <si>
    <t>Panic of the trembling Heart</t>
  </si>
  <si>
    <t>Touch of Midas</t>
  </si>
  <si>
    <t>Mentem</t>
  </si>
  <si>
    <t>Ind.</t>
  </si>
  <si>
    <t>ritual, ind</t>
  </si>
  <si>
    <t>Creates an overpowering fear in one person for</t>
  </si>
  <si>
    <t>creates a 40 kg lump of gold</t>
  </si>
  <si>
    <t>one specific object, person or a place.</t>
  </si>
  <si>
    <t>Footsteps of slippery oil</t>
  </si>
  <si>
    <t>Faerie Gold</t>
  </si>
  <si>
    <t>Spontaneous</t>
  </si>
  <si>
    <t>Savate</t>
  </si>
  <si>
    <t>Aquam</t>
  </si>
  <si>
    <t>Ind</t>
  </si>
  <si>
    <t>Imaginem</t>
  </si>
  <si>
    <t>Long silver dagger</t>
  </si>
  <si>
    <t>1. one handed weapon</t>
  </si>
  <si>
    <t>7 m wide area of slippery oil.</t>
  </si>
  <si>
    <t>Created a small lump of gold, 40 kg.</t>
  </si>
  <si>
    <t>+4+4DF/2</t>
  </si>
  <si>
    <t>Creo Elements</t>
  </si>
  <si>
    <t>creo ignem 8. Legendary</t>
  </si>
  <si>
    <t>Physique rolls are required to stay  upright</t>
  </si>
  <si>
    <t xml:space="preserve"> senses touch, and sight.</t>
  </si>
  <si>
    <t>Creo Corpus/Mentem</t>
  </si>
  <si>
    <t>Creo Herbam Fair (+2)</t>
  </si>
  <si>
    <t xml:space="preserve">It takes 15 minutes per spell level to cast a ritual spell, and one VIS per spell level. </t>
  </si>
  <si>
    <t>Mentem/Corpus</t>
  </si>
  <si>
    <t>Terrible</t>
  </si>
  <si>
    <t>robes</t>
  </si>
  <si>
    <t>Jean-Baptiste Grenouille</t>
  </si>
  <si>
    <t>Born in paris, studied in grasse</t>
  </si>
  <si>
    <t>Skill perfume craft superb</t>
  </si>
  <si>
    <t>saved from execution by archmage</t>
  </si>
  <si>
    <t>Mikkel Madsen</t>
  </si>
  <si>
    <t>Venus blessing</t>
  </si>
  <si>
    <t>Wrathful (minor)</t>
  </si>
  <si>
    <t>Perfumers blessing</t>
  </si>
  <si>
    <t>Elemental Magic</t>
  </si>
  <si>
    <t>chaotic magic</t>
  </si>
  <si>
    <t>Major supernatural virtue</t>
  </si>
  <si>
    <t>(view elements as one art)</t>
  </si>
  <si>
    <t>Designate spell level</t>
  </si>
  <si>
    <t>Supernatural ability to make perfumes</t>
  </si>
  <si>
    <t>If roll +2 or more, or Roll -2 or less</t>
  </si>
  <si>
    <t>supernatural sense of smell</t>
  </si>
  <si>
    <t>creo ignem +2</t>
  </si>
  <si>
    <t>spell goes out of control</t>
  </si>
  <si>
    <t>Make supernatural perfumes</t>
  </si>
  <si>
    <t>Socially inept</t>
  </si>
  <si>
    <t>Obsessed, scent perfection</t>
  </si>
  <si>
    <t>Found fairy region while finding special flowers</t>
  </si>
  <si>
    <t>Subskills</t>
  </si>
  <si>
    <t>Bertrand du Gretskin, protector of grenoule</t>
  </si>
  <si>
    <t>“the ugliest child” of the region. Young Bertrand,</t>
  </si>
  <si>
    <t xml:space="preserve"> unloved, proved his worthiness to his parents when</t>
  </si>
  <si>
    <r>
      <rPr>
        <sz val="11"/>
        <color rgb="FF000000"/>
        <rFont val="Calibri"/>
        <family val="2"/>
        <charset val="1"/>
      </rPr>
      <t>Fight (light</t>
    </r>
    <r>
      <rPr>
        <sz val="11"/>
        <color rgb="FFDDDDDD"/>
        <rFont val="Calibri"/>
        <family val="2"/>
        <charset val="1"/>
      </rPr>
      <t xml:space="preserve">, </t>
    </r>
    <r>
      <rPr>
        <sz val="11"/>
        <color rgb="FFCCCCCC"/>
        <rFont val="Calibri"/>
        <family val="2"/>
        <charset val="1"/>
      </rPr>
      <t>martial</t>
    </r>
    <r>
      <rPr>
        <sz val="11"/>
        <color rgb="FFDDDDDD"/>
        <rFont val="Calibri"/>
        <family val="2"/>
        <charset val="1"/>
      </rPr>
      <t xml:space="preserve">, heavy weapons, </t>
    </r>
    <r>
      <rPr>
        <sz val="11"/>
        <color rgb="FF000000"/>
        <rFont val="Calibri"/>
        <family val="2"/>
        <charset val="1"/>
      </rPr>
      <t>ranged</t>
    </r>
    <r>
      <rPr>
        <sz val="11"/>
        <color rgb="FFDDDDDD"/>
        <rFont val="Calibri"/>
        <family val="2"/>
        <charset val="1"/>
      </rPr>
      <t>, firearms</t>
    </r>
    <r>
      <rPr>
        <sz val="11"/>
        <color rgb="FF000000"/>
        <rFont val="Calibri"/>
        <family val="2"/>
        <charset val="1"/>
      </rPr>
      <t>)</t>
    </r>
  </si>
  <si>
    <t xml:space="preserve"> a fortune teller predicted a glorious future for the  child.</t>
  </si>
  <si>
    <r>
      <rPr>
        <sz val="11"/>
        <color rgb="FF000000"/>
        <rFont val="Calibri"/>
        <family val="2"/>
        <charset val="1"/>
      </rPr>
      <t>Influence</t>
    </r>
    <r>
      <rPr>
        <sz val="11"/>
        <color rgb="FFB2B2B2"/>
        <rFont val="Calibri"/>
        <family val="2"/>
        <charset val="1"/>
      </rPr>
      <t xml:space="preserve"> (Persuasion, Deception, Leadership, Negotiation, Intimidation)</t>
    </r>
  </si>
  <si>
    <r>
      <rPr>
        <sz val="11"/>
        <color rgb="FF000000"/>
        <rFont val="Calibri"/>
        <family val="2"/>
        <charset val="1"/>
      </rPr>
      <t>Investigate (</t>
    </r>
    <r>
      <rPr>
        <sz val="11"/>
        <color rgb="FFCCCCCC"/>
        <rFont val="Calibri"/>
        <family val="2"/>
        <charset val="1"/>
      </rPr>
      <t>Deduction</t>
    </r>
    <r>
      <rPr>
        <sz val="11"/>
        <color rgb="FF000000"/>
        <rFont val="Calibri"/>
        <family val="2"/>
        <charset val="1"/>
      </rPr>
      <t xml:space="preserve">, </t>
    </r>
    <r>
      <rPr>
        <sz val="11"/>
        <color rgb="FFCCCCCC"/>
        <rFont val="Calibri"/>
        <family val="2"/>
        <charset val="1"/>
      </rPr>
      <t>Scrutiny</t>
    </r>
    <r>
      <rPr>
        <sz val="11"/>
        <color rgb="FF000000"/>
        <rFont val="Calibri"/>
        <family val="2"/>
        <charset val="1"/>
      </rPr>
      <t xml:space="preserve">, </t>
    </r>
    <r>
      <rPr>
        <sz val="11"/>
        <color rgb="FFCCCCCC"/>
        <rFont val="Calibri"/>
        <family val="2"/>
        <charset val="1"/>
      </rPr>
      <t>Observation</t>
    </r>
    <r>
      <rPr>
        <sz val="11"/>
        <color rgb="FF000000"/>
        <rFont val="Calibri"/>
        <family val="2"/>
        <charset val="1"/>
      </rPr>
      <t>, Interrogation)</t>
    </r>
  </si>
  <si>
    <t>Guardian, protector</t>
  </si>
  <si>
    <r>
      <rPr>
        <sz val="11"/>
        <color rgb="FF000000"/>
        <rFont val="Calibri"/>
        <family val="2"/>
        <charset val="1"/>
      </rPr>
      <t xml:space="preserve">Lore ( </t>
    </r>
    <r>
      <rPr>
        <sz val="11"/>
        <color rgb="FFCCCCCC"/>
        <rFont val="Calibri"/>
        <family val="2"/>
        <charset val="1"/>
      </rPr>
      <t>Church</t>
    </r>
    <r>
      <rPr>
        <sz val="11"/>
        <color rgb="FF000000"/>
        <rFont val="Calibri"/>
        <family val="2"/>
        <charset val="1"/>
      </rPr>
      <t>, Hermetic, Faerie</t>
    </r>
    <r>
      <rPr>
        <sz val="11"/>
        <color rgb="FFCCCCCC"/>
        <rFont val="Calibri"/>
        <family val="2"/>
        <charset val="1"/>
      </rPr>
      <t>, Infernal, Twilight</t>
    </r>
    <r>
      <rPr>
        <sz val="11"/>
        <color rgb="FF000000"/>
        <rFont val="Calibri"/>
        <family val="2"/>
        <charset val="1"/>
      </rPr>
      <t>)</t>
    </r>
  </si>
  <si>
    <t>singleminded in</t>
  </si>
  <si>
    <t>body guarding</t>
  </si>
  <si>
    <t>Magic Theory (Parma Magica, Latin, research, regio lore)</t>
  </si>
  <si>
    <r>
      <rPr>
        <sz val="11"/>
        <color rgb="FF000000"/>
        <rFont val="Calibri"/>
        <family val="2"/>
        <charset val="1"/>
      </rPr>
      <t>Medicine (first aid,</t>
    </r>
    <r>
      <rPr>
        <sz val="11"/>
        <color rgb="FFDDDDDD"/>
        <rFont val="Calibri"/>
        <family val="2"/>
        <charset val="1"/>
      </rPr>
      <t xml:space="preserve"> surgery, herbal medicine, infectious</t>
    </r>
    <r>
      <rPr>
        <sz val="11"/>
        <color rgb="FF000000"/>
        <rFont val="Calibri"/>
        <family val="2"/>
        <charset val="1"/>
      </rPr>
      <t>)</t>
    </r>
  </si>
  <si>
    <t>Physique (Savate, Flexibility, athletics)</t>
  </si>
  <si>
    <t>Heavy</t>
  </si>
  <si>
    <t>Longsword and shield</t>
  </si>
  <si>
    <t>Wings of an eagle</t>
  </si>
  <si>
    <t>ReCo</t>
  </si>
  <si>
    <t>con</t>
  </si>
  <si>
    <t>Fly like an eagle</t>
  </si>
  <si>
    <t>Marco Polo</t>
  </si>
  <si>
    <t>7 league Stride</t>
  </si>
  <si>
    <t>Quiet brooding mage</t>
  </si>
  <si>
    <t>35km teleport to arcane connection or direct sight</t>
  </si>
  <si>
    <t>Confusion of the numbed will</t>
  </si>
  <si>
    <t>ReMe</t>
  </si>
  <si>
    <t>Gaelan whisperer</t>
  </si>
  <si>
    <t>target is too confused to take action</t>
  </si>
  <si>
    <t>Aura of Rightful Authority</t>
  </si>
  <si>
    <t>Manipulator</t>
  </si>
  <si>
    <t>Target thinks you are an authority</t>
  </si>
  <si>
    <t>Tremere</t>
  </si>
  <si>
    <t>Will</t>
  </si>
  <si>
    <t>Strings of the Unwilling Marionette</t>
  </si>
  <si>
    <t>Italian</t>
  </si>
  <si>
    <t>Influence, Magic Theory</t>
  </si>
  <si>
    <t>Control movements of the target, movements are jerky of resisted. cannot talk but mumble</t>
  </si>
  <si>
    <t>gift</t>
  </si>
  <si>
    <t>Inoffensive to animals</t>
  </si>
  <si>
    <t>Physique, Lore, Investigate</t>
  </si>
  <si>
    <t>Telekinetic push</t>
  </si>
  <si>
    <t>brooding, introvert</t>
  </si>
  <si>
    <t>Stealth, Languages, Alertness, burglary</t>
  </si>
  <si>
    <t>forcefully push a human sized target backwards. hitting something can hurt, a lot.</t>
  </si>
  <si>
    <t>Gift of Frog Legs</t>
  </si>
  <si>
    <t>jump 9m forward or 5m up. roll physique to land.</t>
  </si>
  <si>
    <t xml:space="preserve"> </t>
  </si>
  <si>
    <t>Spontaneous Spells</t>
  </si>
  <si>
    <t>spend a turn to create an adv Or fatigue</t>
  </si>
  <si>
    <t>skill halved</t>
  </si>
  <si>
    <t>Call to Slumber</t>
  </si>
  <si>
    <t>Target falls into natural sleep</t>
  </si>
  <si>
    <t>brawl</t>
  </si>
  <si>
    <t>The unseen Porter</t>
  </si>
  <si>
    <t>ReTe</t>
  </si>
  <si>
    <t>Rego Corpus</t>
  </si>
  <si>
    <t>Unseen arm STR superb 5</t>
  </si>
  <si>
    <t>Rego Mentem</t>
  </si>
  <si>
    <t>Bind wounds</t>
  </si>
  <si>
    <t>CrCo</t>
  </si>
  <si>
    <t>Rego</t>
  </si>
  <si>
    <t>Stops bleeding and natural healing</t>
  </si>
  <si>
    <t>Lift the Dangling puppet</t>
  </si>
  <si>
    <t>target rises as fast as smoke rises</t>
  </si>
  <si>
    <t>Aegis of the heart</t>
  </si>
  <si>
    <t>ReVi</t>
  </si>
  <si>
    <t>year</t>
  </si>
  <si>
    <t>Noble clothes</t>
  </si>
  <si>
    <t xml:space="preserve">is a ritual defensive spell that creates a protective barrier around the Covenant, </t>
  </si>
  <si>
    <t>preventing outside magic and threats from entering its area.</t>
  </si>
  <si>
    <t>Subtle Magic (gestures)</t>
  </si>
  <si>
    <t>Pessimistic</t>
  </si>
  <si>
    <t>Jérôme Le Banner</t>
  </si>
  <si>
    <t>Quiet magic (voice)</t>
  </si>
  <si>
    <t>Oversensitive to disrespect</t>
  </si>
  <si>
    <t>Boxer faced very tall man, who is pretty simple.</t>
  </si>
  <si>
    <t>Inoffensive to animal</t>
  </si>
  <si>
    <t>Animal companion</t>
  </si>
  <si>
    <t>Certamen +2</t>
  </si>
  <si>
    <t>Body builder brute</t>
  </si>
  <si>
    <t>average income</t>
  </si>
  <si>
    <t>Violent when drunk</t>
  </si>
  <si>
    <t>heavy</t>
  </si>
  <si>
    <t>Bastard sword</t>
  </si>
  <si>
    <r>
      <rPr>
        <sz val="11"/>
        <color rgb="FF000000"/>
        <rFont val="Calibri"/>
        <family val="2"/>
        <charset val="1"/>
      </rPr>
      <t>Burglary (</t>
    </r>
    <r>
      <rPr>
        <sz val="11"/>
        <color rgb="FFDDDDDD"/>
        <rFont val="Calibri"/>
        <family val="2"/>
        <charset val="1"/>
      </rPr>
      <t>lock picking, pocket picking, traps</t>
    </r>
    <r>
      <rPr>
        <sz val="11"/>
        <color rgb="FF000000"/>
        <rFont val="Calibri"/>
        <family val="2"/>
        <charset val="1"/>
      </rPr>
      <t>)</t>
    </r>
  </si>
  <si>
    <r>
      <rPr>
        <sz val="11"/>
        <color rgb="FF000000"/>
        <rFont val="Calibri"/>
        <family val="2"/>
        <charset val="1"/>
      </rPr>
      <t>Fight (</t>
    </r>
    <r>
      <rPr>
        <sz val="11"/>
        <color rgb="FFDDDDDD"/>
        <rFont val="Calibri"/>
        <family val="2"/>
        <charset val="1"/>
      </rPr>
      <t>light , martial, heavy weapons, ranged, firearms</t>
    </r>
    <r>
      <rPr>
        <sz val="11"/>
        <color rgb="FF000000"/>
        <rFont val="Calibri"/>
        <family val="2"/>
        <charset val="1"/>
      </rPr>
      <t>)</t>
    </r>
  </si>
  <si>
    <r>
      <rPr>
        <sz val="11"/>
        <color rgb="FF000000"/>
        <rFont val="Calibri"/>
        <family val="2"/>
        <charset val="1"/>
      </rPr>
      <t xml:space="preserve">Influence (Persuasion, Deception, </t>
    </r>
    <r>
      <rPr>
        <sz val="11"/>
        <color rgb="FFDDDDDD"/>
        <rFont val="Calibri"/>
        <family val="2"/>
        <charset val="1"/>
      </rPr>
      <t>Leadership,</t>
    </r>
    <r>
      <rPr>
        <sz val="11"/>
        <color rgb="FF000000"/>
        <rFont val="Calibri"/>
        <family val="2"/>
        <charset val="1"/>
      </rPr>
      <t xml:space="preserve"> Negotiation, Intimidation)</t>
    </r>
  </si>
  <si>
    <r>
      <rPr>
        <sz val="11"/>
        <color rgb="FF000000"/>
        <rFont val="Calibri"/>
        <family val="2"/>
        <charset val="1"/>
      </rPr>
      <t xml:space="preserve">Lore ( </t>
    </r>
    <r>
      <rPr>
        <sz val="11"/>
        <color rgb="FFDDDDDD"/>
        <rFont val="Calibri"/>
        <family val="2"/>
        <charset val="1"/>
      </rPr>
      <t>Church</t>
    </r>
    <r>
      <rPr>
        <sz val="11"/>
        <color rgb="FF000000"/>
        <rFont val="Calibri"/>
        <family val="2"/>
        <charset val="1"/>
      </rPr>
      <t xml:space="preserve">, Hermetic, </t>
    </r>
    <r>
      <rPr>
        <sz val="11"/>
        <color rgb="FFDDDDDD"/>
        <rFont val="Calibri"/>
        <family val="2"/>
        <charset val="1"/>
      </rPr>
      <t>Faerie</t>
    </r>
    <r>
      <rPr>
        <sz val="11"/>
        <color rgb="FF000000"/>
        <rFont val="Calibri"/>
        <family val="2"/>
        <charset val="1"/>
      </rPr>
      <t xml:space="preserve">, Infernal, </t>
    </r>
    <r>
      <rPr>
        <sz val="11"/>
        <color rgb="FFDDDDDD"/>
        <rFont val="Calibri"/>
        <family val="2"/>
        <charset val="1"/>
      </rPr>
      <t>Twilight</t>
    </r>
    <r>
      <rPr>
        <sz val="11"/>
        <color rgb="FF000000"/>
        <rFont val="Calibri"/>
        <family val="2"/>
        <charset val="1"/>
      </rPr>
      <t>)</t>
    </r>
  </si>
  <si>
    <t>Languages (French)</t>
  </si>
  <si>
    <t>Physique (stress, brawling, strength, athletics)</t>
  </si>
  <si>
    <t>Scale</t>
  </si>
  <si>
    <t>1. Mortal, up to 100 years</t>
  </si>
  <si>
    <t>2. Old, up to 300 years</t>
  </si>
  <si>
    <t>3. ancient, up to 600 yrs</t>
  </si>
  <si>
    <t>4 Methuselah, up to 1000 years</t>
  </si>
  <si>
    <t>tseget</t>
  </si>
  <si>
    <t>Call to slumber</t>
  </si>
  <si>
    <t>CrMe</t>
  </si>
  <si>
    <t>Mom</t>
  </si>
  <si>
    <t>Target falls ibto a natural sleep</t>
  </si>
  <si>
    <t>Arders Wirtsenius, the mentalist</t>
  </si>
  <si>
    <t>Obese academic, true nerd, cheerful</t>
  </si>
  <si>
    <t>peering into a mortal mind</t>
  </si>
  <si>
    <t>InMe</t>
  </si>
  <si>
    <t>Learn all the information from a persons mind.</t>
  </si>
  <si>
    <t>Agmundr strongarm</t>
  </si>
  <si>
    <t>thoughts withing babble</t>
  </si>
  <si>
    <t>hearing</t>
  </si>
  <si>
    <t>understand what everyone is saying. regardless of the language</t>
  </si>
  <si>
    <t>True nerd of magic</t>
  </si>
  <si>
    <t>opening the mind of an animal</t>
  </si>
  <si>
    <t>InAni</t>
  </si>
  <si>
    <t>Bonisagus</t>
  </si>
  <si>
    <t>Magic Theory</t>
  </si>
  <si>
    <t>telepathic communication through touch.</t>
  </si>
  <si>
    <t>Danish</t>
  </si>
  <si>
    <t>Will, Lore</t>
  </si>
  <si>
    <t>listen thru the faerie veil</t>
  </si>
  <si>
    <t>InVim</t>
  </si>
  <si>
    <t>hear</t>
  </si>
  <si>
    <t>Physique, Languages, Investigate</t>
  </si>
  <si>
    <t>listen thru the boundaries of faerie region</t>
  </si>
  <si>
    <t>Merry</t>
  </si>
  <si>
    <t>Stealth, Contacts, Medicine, Travel</t>
  </si>
  <si>
    <t>month</t>
  </si>
  <si>
    <t>change details of a memory</t>
  </si>
  <si>
    <t>Disguise of the transformed imag</t>
  </si>
  <si>
    <t>diameter</t>
  </si>
  <si>
    <t>shange appearance to another</t>
  </si>
  <si>
    <t>Loss of but a moments memory</t>
  </si>
  <si>
    <t>PeMe</t>
  </si>
  <si>
    <t>target forgetd 5 minutes of his life.</t>
  </si>
  <si>
    <t>Wrestling</t>
  </si>
  <si>
    <t>intellego mentem</t>
  </si>
  <si>
    <t>intellego imaginem</t>
  </si>
  <si>
    <t>Intellego</t>
  </si>
  <si>
    <t>mentem</t>
  </si>
  <si>
    <t>imaginem</t>
  </si>
  <si>
    <t>flexible formulaic magic</t>
  </si>
  <si>
    <t>Obese</t>
  </si>
  <si>
    <t>add or remove spell lvl</t>
  </si>
  <si>
    <t>Clumsy</t>
  </si>
  <si>
    <t>by one, dynamically</t>
  </si>
  <si>
    <t>Compassionate, minor</t>
  </si>
  <si>
    <t>Inventing new spells is +2</t>
  </si>
  <si>
    <t>Danish nobility clothes, ritual knife</t>
  </si>
  <si>
    <t>Eugène François Vido</t>
  </si>
  <si>
    <r>
      <rPr>
        <sz val="11"/>
        <color rgb="FF000000"/>
        <rFont val="Calibri"/>
        <family val="2"/>
        <charset val="1"/>
      </rPr>
      <t>Burglary</t>
    </r>
    <r>
      <rPr>
        <sz val="11"/>
        <color rgb="FFCCCCCC"/>
        <rFont val="Calibri"/>
        <family val="2"/>
        <charset val="1"/>
      </rPr>
      <t xml:space="preserve"> (lock picking, pocket picking, traps)</t>
    </r>
  </si>
  <si>
    <t>Quick in mind, charming, and not a deep thinker.</t>
  </si>
  <si>
    <t>Danish Arch-mage</t>
  </si>
  <si>
    <t>He fixes things when mages are exposed.</t>
  </si>
  <si>
    <r>
      <rPr>
        <sz val="11"/>
        <color rgb="FF000000"/>
        <rFont val="Calibri"/>
        <family val="2"/>
        <charset val="1"/>
      </rPr>
      <t xml:space="preserve">Fight </t>
    </r>
    <r>
      <rPr>
        <sz val="11"/>
        <color rgb="FFCCCCCC"/>
        <rFont val="Calibri"/>
        <family val="2"/>
        <charset val="1"/>
      </rPr>
      <t>(light , martial, heavy weapons, ranged, firearms)</t>
    </r>
  </si>
  <si>
    <r>
      <rPr>
        <sz val="11"/>
        <color rgb="FF000000"/>
        <rFont val="Calibri"/>
        <family val="2"/>
        <charset val="1"/>
      </rPr>
      <t xml:space="preserve">Influence </t>
    </r>
    <r>
      <rPr>
        <sz val="11"/>
        <color rgb="FFCCCCCC"/>
        <rFont val="Calibri"/>
        <family val="2"/>
        <charset val="1"/>
      </rPr>
      <t>(Persuasion, Deception, Leadership, Negotiation, Intimidation)</t>
    </r>
  </si>
  <si>
    <t>fixer, deals with problems</t>
  </si>
  <si>
    <t>Lore ( Hermetic lore, Hermetic law, French law )</t>
  </si>
  <si>
    <t>outlaw</t>
  </si>
  <si>
    <t>Languages (Danish, French. English)</t>
  </si>
  <si>
    <t>Magic Theory (Parma Magica, Latin, research, twilight)</t>
  </si>
  <si>
    <r>
      <rPr>
        <sz val="11"/>
        <color rgb="FF000000"/>
        <rFont val="Calibri"/>
        <family val="2"/>
        <charset val="1"/>
      </rPr>
      <t>Medicine (</t>
    </r>
    <r>
      <rPr>
        <sz val="11"/>
        <color rgb="FFDDDDDD"/>
        <rFont val="Calibri"/>
        <family val="2"/>
        <charset val="1"/>
      </rPr>
      <t xml:space="preserve">first aid, surgery, herbal medicine, </t>
    </r>
    <r>
      <rPr>
        <sz val="11"/>
        <color rgb="FF000000"/>
        <rFont val="Calibri"/>
        <family val="2"/>
        <charset val="1"/>
      </rPr>
      <t>infectious)</t>
    </r>
  </si>
  <si>
    <r>
      <rPr>
        <sz val="11"/>
        <color rgb="FF000000"/>
        <rFont val="Calibri"/>
        <family val="2"/>
        <charset val="1"/>
      </rPr>
      <t xml:space="preserve">Physique (Wrestling, strength, </t>
    </r>
    <r>
      <rPr>
        <sz val="11"/>
        <color rgb="FFCCCCCC"/>
        <rFont val="Calibri"/>
        <family val="2"/>
        <charset val="1"/>
      </rPr>
      <t>athletics</t>
    </r>
    <r>
      <rPr>
        <sz val="11"/>
        <color rgb="FF000000"/>
        <rFont val="Calibri"/>
        <family val="2"/>
        <charset val="1"/>
      </rPr>
      <t>)</t>
    </r>
  </si>
  <si>
    <t>Long sword and shield</t>
  </si>
  <si>
    <r>
      <rPr>
        <sz val="11"/>
        <color rgb="FF000000"/>
        <rFont val="Calibri"/>
        <family val="2"/>
        <charset val="1"/>
      </rPr>
      <t>Stealth (</t>
    </r>
    <r>
      <rPr>
        <sz val="11"/>
        <color rgb="FFCCCCCC"/>
        <rFont val="Calibri"/>
        <family val="2"/>
        <charset val="1"/>
      </rPr>
      <t>sneak</t>
    </r>
    <r>
      <rPr>
        <sz val="11"/>
        <color rgb="FF000000"/>
        <rFont val="Calibri"/>
        <family val="2"/>
        <charset val="1"/>
      </rPr>
      <t>, hide)</t>
    </r>
  </si>
  <si>
    <t>Annabelle</t>
  </si>
  <si>
    <t>Annabelle is a french maiden, a ranger, hunter.</t>
  </si>
  <si>
    <r>
      <rPr>
        <b/>
        <sz val="8"/>
        <color rgb="FF333333"/>
        <rFont val="Verdana"/>
        <family val="2"/>
        <charset val="1"/>
      </rPr>
      <t>Called Shot.</t>
    </r>
    <r>
      <rPr>
        <sz val="8"/>
        <color rgb="FF333333"/>
        <rFont val="Verdana"/>
        <family val="2"/>
        <charset val="1"/>
      </rPr>
      <t> During a Shoot attack, spend a fate point and declare a specific condition you want to inflict on a target, like </t>
    </r>
    <r>
      <rPr>
        <i/>
        <sz val="8"/>
        <color rgb="FF333333"/>
        <rFont val="Verdana"/>
        <family val="2"/>
        <charset val="1"/>
      </rPr>
      <t>Shot in the Hand</t>
    </r>
    <r>
      <rPr>
        <sz val="8"/>
        <color rgb="FF333333"/>
        <rFont val="Verdana"/>
        <family val="2"/>
        <charset val="1"/>
      </rPr>
      <t>. If you succeed, you place that as a situation aspect on them in addition to hitting them for stress. (Fate Core, p.125)</t>
    </r>
  </si>
  <si>
    <t xml:space="preserve">Her age is 20, hair is long and light golden, quite pretty. </t>
  </si>
  <si>
    <r>
      <rPr>
        <b/>
        <sz val="8"/>
        <color rgb="FF333333"/>
        <rFont val="Verdana"/>
        <family val="2"/>
        <charset val="1"/>
      </rPr>
      <t>Gun Kata.</t>
    </r>
    <r>
      <rPr>
        <sz val="8"/>
        <color rgb="FF333333"/>
        <rFont val="Verdana"/>
        <family val="2"/>
        <charset val="1"/>
      </rPr>
      <t> You are light on your feet with a gun in your hand, able to keep the gunplay going while evading attempts to harm you. You may use Shoot instead of Athletics to defend against physical attacks. (adapted from Spirit of the Century SRD, §6.15.1)</t>
    </r>
  </si>
  <si>
    <t>she is also a skin-changer</t>
  </si>
  <si>
    <r>
      <rPr>
        <b/>
        <sz val="8"/>
        <color rgb="FF333333"/>
        <rFont val="Verdana"/>
        <family val="2"/>
        <charset val="1"/>
      </rPr>
      <t>Long Shot.</t>
    </r>
    <r>
      <rPr>
        <sz val="8"/>
        <color rgb="FF333333"/>
        <rFont val="Verdana"/>
        <family val="2"/>
        <charset val="1"/>
      </rPr>
      <t> You can make physical attacks with Shoot from up to three zones away, rather than the usual two. (adapted from Spirit of the Century SRD, §6.15.1)</t>
    </r>
  </si>
  <si>
    <r>
      <rPr>
        <b/>
        <sz val="8"/>
        <color rgb="FF333333"/>
        <rFont val="Verdana"/>
        <family val="2"/>
        <charset val="1"/>
      </rPr>
      <t>Rain of Lead.</t>
    </r>
    <r>
      <rPr>
        <sz val="8"/>
        <color rgb="FF333333"/>
        <rFont val="Verdana"/>
        <family val="2"/>
        <charset val="1"/>
      </rPr>
      <t> +2 to create advantage rolls with Shoot when you create an aspect relating to suppressive fire. </t>
    </r>
  </si>
  <si>
    <t>Skin-changer ranger</t>
  </si>
  <si>
    <t>Alertness</t>
  </si>
  <si>
    <t>30 points to use</t>
  </si>
  <si>
    <t>covenant</t>
  </si>
  <si>
    <t>Perfume</t>
  </si>
  <si>
    <t>Ranged</t>
  </si>
  <si>
    <t>Athletics</t>
  </si>
  <si>
    <t>pppp</t>
  </si>
  <si>
    <t>Provencal</t>
  </si>
  <si>
    <t>Survival</t>
  </si>
  <si>
    <t>Stealth</t>
  </si>
  <si>
    <t>Burglary</t>
  </si>
  <si>
    <t>Bound</t>
  </si>
  <si>
    <t>Harry Rothschild</t>
  </si>
  <si>
    <t>Physique</t>
  </si>
  <si>
    <t>Melee</t>
  </si>
  <si>
    <t>Investigate</t>
  </si>
  <si>
    <t>Lore</t>
  </si>
  <si>
    <t>Ride</t>
  </si>
  <si>
    <t>15 p to use</t>
  </si>
  <si>
    <t>pppppp</t>
  </si>
  <si>
    <t>Resources</t>
  </si>
  <si>
    <t>specialist</t>
  </si>
  <si>
    <t>Mild</t>
  </si>
  <si>
    <t>Virtues and stunts</t>
  </si>
  <si>
    <t>4,2,1,1</t>
  </si>
  <si>
    <t>Dual art</t>
  </si>
  <si>
    <t>ppppppp</t>
  </si>
  <si>
    <t>Skin changer</t>
  </si>
  <si>
    <t>It takes a season to create a new skin</t>
  </si>
  <si>
    <t>3,3,2,1</t>
  </si>
  <si>
    <t>Fcocused</t>
  </si>
  <si>
    <t>Epic (+7)</t>
  </si>
  <si>
    <t>Moderate</t>
  </si>
  <si>
    <t>* put an animal skin and gain abilities and weakness of the animal.</t>
  </si>
  <si>
    <t>Medicine</t>
  </si>
  <si>
    <t>2,2,2,2,2</t>
  </si>
  <si>
    <t>Generalist</t>
  </si>
  <si>
    <t>Legendary (+8)</t>
  </si>
  <si>
    <t>pppppppp</t>
  </si>
  <si>
    <t>* Keep intellect if not in that form for not too long</t>
  </si>
  <si>
    <t>1 in all</t>
  </si>
  <si>
    <t>Academic</t>
  </si>
  <si>
    <r>
      <rPr>
        <b/>
        <sz val="11"/>
        <color rgb="FF000000"/>
        <rFont val="Calibri"/>
        <family val="2"/>
        <charset val="1"/>
      </rPr>
      <t>As an experienced ranger</t>
    </r>
    <r>
      <rPr>
        <sz val="11"/>
        <color rgb="FF000000"/>
        <rFont val="Calibri"/>
        <family val="2"/>
        <charset val="1"/>
      </rPr>
      <t>, get +2 when Attacking with a bow after aiming 1 turn</t>
    </r>
  </si>
  <si>
    <r>
      <rPr>
        <b/>
        <sz val="11"/>
        <color rgb="FF000000"/>
        <rFont val="Calibri"/>
        <family val="2"/>
        <charset val="1"/>
      </rPr>
      <t>As an experienced ranger</t>
    </r>
    <r>
      <rPr>
        <sz val="11"/>
        <color rgb="FF000000"/>
        <rFont val="Calibri"/>
        <family val="2"/>
        <charset val="1"/>
      </rPr>
      <t>, get +2 when tracking with survival</t>
    </r>
  </si>
  <si>
    <t>-2</t>
  </si>
  <si>
    <t>Lycantrophe, 3 days a werewolf full-moon</t>
  </si>
  <si>
    <t>* heals all damage when gains control.</t>
  </si>
  <si>
    <t>Rank</t>
  </si>
  <si>
    <t xml:space="preserve"> Church Lore</t>
  </si>
  <si>
    <t xml:space="preserve"> Hermetic Lore</t>
  </si>
  <si>
    <t xml:space="preserve"> Faerie Lore</t>
  </si>
  <si>
    <t>Short sword</t>
  </si>
  <si>
    <t xml:space="preserve"> Infernal Lore</t>
  </si>
  <si>
    <t>Light leather</t>
  </si>
  <si>
    <t>composite bow, arrows, short sword, knife</t>
  </si>
  <si>
    <t>Nice woodlands</t>
  </si>
  <si>
    <t>Weapons</t>
  </si>
  <si>
    <t>Good, great, superb</t>
  </si>
  <si>
    <t>average, fair</t>
  </si>
  <si>
    <t>Mediocre, poor</t>
  </si>
  <si>
    <t>body guard for Nixie</t>
  </si>
  <si>
    <t>Chinese warrior</t>
  </si>
  <si>
    <t>Chinese Provencal</t>
  </si>
  <si>
    <t>Nixie</t>
  </si>
  <si>
    <t xml:space="preserve">Virtues </t>
  </si>
  <si>
    <r>
      <rPr>
        <sz val="11"/>
        <color rgb="FF000000"/>
        <rFont val="Mezalia"/>
        <charset val="1"/>
      </rPr>
      <t>Right Place, Right Time</t>
    </r>
    <r>
      <rPr>
        <sz val="11"/>
        <color rgb="FF000000"/>
        <rFont val="Calibri"/>
        <family val="2"/>
        <charset val="1"/>
      </rPr>
      <t>: Once per session, you may announce your presence</t>
    </r>
  </si>
  <si>
    <t>in the perfect place to help someone in need, ignoring usual limits of</t>
  </si>
  <si>
    <t>time, distance, or plausibility. If the GM elects to grant you a boost and</t>
  </si>
  <si>
    <t>subsequently take advantage of the situation, the stunt does not count</t>
  </si>
  <si>
    <t>Avatar (+9)</t>
  </si>
  <si>
    <t>as the once-per-session application.</t>
  </si>
  <si>
    <t>Stunts</t>
  </si>
  <si>
    <r>
      <rPr>
        <b/>
        <sz val="10"/>
        <color rgb="FF434343"/>
        <rFont val="Calibri"/>
        <family val="2"/>
        <charset val="1"/>
      </rPr>
      <t>Outsider</t>
    </r>
    <r>
      <rPr>
        <sz val="11"/>
        <color rgb="FF434343"/>
        <rFont val="Calibri"/>
        <family val="2"/>
        <charset val="1"/>
      </rPr>
      <t>, faces racism</t>
    </r>
  </si>
  <si>
    <r>
      <rPr>
        <sz val="11"/>
        <color rgb="FF434343"/>
        <rFont val="Calibri"/>
        <family val="2"/>
        <charset val="1"/>
      </rPr>
      <t xml:space="preserve">As a </t>
    </r>
    <r>
      <rPr>
        <b/>
        <sz val="11"/>
        <color rgb="FF434343"/>
        <rFont val="Calibri"/>
        <family val="2"/>
        <charset val="1"/>
      </rPr>
      <t>kung fu maste</t>
    </r>
    <r>
      <rPr>
        <sz val="11"/>
        <color rgb="FF434343"/>
        <rFont val="Calibri"/>
        <family val="2"/>
        <charset val="1"/>
      </rPr>
      <t>r, get +2 when creating</t>
    </r>
  </si>
  <si>
    <t>advantage in a melee fight.</t>
  </si>
  <si>
    <t>Get +2 when attacking multiple opponents</t>
  </si>
  <si>
    <t>Jian longsword</t>
  </si>
  <si>
    <t>Longbow</t>
  </si>
  <si>
    <t>Battle armor, Rattan shield (1 shift)</t>
  </si>
  <si>
    <t>Jian longsword, rattan shield, Chinese battle armor, horse</t>
  </si>
  <si>
    <t xml:space="preserve">Speaks </t>
  </si>
  <si>
    <t>Occitan and Chinese</t>
  </si>
  <si>
    <t>Gealan Rander</t>
  </si>
  <si>
    <r>
      <rPr>
        <b/>
        <sz val="11"/>
        <color rgb="FF3A3A3A"/>
        <rFont val="Arial Narrow"/>
        <family val="2"/>
        <charset val="1"/>
      </rPr>
      <t>Gealen Rander</t>
    </r>
    <r>
      <rPr>
        <sz val="11"/>
        <color rgb="FF3A3A3A"/>
        <rFont val="Arial Narrow"/>
        <family val="2"/>
        <charset val="1"/>
      </rPr>
      <t> is an English woodsman whose parents had both died by time he was age 5, his mother apparently in childbirth and his father died a few years later.</t>
    </r>
  </si>
  <si>
    <t>Animal Handling</t>
  </si>
  <si>
    <t>English</t>
  </si>
  <si>
    <t>Fight</t>
  </si>
  <si>
    <t>Animal Ken</t>
  </si>
  <si>
    <t>As an animal whisperer get +2 when calming</t>
  </si>
  <si>
    <t>* talk to animals</t>
  </si>
  <si>
    <t>an animal</t>
  </si>
  <si>
    <t>As a defender I get +2 when defending another</t>
  </si>
  <si>
    <t>in melee</t>
  </si>
  <si>
    <t>Curse of Venus</t>
  </si>
  <si>
    <t>Animal Companion Rufus Dog</t>
  </si>
  <si>
    <t>* fall in love with the wrong people</t>
  </si>
  <si>
    <t>* those you really like find you vain and shallow</t>
  </si>
  <si>
    <t>Fatique</t>
  </si>
  <si>
    <t>Spear</t>
  </si>
  <si>
    <t>0 unarmed</t>
  </si>
  <si>
    <t>incapasitated</t>
  </si>
  <si>
    <t>Agmundr Storsson</t>
  </si>
  <si>
    <t xml:space="preserve">Agmundr is a Viking and a Skald of great stature and mighty strength. He is haunted by the great wolf Fenrir and his life and destiny are tied to the Beast. </t>
  </si>
  <si>
    <t>Viking warrior</t>
  </si>
  <si>
    <t>Villa Perfume</t>
  </si>
  <si>
    <t>Norse french</t>
  </si>
  <si>
    <t>Anders</t>
  </si>
  <si>
    <r>
      <rPr>
        <b/>
        <sz val="11"/>
        <color rgb="FF000000"/>
        <rFont val="Calibri"/>
        <family val="2"/>
        <charset val="1"/>
      </rPr>
      <t>Blade runes</t>
    </r>
    <r>
      <rPr>
        <sz val="11"/>
        <color rgb="FF000000"/>
        <rFont val="Calibri"/>
        <family val="2"/>
        <charset val="1"/>
      </rPr>
      <t>. spend a stress point to draw a magical rune to a weapon, max</t>
    </r>
  </si>
  <si>
    <t>1p per weapon size. this one use gives weapon +2 to one of 4 actions.</t>
  </si>
  <si>
    <t xml:space="preserve">once rune is cast, it disappears. casting rune takes a minute </t>
  </si>
  <si>
    <r>
      <rPr>
        <b/>
        <sz val="11"/>
        <color rgb="FF000000"/>
        <rFont val="Calibri"/>
        <family val="2"/>
        <charset val="1"/>
      </rPr>
      <t>Heavy Object Swing</t>
    </r>
    <r>
      <rPr>
        <sz val="11"/>
        <color rgb="FF000000"/>
        <rFont val="Calibri"/>
        <family val="2"/>
        <charset val="1"/>
      </rPr>
      <t xml:space="preserve">.  You may use Physique </t>
    </r>
  </si>
  <si>
    <t>instead of Fight whenever you use a heavy object as a melee weapon. </t>
  </si>
  <si>
    <r>
      <rPr>
        <b/>
        <sz val="11"/>
        <color rgb="FF434343"/>
        <rFont val="Calibri"/>
        <family val="2"/>
        <charset val="1"/>
      </rPr>
      <t>Heavy Object Throw</t>
    </r>
    <r>
      <rPr>
        <sz val="11"/>
        <color rgb="FF434343"/>
        <rFont val="Calibri"/>
        <family val="2"/>
        <charset val="1"/>
      </rPr>
      <t xml:space="preserve">. You may use Physique instead of Shoot to </t>
    </r>
  </si>
  <si>
    <t>attack targets one zone away with a heavy object.</t>
  </si>
  <si>
    <t>Diabolic past - devil worshippers still take an intrest in you.</t>
  </si>
  <si>
    <t>Heavy Battle Axe</t>
  </si>
  <si>
    <t>Throwing</t>
  </si>
  <si>
    <t>Medium armor</t>
  </si>
  <si>
    <r>
      <rPr>
        <b/>
        <sz val="8"/>
        <color rgb="FF333333"/>
        <rFont val="Verdana"/>
        <family val="2"/>
        <charset val="1"/>
      </rPr>
      <t>Heavy Object Swing.</t>
    </r>
    <r>
      <rPr>
        <sz val="8"/>
        <color rgb="FF333333"/>
        <rFont val="Verdana"/>
        <family val="2"/>
        <charset val="1"/>
      </rPr>
      <t> You may use Physique instead of Fight whenever you use a heavy object as a melee weapon. </t>
    </r>
  </si>
  <si>
    <t>Extra heavy battle axe</t>
  </si>
  <si>
    <r>
      <rPr>
        <b/>
        <sz val="8"/>
        <color rgb="FF333333"/>
        <rFont val="Verdana"/>
        <family val="2"/>
        <charset val="1"/>
      </rPr>
      <t>Heavy Object Throw.</t>
    </r>
    <r>
      <rPr>
        <sz val="8"/>
        <color rgb="FF333333"/>
        <rFont val="Verdana"/>
        <family val="2"/>
        <charset val="1"/>
      </rPr>
      <t> You may use Physique instead of Shoot to attack targets one zone away with a heavy object.</t>
    </r>
  </si>
  <si>
    <t>The Brute</t>
  </si>
  <si>
    <t>The Swashbuckler</t>
  </si>
  <si>
    <t>2 handed blade</t>
  </si>
  <si>
    <t>2. 2 handed weapon</t>
  </si>
  <si>
    <t>The all star</t>
  </si>
  <si>
    <t>The Guardian</t>
  </si>
  <si>
    <t>Sword and shield</t>
  </si>
  <si>
    <t>The Trickster</t>
  </si>
  <si>
    <t>The Thief</t>
  </si>
  <si>
    <t>small weapon</t>
  </si>
  <si>
    <t>Bertrand du Gretskin</t>
  </si>
  <si>
    <t>Battle hammer 2h</t>
  </si>
  <si>
    <t>Long-sword and shield</t>
  </si>
  <si>
    <t>spontanious magic</t>
  </si>
  <si>
    <t>pp</t>
  </si>
  <si>
    <t>Shape of the wolf, need a wolf foci (paw)</t>
  </si>
  <si>
    <t>Water into oil</t>
  </si>
  <si>
    <t>MuAq</t>
  </si>
  <si>
    <t>scene</t>
  </si>
  <si>
    <t>Turn max 80 kg of water into oil.</t>
  </si>
  <si>
    <t>Target appears more forceful, authoritative and believable Influence +2. Numerous subtle changes in appearance brings about this change.</t>
  </si>
  <si>
    <t>The Choking Mist</t>
  </si>
  <si>
    <t>Change air into a teargas. Near impossible to function on area</t>
  </si>
  <si>
    <t>Iron Bush</t>
  </si>
  <si>
    <t xml:space="preserve">ind </t>
  </si>
  <si>
    <t>Turn a plant (max human sied) into sharp metal</t>
  </si>
  <si>
    <t>MuHeTe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</si>
</sst>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1"/>
      <color theme="1"/>
      <name val="Calibri"/>
      <family val="2"/>
      <charset val="1"/>
    </font>
    <font>
      <b/>
      <sz val="11"/>
      <color theme="1"/>
      <name val="Calibri"/>
      <family val="2"/>
      <charset val="1"/>
    </font>
    <font>
      <b/>
      <sz val="11"/>
      <color theme="5" tint="-0.499984740745262"/>
      <name val="Calibri"/>
      <family val="2"/>
      <charset val="1"/>
    </font>
    <font>
      <sz val="22"/>
      <color theme="1"/>
      <name val="Capture it 2"/>
      <charset val="1"/>
    </font>
    <font>
      <b/>
      <sz val="11"/>
      <color theme="0"/>
      <name val="Mezalia"/>
      <charset val="1"/>
    </font>
    <font>
      <b/>
      <sz val="11"/>
      <color theme="0"/>
      <name val="Calibri"/>
      <family val="2"/>
      <charset val="1"/>
    </font>
    <font>
      <b/>
      <sz val="11"/>
      <color theme="0"/>
      <name val="Arial"/>
      <family val="2"/>
      <charset val="1"/>
    </font>
    <font>
      <sz val="10"/>
      <color theme="1"/>
      <name val="Arial Narrow"/>
      <family val="2"/>
      <charset val="1"/>
    </font>
    <font>
      <sz val="11"/>
      <color theme="1"/>
      <name val="Arial"/>
      <family val="2"/>
      <charset val="1"/>
    </font>
    <font>
      <sz val="10"/>
      <color theme="1"/>
      <name val="Calibri"/>
      <family val="2"/>
      <charset val="1"/>
    </font>
    <font>
      <sz val="11"/>
      <color theme="0"/>
      <name val="Mezalia"/>
      <charset val="1"/>
    </font>
    <font>
      <sz val="11"/>
      <color theme="1"/>
      <name val="Wingdings"/>
      <charset val="2"/>
    </font>
    <font>
      <sz val="11"/>
      <color theme="1"/>
      <name val="Aharoni"/>
      <charset val="1"/>
    </font>
    <font>
      <sz val="11"/>
      <color rgb="FF000000"/>
      <name val="Calibri"/>
      <family val="2"/>
      <charset val="1"/>
    </font>
    <font>
      <sz val="11"/>
      <color rgb="FF000000"/>
      <name val="Arial Narrow"/>
      <family val="2"/>
      <charset val="1"/>
    </font>
    <font>
      <sz val="10"/>
      <color theme="1"/>
      <name val="Garamond"/>
      <family val="1"/>
      <charset val="1"/>
    </font>
    <font>
      <sz val="11"/>
      <color theme="1"/>
      <name val="Garamond"/>
      <family val="1"/>
      <charset val="1"/>
    </font>
    <font>
      <sz val="9"/>
      <color theme="1"/>
      <name val="Garamond"/>
      <family val="1"/>
      <charset val="1"/>
    </font>
    <font>
      <sz val="11"/>
      <color theme="0" tint="-0.34998626667073579"/>
      <name val="Garamond"/>
      <family val="1"/>
      <charset val="1"/>
    </font>
    <font>
      <sz val="11"/>
      <color theme="1"/>
      <name val="Arial Narrow"/>
      <family val="2"/>
      <charset val="1"/>
    </font>
    <font>
      <sz val="8"/>
      <color theme="1"/>
      <name val="Garamond"/>
      <family val="1"/>
      <charset val="1"/>
    </font>
    <font>
      <sz val="9"/>
      <color theme="1"/>
      <name val="Arial Narrow"/>
      <family val="2"/>
      <charset val="1"/>
    </font>
    <font>
      <sz val="8"/>
      <color theme="1"/>
      <name val="Arial Narrow"/>
      <family val="2"/>
      <charset val="1"/>
    </font>
    <font>
      <sz val="11"/>
      <color theme="0"/>
      <name val="Aharoni"/>
      <charset val="1"/>
    </font>
    <font>
      <sz val="10"/>
      <color theme="1"/>
      <name val="Mezalia"/>
      <charset val="1"/>
    </font>
    <font>
      <i/>
      <sz val="11"/>
      <color theme="1"/>
      <name val="Calibri"/>
      <family val="2"/>
      <charset val="1"/>
    </font>
    <font>
      <sz val="11"/>
      <color theme="0"/>
      <name val="Calibri"/>
      <family val="2"/>
      <charset val="1"/>
    </font>
    <font>
      <sz val="9"/>
      <color theme="0"/>
      <name val="Calibri"/>
      <family val="2"/>
      <charset val="1"/>
    </font>
    <font>
      <b/>
      <sz val="9"/>
      <color theme="1"/>
      <name val="Segoe UI"/>
      <family val="2"/>
      <charset val="1"/>
    </font>
    <font>
      <sz val="9"/>
      <color theme="1"/>
      <name val="Calibri"/>
      <family val="2"/>
      <charset val="1"/>
    </font>
    <font>
      <b/>
      <sz val="8"/>
      <color theme="5" tint="-0.499984740745262"/>
      <name val="Calibri"/>
      <family val="2"/>
      <charset val="1"/>
    </font>
    <font>
      <b/>
      <sz val="10"/>
      <color theme="1"/>
      <name val="Calibri"/>
      <family val="2"/>
      <charset val="1"/>
    </font>
    <font>
      <b/>
      <sz val="11"/>
      <color rgb="FF000000"/>
      <name val="Calibri"/>
      <family val="2"/>
      <charset val="1"/>
    </font>
    <font>
      <b/>
      <sz val="11"/>
      <color rgb="FF434343"/>
      <name val="Calibri"/>
      <family val="2"/>
      <charset val="1"/>
    </font>
    <font>
      <sz val="11"/>
      <color rgb="FF434343"/>
      <name val="Calibri"/>
      <family val="2"/>
      <charset val="1"/>
    </font>
    <font>
      <sz val="7"/>
      <color theme="1"/>
      <name val="Calibri"/>
      <family val="2"/>
      <charset val="1"/>
    </font>
    <font>
      <sz val="11"/>
      <color theme="1"/>
      <name val="Mezalia"/>
      <charset val="1"/>
    </font>
    <font>
      <b/>
      <sz val="11"/>
      <color theme="1"/>
      <name val="Mezalia"/>
      <charset val="1"/>
    </font>
    <font>
      <sz val="11"/>
      <color theme="0" tint="-0.14999847407452621"/>
      <name val="Calibri"/>
      <family val="2"/>
      <charset val="1"/>
    </font>
    <font>
      <sz val="11"/>
      <color theme="1"/>
      <name val="Calibre"/>
      <charset val="1"/>
    </font>
    <font>
      <sz val="11"/>
      <color rgb="FFDDDDDD"/>
      <name val="Calibri"/>
      <family val="2"/>
      <charset val="1"/>
    </font>
    <font>
      <sz val="11"/>
      <color rgb="FFCCCCCC"/>
      <name val="Calibri"/>
      <family val="2"/>
      <charset val="1"/>
    </font>
    <font>
      <sz val="11"/>
      <color rgb="FFEEEEEE"/>
      <name val="Calibri"/>
      <family val="2"/>
      <charset val="1"/>
    </font>
    <font>
      <b/>
      <sz val="11"/>
      <color theme="1"/>
      <name val="Arial Narrow"/>
      <family val="2"/>
      <charset val="1"/>
    </font>
    <font>
      <sz val="9"/>
      <color theme="0"/>
      <name val="Mezalia"/>
      <charset val="1"/>
    </font>
    <font>
      <sz val="7"/>
      <color theme="1"/>
      <name val="Garamond"/>
      <family val="1"/>
      <charset val="1"/>
    </font>
    <font>
      <sz val="9"/>
      <color theme="0" tint="-0.34998626667073579"/>
      <name val="Garamond"/>
      <family val="1"/>
      <charset val="1"/>
    </font>
    <font>
      <b/>
      <sz val="7"/>
      <color theme="1"/>
      <name val="Garamond"/>
      <family val="1"/>
      <charset val="1"/>
    </font>
    <font>
      <b/>
      <sz val="11"/>
      <color theme="0"/>
      <name val="Aharoni"/>
      <charset val="1"/>
    </font>
    <font>
      <i/>
      <sz val="11"/>
      <color theme="1"/>
      <name val="Arial"/>
      <family val="2"/>
      <charset val="1"/>
    </font>
    <font>
      <sz val="11"/>
      <color theme="1"/>
      <name val="Calibri"/>
      <family val="2"/>
    </font>
    <font>
      <sz val="11"/>
      <color rgb="FFB2B2B2"/>
      <name val="Calibri"/>
      <family val="2"/>
      <charset val="1"/>
    </font>
    <font>
      <b/>
      <sz val="9"/>
      <color theme="1"/>
      <name val="Calibri"/>
      <family val="2"/>
      <charset val="1"/>
    </font>
    <font>
      <sz val="11"/>
      <color theme="9" tint="-0.499984740745262"/>
      <name val="Calibri"/>
      <family val="2"/>
      <charset val="1"/>
    </font>
    <font>
      <sz val="10"/>
      <color theme="9" tint="-0.499984740745262"/>
      <name val="Calibri"/>
      <family val="2"/>
      <charset val="1"/>
    </font>
    <font>
      <b/>
      <sz val="11"/>
      <color theme="9" tint="-0.499984740745262"/>
      <name val="Calibri"/>
      <family val="2"/>
      <charset val="1"/>
    </font>
    <font>
      <b/>
      <sz val="8"/>
      <color theme="1"/>
      <name val="Garamond"/>
      <family val="1"/>
      <charset val="1"/>
    </font>
    <font>
      <sz val="9"/>
      <color theme="1"/>
      <name val="Segoe UI"/>
      <family val="2"/>
      <charset val="1"/>
    </font>
    <font>
      <i/>
      <sz val="9"/>
      <color theme="1"/>
      <name val="Calibri"/>
      <family val="2"/>
      <charset val="1"/>
    </font>
    <font>
      <b/>
      <sz val="11"/>
      <color theme="1"/>
      <name val="Arial"/>
      <family val="2"/>
      <charset val="1"/>
    </font>
    <font>
      <sz val="14"/>
      <color theme="1"/>
      <name val="Georgia"/>
      <family val="1"/>
      <charset val="1"/>
    </font>
    <font>
      <b/>
      <sz val="8"/>
      <color rgb="FF333333"/>
      <name val="Verdana"/>
      <family val="2"/>
      <charset val="1"/>
    </font>
    <font>
      <sz val="8"/>
      <color rgb="FF333333"/>
      <name val="Verdana"/>
      <family val="2"/>
      <charset val="1"/>
    </font>
    <font>
      <i/>
      <sz val="8"/>
      <color rgb="FF333333"/>
      <name val="Verdana"/>
      <family val="2"/>
      <charset val="1"/>
    </font>
    <font>
      <sz val="11"/>
      <color theme="0" tint="-0.499984740745262"/>
      <name val="Calibri"/>
      <family val="2"/>
      <charset val="1"/>
    </font>
    <font>
      <sz val="11"/>
      <color rgb="FF000000"/>
      <name val="Mezalia"/>
      <charset val="1"/>
    </font>
    <font>
      <b/>
      <sz val="10"/>
      <color rgb="FF434343"/>
      <name val="Calibri"/>
      <family val="2"/>
      <charset val="1"/>
    </font>
    <font>
      <b/>
      <sz val="11"/>
      <color rgb="FF3A3A3A"/>
      <name val="Arial Narrow"/>
      <family val="2"/>
      <charset val="1"/>
    </font>
    <font>
      <sz val="11"/>
      <color rgb="FF3A3A3A"/>
      <name val="Arial Narrow"/>
      <family val="2"/>
      <charset val="1"/>
    </font>
    <font>
      <sz val="10"/>
      <color theme="1"/>
      <name val="Calibri"/>
      <family val="2"/>
    </font>
    <font>
      <sz val="12"/>
      <color theme="1"/>
      <name val="Arial Narrow"/>
      <family val="2"/>
      <charset val="1"/>
    </font>
    <font>
      <sz val="10"/>
      <color theme="1"/>
      <name val="Agency FB"/>
    </font>
    <font>
      <sz val="9"/>
      <color theme="1"/>
      <name val="Agency FB"/>
    </font>
    <font>
      <sz val="12"/>
      <color theme="1"/>
      <name val="Agency FB"/>
    </font>
    <font>
      <b/>
      <sz val="11"/>
      <color rgb="FFC00000"/>
      <name val="Calibri"/>
      <family val="2"/>
      <charset val="1"/>
    </font>
    <font>
      <b/>
      <sz val="11"/>
      <color rgb="FFC00000"/>
      <name val="Calibri"/>
      <family val="2"/>
    </font>
    <font>
      <b/>
      <sz val="9"/>
      <color rgb="FFC00000"/>
      <name val="Calibri"/>
      <family val="2"/>
      <charset val="1"/>
    </font>
  </fonts>
  <fills count="16">
    <fill>
      <patternFill patternType="none"/>
    </fill>
    <fill>
      <patternFill patternType="gray125"/>
    </fill>
    <fill>
      <patternFill patternType="solid">
        <fgColor theme="0"/>
        <bgColor rgb="FFF9F9F9"/>
      </patternFill>
    </fill>
    <fill>
      <patternFill patternType="solid">
        <fgColor rgb="FFDDDDDD"/>
        <bgColor rgb="FFD9D9D9"/>
      </patternFill>
    </fill>
    <fill>
      <patternFill patternType="solid">
        <fgColor theme="1"/>
        <bgColor rgb="FF181717"/>
      </patternFill>
    </fill>
    <fill>
      <patternFill patternType="solid">
        <fgColor theme="2"/>
        <bgColor rgb="FFDEE6EF"/>
      </patternFill>
    </fill>
    <fill>
      <patternFill patternType="solid">
        <fgColor theme="0" tint="-4.9989318521683403E-2"/>
        <bgColor rgb="FFEEEEEE"/>
      </patternFill>
    </fill>
    <fill>
      <patternFill patternType="solid">
        <fgColor theme="2" tint="-0.89999084444715716"/>
        <bgColor rgb="FF000000"/>
      </patternFill>
    </fill>
    <fill>
      <patternFill patternType="solid">
        <fgColor rgb="FFDEE6EF"/>
        <bgColor rgb="FFDAE3F3"/>
      </patternFill>
    </fill>
    <fill>
      <patternFill patternType="solid">
        <fgColor theme="4" tint="0.79979857783745845"/>
        <bgColor rgb="FFDEE6EF"/>
      </patternFill>
    </fill>
    <fill>
      <patternFill patternType="solid">
        <fgColor rgb="FFB2B2B2"/>
        <bgColor rgb="FFA6A6A6"/>
      </patternFill>
    </fill>
    <fill>
      <patternFill patternType="solid">
        <fgColor theme="6" tint="-0.499984740745262"/>
        <bgColor rgb="FF505050"/>
      </patternFill>
    </fill>
    <fill>
      <patternFill patternType="solid">
        <fgColor rgb="FFF9F9F9"/>
        <bgColor rgb="FFFFFFFF"/>
      </patternFill>
    </fill>
    <fill>
      <patternFill patternType="solid">
        <fgColor theme="9" tint="-0.249977111117893"/>
        <bgColor rgb="FF339966"/>
      </patternFill>
    </fill>
    <fill>
      <patternFill patternType="solid">
        <fgColor theme="7" tint="-0.249977111117893"/>
        <bgColor rgb="FFFF6600"/>
      </patternFill>
    </fill>
    <fill>
      <patternFill patternType="solid">
        <fgColor theme="8" tint="0.79979857783745845"/>
        <bgColor rgb="FFDEE6EF"/>
      </patternFill>
    </fill>
  </fills>
  <borders count="2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theme="0" tint="-4.9989318521683403E-2"/>
      </right>
      <top style="thin">
        <color auto="1"/>
      </top>
      <bottom/>
      <diagonal/>
    </border>
    <border>
      <left style="thin">
        <color auto="1"/>
      </left>
      <right style="thin">
        <color theme="0" tint="-4.9989318521683403E-2"/>
      </right>
      <top/>
      <bottom/>
      <diagonal/>
    </border>
    <border>
      <left/>
      <right style="thin">
        <color auto="1"/>
      </right>
      <top/>
      <bottom style="thin">
        <color auto="1"/>
      </bottom>
      <diagonal/>
    </border>
    <border>
      <left style="thin">
        <color auto="1"/>
      </left>
      <right style="thin">
        <color theme="0" tint="-4.9989318521683403E-2"/>
      </right>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rgb="FF505050"/>
      </left>
      <right style="thin">
        <color rgb="FF505050"/>
      </right>
      <top style="thin">
        <color rgb="FF505050"/>
      </top>
      <bottom/>
      <diagonal/>
    </border>
    <border>
      <left style="thin">
        <color rgb="FF505050"/>
      </left>
      <right/>
      <top style="thin">
        <color rgb="FF505050"/>
      </top>
      <bottom style="thin">
        <color rgb="FF505050"/>
      </bottom>
      <diagonal/>
    </border>
    <border>
      <left/>
      <right/>
      <top style="thin">
        <color rgb="FF505050"/>
      </top>
      <bottom style="thin">
        <color rgb="FF505050"/>
      </bottom>
      <diagonal/>
    </border>
    <border>
      <left/>
      <right style="thin">
        <color rgb="FF505050"/>
      </right>
      <top style="thin">
        <color rgb="FF505050"/>
      </top>
      <bottom style="thin">
        <color rgb="FF505050"/>
      </bottom>
      <diagonal/>
    </border>
    <border>
      <left/>
      <right/>
      <top style="thin">
        <color auto="1"/>
      </top>
      <bottom style="thin">
        <color rgb="FF505050"/>
      </bottom>
      <diagonal/>
    </border>
    <border>
      <left/>
      <right/>
      <top/>
      <bottom style="thin">
        <color rgb="FF505050"/>
      </bottom>
      <diagonal/>
    </border>
    <border>
      <left/>
      <right/>
      <top style="thin">
        <color rgb="FF505050"/>
      </top>
      <bottom style="thin">
        <color auto="1"/>
      </bottom>
      <diagonal/>
    </border>
  </borders>
  <cellStyleXfs count="1">
    <xf numFmtId="0" fontId="0" fillId="0" borderId="0"/>
  </cellStyleXfs>
  <cellXfs count="387">
    <xf numFmtId="0" fontId="0" fillId="0" borderId="0" xfId="0"/>
    <xf numFmtId="0" fontId="0" fillId="15" borderId="10" xfId="0" applyFill="1" applyBorder="1" applyAlignment="1">
      <alignment horizontal="left"/>
    </xf>
    <xf numFmtId="0" fontId="70" fillId="2" borderId="15" xfId="0" applyFont="1" applyFill="1" applyBorder="1" applyAlignment="1">
      <alignment horizontal="left" wrapText="1"/>
    </xf>
    <xf numFmtId="0" fontId="29" fillId="0" borderId="0" xfId="0" applyFont="1" applyAlignment="1">
      <alignment horizontal="left"/>
    </xf>
    <xf numFmtId="0" fontId="67" fillId="0" borderId="15" xfId="0" applyFont="1" applyBorder="1" applyAlignment="1">
      <alignment horizontal="left" vertical="top" wrapText="1"/>
    </xf>
    <xf numFmtId="0" fontId="0" fillId="14" borderId="10" xfId="0" applyFill="1" applyBorder="1" applyAlignment="1">
      <alignment horizontal="left"/>
    </xf>
    <xf numFmtId="0" fontId="0" fillId="13" borderId="10" xfId="0" applyFill="1" applyBorder="1" applyAlignment="1">
      <alignment horizontal="left"/>
    </xf>
    <xf numFmtId="0" fontId="0" fillId="4" borderId="10" xfId="0" applyFill="1" applyBorder="1" applyAlignment="1">
      <alignment horizontal="left"/>
    </xf>
    <xf numFmtId="0" fontId="0" fillId="2" borderId="0" xfId="0" applyFill="1" applyAlignment="1">
      <alignment horizontal="left"/>
    </xf>
    <xf numFmtId="0" fontId="0" fillId="0" borderId="7" xfId="0" applyBorder="1" applyAlignment="1">
      <alignment horizontal="left"/>
    </xf>
    <xf numFmtId="0" fontId="0" fillId="2" borderId="10" xfId="0" applyFill="1" applyBorder="1" applyAlignment="1">
      <alignment horizontal="left"/>
    </xf>
    <xf numFmtId="0" fontId="0" fillId="5" borderId="0" xfId="0" applyFill="1" applyAlignment="1">
      <alignment horizontal="left"/>
    </xf>
    <xf numFmtId="0" fontId="0" fillId="0" borderId="0" xfId="0" applyAlignment="1">
      <alignment horizontal="left"/>
    </xf>
    <xf numFmtId="0" fontId="3" fillId="2" borderId="0" xfId="0" applyFont="1" applyFill="1" applyAlignment="1">
      <alignment horizontal="center" vertical="center"/>
    </xf>
    <xf numFmtId="0" fontId="0" fillId="2" borderId="0" xfId="0" applyFill="1"/>
    <xf numFmtId="0" fontId="0" fillId="0" borderId="0" xfId="0" applyAlignment="1">
      <alignment horizontal="center" wrapText="1"/>
    </xf>
    <xf numFmtId="0" fontId="0" fillId="2" borderId="0" xfId="0" applyFill="1" applyAlignment="1">
      <alignment horizontal="center" wrapText="1"/>
    </xf>
    <xf numFmtId="0" fontId="0" fillId="2" borderId="1" xfId="0" applyFill="1" applyBorder="1"/>
    <xf numFmtId="0" fontId="0" fillId="2" borderId="2" xfId="0" applyFill="1" applyBorder="1"/>
    <xf numFmtId="0" fontId="0" fillId="2" borderId="3" xfId="0" applyFill="1" applyBorder="1"/>
    <xf numFmtId="0" fontId="1" fillId="3" borderId="1" xfId="0" applyFont="1" applyFill="1" applyBorder="1"/>
    <xf numFmtId="0" fontId="2" fillId="3" borderId="4" xfId="0" applyFont="1" applyFill="1" applyBorder="1"/>
    <xf numFmtId="0" fontId="0" fillId="2" borderId="5" xfId="0" applyFill="1" applyBorder="1"/>
    <xf numFmtId="0" fontId="0" fillId="2" borderId="6" xfId="0" applyFill="1" applyBorder="1"/>
    <xf numFmtId="0" fontId="0" fillId="2" borderId="4" xfId="0" applyFill="1" applyBorder="1"/>
    <xf numFmtId="0" fontId="0" fillId="2" borderId="7" xfId="0" applyFill="1" applyBorder="1"/>
    <xf numFmtId="0" fontId="0" fillId="2" borderId="8" xfId="0" applyFill="1" applyBorder="1"/>
    <xf numFmtId="0" fontId="0" fillId="2" borderId="4" xfId="0" applyFill="1" applyBorder="1" applyAlignment="1">
      <alignment horizontal="center" wrapText="1"/>
    </xf>
    <xf numFmtId="0" fontId="0" fillId="2" borderId="9" xfId="0" applyFill="1" applyBorder="1" applyAlignment="1">
      <alignment horizontal="center"/>
    </xf>
    <xf numFmtId="0" fontId="0" fillId="2" borderId="10" xfId="0" applyFill="1" applyBorder="1"/>
    <xf numFmtId="0" fontId="0" fillId="2" borderId="7" xfId="0" applyFill="1" applyBorder="1" applyAlignment="1">
      <alignment horizontal="center" wrapText="1"/>
    </xf>
    <xf numFmtId="0" fontId="4" fillId="4" borderId="7" xfId="0" applyFont="1" applyFill="1" applyBorder="1"/>
    <xf numFmtId="0" fontId="4" fillId="4" borderId="7" xfId="0" applyFont="1" applyFill="1" applyBorder="1" applyAlignment="1">
      <alignment horizontal="center" vertical="center"/>
    </xf>
    <xf numFmtId="0" fontId="5" fillId="4" borderId="7" xfId="0" applyFont="1" applyFill="1" applyBorder="1"/>
    <xf numFmtId="0" fontId="6" fillId="4" borderId="7"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6" xfId="0" applyFont="1" applyFill="1" applyBorder="1" applyAlignment="1">
      <alignment horizontal="center" vertical="center" wrapText="1"/>
    </xf>
    <xf numFmtId="0" fontId="7" fillId="2" borderId="0" xfId="0" applyFont="1" applyFill="1" applyAlignment="1">
      <alignment horizontal="right"/>
    </xf>
    <xf numFmtId="0" fontId="0" fillId="2" borderId="11" xfId="0" applyFill="1" applyBorder="1" applyAlignment="1">
      <alignment horizontal="left"/>
    </xf>
    <xf numFmtId="0" fontId="0" fillId="2" borderId="3" xfId="0" applyFill="1" applyBorder="1" applyAlignment="1">
      <alignment horizontal="center" wrapText="1"/>
    </xf>
    <xf numFmtId="0" fontId="0" fillId="5" borderId="0" xfId="0" applyFill="1"/>
    <xf numFmtId="0" fontId="8" fillId="5" borderId="0" xfId="0" applyFont="1" applyFill="1" applyAlignment="1">
      <alignment vertical="center" wrapText="1"/>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6" xfId="0" applyFont="1" applyFill="1" applyBorder="1" applyAlignment="1">
      <alignment vertical="center" wrapText="1"/>
    </xf>
    <xf numFmtId="0" fontId="0" fillId="2" borderId="0" xfId="0" applyFill="1" applyAlignment="1">
      <alignment horizontal="right"/>
    </xf>
    <xf numFmtId="0" fontId="0" fillId="2" borderId="12" xfId="0" applyFill="1" applyBorder="1" applyAlignment="1">
      <alignment horizontal="left"/>
    </xf>
    <xf numFmtId="0" fontId="0" fillId="2" borderId="6" xfId="0" applyFill="1" applyBorder="1" applyAlignment="1">
      <alignment horizontal="center" wrapText="1"/>
    </xf>
    <xf numFmtId="0" fontId="0" fillId="0" borderId="0" xfId="0" applyAlignment="1">
      <alignment horizontal="left"/>
    </xf>
    <xf numFmtId="0" fontId="0" fillId="5" borderId="0" xfId="0" applyFill="1" applyAlignment="1">
      <alignment horizontal="left"/>
    </xf>
    <xf numFmtId="0" fontId="9" fillId="2" borderId="0" xfId="0" applyFont="1" applyFill="1" applyAlignment="1">
      <alignment horizontal="right"/>
    </xf>
    <xf numFmtId="0" fontId="0" fillId="2" borderId="10" xfId="0" applyFill="1" applyBorder="1" applyAlignment="1">
      <alignment horizontal="left"/>
    </xf>
    <xf numFmtId="0" fontId="8" fillId="2" borderId="13" xfId="0" applyFont="1" applyFill="1" applyBorder="1" applyAlignment="1">
      <alignment vertical="center" wrapText="1"/>
    </xf>
    <xf numFmtId="0" fontId="0" fillId="5" borderId="6" xfId="0" applyFill="1" applyBorder="1"/>
    <xf numFmtId="0" fontId="0" fillId="0" borderId="6" xfId="0" applyBorder="1"/>
    <xf numFmtId="0" fontId="9" fillId="2" borderId="14" xfId="0" applyFont="1" applyFill="1" applyBorder="1" applyAlignment="1">
      <alignment horizontal="left"/>
    </xf>
    <xf numFmtId="0" fontId="0" fillId="2" borderId="13" xfId="0" applyFill="1" applyBorder="1" applyAlignment="1">
      <alignment horizontal="center" wrapText="1"/>
    </xf>
    <xf numFmtId="0" fontId="0" fillId="0" borderId="7" xfId="0" applyBorder="1" applyAlignment="1">
      <alignment horizontal="left"/>
    </xf>
    <xf numFmtId="0" fontId="0" fillId="0" borderId="13" xfId="0" applyBorder="1"/>
    <xf numFmtId="0" fontId="10" fillId="4" borderId="7" xfId="0" applyFont="1" applyFill="1" applyBorder="1"/>
    <xf numFmtId="0" fontId="10" fillId="4" borderId="0" xfId="0" applyFont="1" applyFill="1"/>
    <xf numFmtId="0" fontId="10" fillId="4" borderId="0" xfId="0" applyFont="1" applyFill="1" applyAlignment="1">
      <alignment horizontal="center"/>
    </xf>
    <xf numFmtId="0" fontId="10" fillId="4" borderId="0" xfId="0" applyFont="1" applyFill="1" applyAlignment="1">
      <alignment vertical="center"/>
    </xf>
    <xf numFmtId="0" fontId="0" fillId="0" borderId="1" xfId="0" applyBorder="1"/>
    <xf numFmtId="0" fontId="11" fillId="2" borderId="0" xfId="0" applyFont="1" applyFill="1"/>
    <xf numFmtId="0" fontId="0" fillId="2" borderId="3" xfId="0" applyFill="1" applyBorder="1" applyAlignment="1">
      <alignment horizontal="right"/>
    </xf>
    <xf numFmtId="0" fontId="0" fillId="0" borderId="15" xfId="0" applyBorder="1" applyAlignment="1">
      <alignment horizontal="center"/>
    </xf>
    <xf numFmtId="0" fontId="1" fillId="2" borderId="5" xfId="0" applyFont="1" applyFill="1" applyBorder="1" applyAlignment="1">
      <alignment horizontal="center"/>
    </xf>
    <xf numFmtId="0" fontId="0" fillId="2" borderId="6" xfId="0" applyFill="1" applyBorder="1" applyAlignment="1">
      <alignment horizontal="right"/>
    </xf>
    <xf numFmtId="0" fontId="0" fillId="0" borderId="9" xfId="0"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12" fillId="2" borderId="5" xfId="0" applyFont="1" applyFill="1" applyBorder="1"/>
    <xf numFmtId="0" fontId="0" fillId="2" borderId="13" xfId="0" applyFill="1" applyBorder="1" applyAlignment="1">
      <alignment horizontal="right"/>
    </xf>
    <xf numFmtId="0" fontId="0" fillId="2" borderId="10" xfId="0" applyFill="1" applyBorder="1" applyAlignment="1">
      <alignment horizontal="center"/>
    </xf>
    <xf numFmtId="0" fontId="0" fillId="2" borderId="7" xfId="0" applyFill="1" applyBorder="1" applyAlignment="1">
      <alignment horizontal="center"/>
    </xf>
    <xf numFmtId="0" fontId="0" fillId="2" borderId="7" xfId="0" applyFill="1" applyBorder="1" applyAlignment="1">
      <alignment horizontal="right"/>
    </xf>
    <xf numFmtId="0" fontId="10" fillId="4" borderId="0" xfId="0" applyFont="1" applyFill="1" applyAlignment="1">
      <alignment horizontal="left"/>
    </xf>
    <xf numFmtId="0" fontId="10" fillId="4" borderId="0" xfId="0" applyFont="1" applyFill="1" applyAlignment="1">
      <alignment horizontal="center" vertical="center"/>
    </xf>
    <xf numFmtId="0" fontId="10" fillId="4" borderId="0" xfId="0" applyFont="1" applyFill="1" applyAlignment="1">
      <alignment horizontal="right"/>
    </xf>
    <xf numFmtId="0" fontId="13" fillId="2" borderId="5" xfId="0" applyFont="1" applyFill="1" applyBorder="1"/>
    <xf numFmtId="0" fontId="0" fillId="2" borderId="15" xfId="0" applyFill="1" applyBorder="1"/>
    <xf numFmtId="0" fontId="15" fillId="2" borderId="10" xfId="0" applyFont="1" applyFill="1" applyBorder="1" applyAlignment="1">
      <alignment horizontal="left"/>
    </xf>
    <xf numFmtId="0" fontId="16" fillId="2" borderId="7" xfId="0" applyFont="1" applyFill="1" applyBorder="1" applyAlignment="1">
      <alignment vertical="center"/>
    </xf>
    <xf numFmtId="0" fontId="17" fillId="2" borderId="7" xfId="0" applyFont="1" applyFill="1" applyBorder="1" applyAlignment="1">
      <alignment horizontal="right"/>
    </xf>
    <xf numFmtId="0" fontId="18" fillId="2" borderId="7" xfId="0" applyFont="1" applyFill="1" applyBorder="1" applyAlignment="1">
      <alignment horizontal="center" vertical="center"/>
    </xf>
    <xf numFmtId="0" fontId="16" fillId="2" borderId="7" xfId="0" applyFont="1" applyFill="1" applyBorder="1" applyAlignment="1">
      <alignment horizontal="center" vertical="center"/>
    </xf>
    <xf numFmtId="0" fontId="16" fillId="2" borderId="7" xfId="0" applyFont="1" applyFill="1" applyBorder="1" applyAlignment="1">
      <alignment horizontal="right" vertical="center"/>
    </xf>
    <xf numFmtId="0" fontId="1" fillId="2" borderId="6" xfId="0" applyFont="1" applyFill="1" applyBorder="1" applyAlignment="1">
      <alignment horizontal="right"/>
    </xf>
    <xf numFmtId="0" fontId="11" fillId="2" borderId="0" xfId="0" applyFont="1" applyFill="1" applyAlignment="1">
      <alignment horizontal="center"/>
    </xf>
    <xf numFmtId="0" fontId="15" fillId="2" borderId="0" xfId="0" applyFont="1" applyFill="1" applyAlignment="1">
      <alignment horizontal="center" vertical="center"/>
    </xf>
    <xf numFmtId="0" fontId="19" fillId="2" borderId="5" xfId="0" applyFont="1" applyFill="1" applyBorder="1"/>
    <xf numFmtId="0" fontId="0" fillId="2" borderId="0" xfId="0" applyFill="1" applyAlignment="1">
      <alignment horizontal="left"/>
    </xf>
    <xf numFmtId="0" fontId="20" fillId="2" borderId="0" xfId="0" applyFont="1" applyFill="1" applyAlignment="1">
      <alignment horizontal="center" vertical="center"/>
    </xf>
    <xf numFmtId="0" fontId="21" fillId="2" borderId="7" xfId="0" applyFont="1" applyFill="1" applyBorder="1" applyAlignment="1">
      <alignment horizontal="right" vertical="center"/>
    </xf>
    <xf numFmtId="0" fontId="22" fillId="2" borderId="10" xfId="0" applyFont="1" applyFill="1" applyBorder="1"/>
    <xf numFmtId="0" fontId="11" fillId="2" borderId="7" xfId="0" applyFont="1" applyFill="1" applyBorder="1" applyAlignment="1">
      <alignment horizontal="center"/>
    </xf>
    <xf numFmtId="0" fontId="0" fillId="2" borderId="7" xfId="0" applyFill="1" applyBorder="1" applyAlignment="1">
      <alignment horizontal="left"/>
    </xf>
    <xf numFmtId="0" fontId="20" fillId="2" borderId="7" xfId="0" applyFont="1" applyFill="1" applyBorder="1" applyAlignment="1">
      <alignment horizontal="center" vertical="center"/>
    </xf>
    <xf numFmtId="0" fontId="10" fillId="4" borderId="10" xfId="0" applyFont="1" applyFill="1" applyBorder="1" applyAlignment="1">
      <alignment horizontal="left"/>
    </xf>
    <xf numFmtId="0" fontId="23" fillId="4" borderId="10" xfId="0" applyFont="1" applyFill="1" applyBorder="1" applyAlignment="1">
      <alignment horizontal="center"/>
    </xf>
    <xf numFmtId="0" fontId="0" fillId="2" borderId="16" xfId="0" applyFill="1" applyBorder="1" applyAlignment="1">
      <alignment horizontal="center"/>
    </xf>
    <xf numFmtId="0" fontId="8" fillId="2" borderId="7" xfId="0" applyFont="1" applyFill="1" applyBorder="1" applyAlignment="1">
      <alignment horizontal="left" vertical="center"/>
    </xf>
    <xf numFmtId="0" fontId="8" fillId="2" borderId="7" xfId="0" applyFont="1" applyFill="1" applyBorder="1" applyAlignment="1">
      <alignment horizontal="center" vertical="center"/>
    </xf>
    <xf numFmtId="0" fontId="24" fillId="2" borderId="7" xfId="0" applyFont="1" applyFill="1" applyBorder="1" applyAlignment="1">
      <alignment horizontal="right" vertical="center"/>
    </xf>
    <xf numFmtId="0" fontId="0" fillId="6" borderId="0" xfId="0" applyFill="1"/>
    <xf numFmtId="0" fontId="0" fillId="6" borderId="0" xfId="0" applyFill="1" applyAlignment="1">
      <alignment horizontal="center"/>
    </xf>
    <xf numFmtId="0" fontId="4" fillId="4" borderId="0" xfId="0" applyFont="1" applyFill="1"/>
    <xf numFmtId="0" fontId="4" fillId="4" borderId="0" xfId="0" applyFont="1" applyFill="1" applyAlignment="1">
      <alignment horizontal="center"/>
    </xf>
    <xf numFmtId="0" fontId="4" fillId="4" borderId="0" xfId="0" applyFont="1" applyFill="1" applyAlignment="1">
      <alignment horizontal="center" wrapText="1"/>
    </xf>
    <xf numFmtId="0" fontId="8" fillId="2" borderId="7" xfId="0" applyFont="1" applyFill="1" applyBorder="1" applyAlignment="1">
      <alignment vertical="center"/>
    </xf>
    <xf numFmtId="0" fontId="0" fillId="2" borderId="7" xfId="0" applyFill="1" applyBorder="1" applyAlignment="1">
      <alignment vertical="center"/>
    </xf>
    <xf numFmtId="0" fontId="25" fillId="2" borderId="7" xfId="0" applyFont="1" applyFill="1" applyBorder="1"/>
    <xf numFmtId="0" fontId="25" fillId="2" borderId="7" xfId="0" applyFont="1" applyFill="1" applyBorder="1" applyAlignment="1">
      <alignment vertical="center"/>
    </xf>
    <xf numFmtId="0" fontId="8" fillId="2" borderId="7" xfId="0" applyFont="1" applyFill="1" applyBorder="1" applyAlignment="1">
      <alignment vertical="center" wrapText="1"/>
    </xf>
    <xf numFmtId="0" fontId="26" fillId="7" borderId="0" xfId="0" applyFont="1" applyFill="1" applyAlignment="1">
      <alignment horizontal="center"/>
    </xf>
    <xf numFmtId="0" fontId="27" fillId="7" borderId="0" xfId="0" applyFont="1" applyFill="1" applyAlignment="1">
      <alignment horizontal="center"/>
    </xf>
    <xf numFmtId="0" fontId="28" fillId="0" borderId="0" xfId="0" applyFont="1" applyAlignment="1">
      <alignment horizontal="center"/>
    </xf>
    <xf numFmtId="0" fontId="2" fillId="2" borderId="2" xfId="0" applyFont="1" applyFill="1" applyBorder="1"/>
    <xf numFmtId="0" fontId="1" fillId="2" borderId="2" xfId="0" applyFont="1" applyFill="1" applyBorder="1"/>
    <xf numFmtId="0" fontId="0" fillId="0" borderId="17" xfId="0" applyBorder="1" applyAlignment="1">
      <alignment horizontal="center"/>
    </xf>
    <xf numFmtId="0" fontId="9" fillId="0" borderId="0" xfId="0" applyFont="1" applyAlignment="1">
      <alignment horizontal="center"/>
    </xf>
    <xf numFmtId="0" fontId="0" fillId="2" borderId="18" xfId="0" applyFill="1" applyBorder="1"/>
    <xf numFmtId="0" fontId="0" fillId="2" borderId="19" xfId="0" applyFill="1" applyBorder="1"/>
    <xf numFmtId="0" fontId="0" fillId="2" borderId="20" xfId="0" applyFill="1" applyBorder="1"/>
    <xf numFmtId="0" fontId="2" fillId="2" borderId="4" xfId="0" applyFont="1" applyFill="1" applyBorder="1"/>
    <xf numFmtId="0" fontId="9" fillId="2" borderId="10" xfId="0" applyFont="1" applyFill="1" applyBorder="1"/>
    <xf numFmtId="0" fontId="2" fillId="2" borderId="21" xfId="0" applyFont="1" applyFill="1" applyBorder="1"/>
    <xf numFmtId="0" fontId="29" fillId="2" borderId="18" xfId="0" applyFont="1" applyFill="1" applyBorder="1"/>
    <xf numFmtId="0" fontId="0" fillId="0" borderId="7" xfId="0" applyBorder="1"/>
    <xf numFmtId="0" fontId="0" fillId="2" borderId="15" xfId="0" applyFill="1" applyBorder="1" applyAlignment="1">
      <alignment horizontal="center"/>
    </xf>
    <xf numFmtId="0" fontId="9" fillId="4" borderId="0" xfId="0" applyFont="1" applyFill="1" applyAlignment="1">
      <alignment horizontal="left"/>
    </xf>
    <xf numFmtId="0" fontId="0" fillId="4" borderId="0" xfId="0" applyFill="1"/>
    <xf numFmtId="0" fontId="29" fillId="2" borderId="0" xfId="0" applyFont="1" applyFill="1"/>
    <xf numFmtId="0" fontId="21" fillId="2" borderId="0" xfId="0" applyFont="1" applyFill="1" applyAlignment="1">
      <alignment horizontal="right"/>
    </xf>
    <xf numFmtId="0" fontId="29" fillId="2" borderId="0" xfId="0" applyFont="1" applyFill="1" applyAlignment="1">
      <alignment horizontal="right"/>
    </xf>
    <xf numFmtId="0" fontId="1" fillId="2" borderId="7" xfId="0" applyFont="1" applyFill="1" applyBorder="1"/>
    <xf numFmtId="0" fontId="1" fillId="2" borderId="3" xfId="0" applyFont="1" applyFill="1" applyBorder="1" applyAlignment="1">
      <alignment horizontal="right"/>
    </xf>
    <xf numFmtId="0" fontId="1" fillId="2" borderId="0" xfId="0" applyFont="1" applyFill="1" applyAlignment="1">
      <alignment horizontal="right"/>
    </xf>
    <xf numFmtId="0" fontId="1" fillId="0" borderId="9" xfId="0" applyFont="1" applyBorder="1" applyAlignment="1">
      <alignment horizontal="center"/>
    </xf>
    <xf numFmtId="0" fontId="30" fillId="2" borderId="4" xfId="0" applyFont="1" applyFill="1" applyBorder="1"/>
    <xf numFmtId="0" fontId="31" fillId="2" borderId="0" xfId="0" applyFont="1" applyFill="1" applyAlignment="1">
      <alignment horizontal="right"/>
    </xf>
    <xf numFmtId="0" fontId="32" fillId="2" borderId="7" xfId="0" applyFont="1" applyFill="1" applyBorder="1"/>
    <xf numFmtId="0" fontId="1" fillId="2" borderId="13" xfId="0" applyFont="1" applyFill="1" applyBorder="1" applyAlignment="1">
      <alignment horizontal="right"/>
    </xf>
    <xf numFmtId="0" fontId="1" fillId="2" borderId="7" xfId="0" applyFont="1" applyFill="1" applyBorder="1" applyAlignment="1">
      <alignment horizontal="right"/>
    </xf>
    <xf numFmtId="0" fontId="33" fillId="2" borderId="7" xfId="0" applyFont="1" applyFill="1" applyBorder="1" applyAlignment="1">
      <alignment vertical="center"/>
    </xf>
    <xf numFmtId="0" fontId="17" fillId="2" borderId="7" xfId="0" applyFont="1" applyFill="1" applyBorder="1" applyAlignment="1">
      <alignment horizontal="right" vertical="center"/>
    </xf>
    <xf numFmtId="0" fontId="36" fillId="8" borderId="0" xfId="0" applyFont="1" applyFill="1"/>
    <xf numFmtId="0" fontId="0" fillId="8" borderId="19" xfId="0" applyFill="1" applyBorder="1"/>
    <xf numFmtId="0" fontId="0" fillId="8" borderId="19" xfId="0" applyFill="1" applyBorder="1" applyAlignment="1">
      <alignment horizontal="center"/>
    </xf>
    <xf numFmtId="0" fontId="1" fillId="2" borderId="2" xfId="0" applyFont="1" applyFill="1" applyBorder="1" applyAlignment="1">
      <alignment horizontal="center"/>
    </xf>
    <xf numFmtId="0" fontId="29" fillId="0" borderId="0" xfId="0" applyFont="1" applyAlignment="1">
      <alignment horizontal="center"/>
    </xf>
    <xf numFmtId="0" fontId="1" fillId="2" borderId="4" xfId="0" applyFont="1" applyFill="1" applyBorder="1"/>
    <xf numFmtId="0" fontId="36" fillId="2" borderId="8" xfId="0" applyFont="1" applyFill="1" applyBorder="1" applyAlignment="1">
      <alignment horizontal="left"/>
    </xf>
    <xf numFmtId="0" fontId="12" fillId="2" borderId="15" xfId="0" applyFont="1" applyFill="1" applyBorder="1" applyAlignment="1">
      <alignment horizontal="center"/>
    </xf>
    <xf numFmtId="0" fontId="17" fillId="2" borderId="7" xfId="0" applyFont="1" applyFill="1" applyBorder="1" applyAlignment="1">
      <alignment horizontal="center" vertical="center"/>
    </xf>
    <xf numFmtId="0" fontId="36" fillId="4" borderId="5" xfId="0" applyFont="1" applyFill="1" applyBorder="1"/>
    <xf numFmtId="0" fontId="37" fillId="4" borderId="0" xfId="0" applyFont="1" applyFill="1"/>
    <xf numFmtId="0" fontId="36" fillId="4" borderId="0" xfId="0" applyFont="1" applyFill="1"/>
    <xf numFmtId="0" fontId="36" fillId="4" borderId="6" xfId="0" applyFont="1" applyFill="1" applyBorder="1" applyAlignment="1">
      <alignment horizontal="right"/>
    </xf>
    <xf numFmtId="0" fontId="38" fillId="2" borderId="0" xfId="0" applyFont="1" applyFill="1"/>
    <xf numFmtId="0" fontId="11" fillId="2" borderId="0" xfId="0" applyFont="1" applyFill="1" applyAlignment="1">
      <alignment horizontal="right"/>
    </xf>
    <xf numFmtId="0" fontId="11" fillId="2" borderId="2" xfId="0" applyFont="1" applyFill="1" applyBorder="1" applyAlignment="1">
      <alignment horizontal="center"/>
    </xf>
    <xf numFmtId="0" fontId="15" fillId="2" borderId="3" xfId="0" applyFont="1" applyFill="1" applyBorder="1" applyAlignment="1">
      <alignment horizontal="center" vertical="center"/>
    </xf>
    <xf numFmtId="0" fontId="20" fillId="2" borderId="6" xfId="0" applyFont="1" applyFill="1" applyBorder="1" applyAlignment="1">
      <alignment horizontal="center" vertical="center"/>
    </xf>
    <xf numFmtId="0" fontId="39" fillId="2" borderId="7" xfId="0" applyFont="1" applyFill="1" applyBorder="1" applyAlignment="1">
      <alignment horizontal="right"/>
    </xf>
    <xf numFmtId="0" fontId="19" fillId="2" borderId="10" xfId="0" applyFont="1" applyFill="1" applyBorder="1"/>
    <xf numFmtId="0" fontId="20" fillId="2" borderId="13" xfId="0" applyFont="1" applyFill="1" applyBorder="1" applyAlignment="1">
      <alignment horizontal="center" vertical="center"/>
    </xf>
    <xf numFmtId="0" fontId="23" fillId="4" borderId="5" xfId="0" applyFont="1" applyFill="1" applyBorder="1"/>
    <xf numFmtId="0" fontId="26" fillId="4" borderId="7" xfId="0" applyFont="1" applyFill="1" applyBorder="1"/>
    <xf numFmtId="0" fontId="0" fillId="2" borderId="13" xfId="0" applyFill="1" applyBorder="1" applyAlignment="1">
      <alignment horizontal="center"/>
    </xf>
    <xf numFmtId="0" fontId="13" fillId="2" borderId="10" xfId="0" applyFont="1" applyFill="1" applyBorder="1"/>
    <xf numFmtId="0" fontId="13" fillId="2" borderId="4" xfId="0" applyFont="1" applyFill="1" applyBorder="1"/>
    <xf numFmtId="0" fontId="8" fillId="2" borderId="4" xfId="0" applyFont="1" applyFill="1" applyBorder="1"/>
    <xf numFmtId="0" fontId="8" fillId="2" borderId="4" xfId="0" applyFont="1" applyFill="1" applyBorder="1" applyAlignment="1">
      <alignment vertical="center" wrapText="1"/>
    </xf>
    <xf numFmtId="0" fontId="8" fillId="2" borderId="7" xfId="0" applyFont="1" applyFill="1" applyBorder="1"/>
    <xf numFmtId="0" fontId="0" fillId="2" borderId="4" xfId="0" applyFill="1" applyBorder="1" applyAlignment="1">
      <alignment vertical="center"/>
    </xf>
    <xf numFmtId="0" fontId="36" fillId="2" borderId="8" xfId="0" applyFont="1" applyFill="1" applyBorder="1"/>
    <xf numFmtId="0" fontId="0" fillId="2" borderId="1" xfId="0" applyFill="1" applyBorder="1" applyAlignment="1">
      <alignment vertical="top"/>
    </xf>
    <xf numFmtId="0" fontId="43" fillId="2" borderId="2" xfId="0" applyFont="1" applyFill="1" applyBorder="1" applyAlignment="1">
      <alignment vertical="top" wrapText="1"/>
    </xf>
    <xf numFmtId="0" fontId="43" fillId="2" borderId="5" xfId="0" applyFont="1" applyFill="1" applyBorder="1" applyAlignment="1">
      <alignment vertical="top" wrapText="1"/>
    </xf>
    <xf numFmtId="0" fontId="43" fillId="2" borderId="0" xfId="0" applyFont="1" applyFill="1" applyAlignment="1">
      <alignment vertical="top" wrapText="1"/>
    </xf>
    <xf numFmtId="0" fontId="43" fillId="2" borderId="10" xfId="0" applyFont="1" applyFill="1" applyBorder="1" applyAlignment="1">
      <alignment vertical="top" wrapText="1"/>
    </xf>
    <xf numFmtId="0" fontId="43" fillId="2" borderId="7" xfId="0" applyFont="1" applyFill="1" applyBorder="1" applyAlignment="1">
      <alignment vertical="top" wrapText="1"/>
    </xf>
    <xf numFmtId="0" fontId="4" fillId="4" borderId="0" xfId="0" applyFont="1" applyFill="1" applyAlignment="1">
      <alignment horizontal="center" vertical="center" wrapText="1"/>
    </xf>
    <xf numFmtId="0" fontId="0" fillId="2" borderId="1" xfId="0" applyFill="1" applyBorder="1" applyAlignment="1">
      <alignment horizontal="left"/>
    </xf>
    <xf numFmtId="0" fontId="0" fillId="2" borderId="9" xfId="0" applyFill="1" applyBorder="1" applyAlignment="1">
      <alignment horizontal="center" wrapText="1"/>
    </xf>
    <xf numFmtId="0" fontId="0" fillId="2" borderId="5" xfId="0" applyFill="1" applyBorder="1" applyAlignment="1">
      <alignment horizontal="left"/>
    </xf>
    <xf numFmtId="0" fontId="9" fillId="2" borderId="10" xfId="0" applyFont="1" applyFill="1" applyBorder="1" applyAlignment="1">
      <alignment horizontal="left"/>
    </xf>
    <xf numFmtId="0" fontId="44" fillId="4" borderId="10" xfId="0" applyFont="1" applyFill="1" applyBorder="1" applyAlignment="1">
      <alignment horizontal="left"/>
    </xf>
    <xf numFmtId="0" fontId="0" fillId="0" borderId="5" xfId="0" applyBorder="1"/>
    <xf numFmtId="0" fontId="0" fillId="2" borderId="7" xfId="0" applyFill="1" applyBorder="1" applyAlignment="1">
      <alignment horizontal="right" vertical="center"/>
    </xf>
    <xf numFmtId="0" fontId="0" fillId="0" borderId="0" xfId="0" applyAlignment="1">
      <alignment horizontal="right"/>
    </xf>
    <xf numFmtId="0" fontId="0" fillId="0" borderId="7" xfId="0" applyBorder="1" applyAlignment="1">
      <alignment horizontal="right"/>
    </xf>
    <xf numFmtId="0" fontId="0" fillId="6" borderId="0" xfId="0" applyFill="1" applyAlignment="1">
      <alignment horizontal="center" wrapText="1"/>
    </xf>
    <xf numFmtId="0" fontId="1" fillId="2" borderId="1" xfId="0" applyFont="1" applyFill="1" applyBorder="1"/>
    <xf numFmtId="0" fontId="1" fillId="2" borderId="15" xfId="0" applyFont="1" applyFill="1" applyBorder="1"/>
    <xf numFmtId="0" fontId="1" fillId="2" borderId="3" xfId="0" applyFont="1" applyFill="1" applyBorder="1"/>
    <xf numFmtId="0" fontId="0" fillId="2" borderId="4" xfId="0" applyFill="1" applyBorder="1" applyAlignment="1">
      <alignment horizontal="left"/>
    </xf>
    <xf numFmtId="0" fontId="0" fillId="2" borderId="4" xfId="0" applyFill="1" applyBorder="1" applyAlignment="1">
      <alignment horizontal="center"/>
    </xf>
    <xf numFmtId="0" fontId="0" fillId="2" borderId="13" xfId="0" applyFill="1" applyBorder="1"/>
    <xf numFmtId="0" fontId="0" fillId="2" borderId="2" xfId="0" applyFill="1" applyBorder="1" applyAlignment="1">
      <alignment horizontal="center" wrapText="1"/>
    </xf>
    <xf numFmtId="0" fontId="4" fillId="4" borderId="7"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0" xfId="0" applyFont="1" applyFill="1" applyAlignment="1">
      <alignment horizontal="center" vertical="center" wrapText="1"/>
    </xf>
    <xf numFmtId="0" fontId="8" fillId="2" borderId="0" xfId="0" applyFont="1" applyFill="1" applyAlignment="1">
      <alignment vertical="center"/>
    </xf>
    <xf numFmtId="0" fontId="8" fillId="2" borderId="2" xfId="0" applyFont="1" applyFill="1" applyBorder="1" applyAlignment="1">
      <alignment vertical="center"/>
    </xf>
    <xf numFmtId="0" fontId="8" fillId="4" borderId="2" xfId="0" applyFont="1" applyFill="1" applyBorder="1" applyAlignment="1">
      <alignment vertical="center"/>
    </xf>
    <xf numFmtId="0" fontId="8" fillId="4" borderId="0" xfId="0" applyFont="1" applyFill="1" applyAlignment="1">
      <alignment horizontal="left" vertical="center"/>
    </xf>
    <xf numFmtId="0" fontId="0" fillId="4" borderId="0" xfId="0" applyFill="1" applyAlignment="1">
      <alignment horizontal="left"/>
    </xf>
    <xf numFmtId="0" fontId="35" fillId="2" borderId="8" xfId="0" applyFont="1" applyFill="1" applyBorder="1"/>
    <xf numFmtId="0" fontId="23" fillId="4" borderId="0" xfId="0" applyFont="1" applyFill="1" applyAlignment="1">
      <alignment vertical="center"/>
    </xf>
    <xf numFmtId="0" fontId="1" fillId="0" borderId="15" xfId="0" applyFont="1" applyBorder="1" applyAlignment="1">
      <alignment horizontal="center"/>
    </xf>
    <xf numFmtId="0" fontId="45" fillId="2" borderId="10" xfId="0" applyFont="1" applyFill="1" applyBorder="1" applyAlignment="1">
      <alignment horizontal="left"/>
    </xf>
    <xf numFmtId="0" fontId="45" fillId="2" borderId="7" xfId="0" applyFont="1" applyFill="1" applyBorder="1" applyAlignment="1">
      <alignment vertical="center"/>
    </xf>
    <xf numFmtId="0" fontId="45" fillId="2" borderId="7" xfId="0" applyFont="1" applyFill="1" applyBorder="1" applyAlignment="1">
      <alignment horizontal="right"/>
    </xf>
    <xf numFmtId="0" fontId="46" fillId="2" borderId="7" xfId="0" applyFont="1" applyFill="1" applyBorder="1" applyAlignment="1">
      <alignment horizontal="center" vertical="center"/>
    </xf>
    <xf numFmtId="0" fontId="17" fillId="2" borderId="7" xfId="0" applyFont="1" applyFill="1" applyBorder="1" applyAlignment="1">
      <alignment vertical="center"/>
    </xf>
    <xf numFmtId="0" fontId="20" fillId="2" borderId="7" xfId="0" applyFont="1" applyFill="1" applyBorder="1" applyAlignment="1">
      <alignment horizontal="right" vertical="center"/>
    </xf>
    <xf numFmtId="0" fontId="25" fillId="2" borderId="13" xfId="0" applyFont="1" applyFill="1" applyBorder="1"/>
    <xf numFmtId="0" fontId="45" fillId="2" borderId="8" xfId="0" applyFont="1" applyFill="1" applyBorder="1" applyAlignment="1">
      <alignment horizontal="left"/>
    </xf>
    <xf numFmtId="0" fontId="0" fillId="9" borderId="0" xfId="0" applyFill="1"/>
    <xf numFmtId="0" fontId="0" fillId="9" borderId="0" xfId="0" applyFill="1" applyAlignment="1">
      <alignment horizontal="center" wrapText="1"/>
    </xf>
    <xf numFmtId="0" fontId="47" fillId="2" borderId="7" xfId="0" applyFont="1" applyFill="1" applyBorder="1" applyAlignment="1">
      <alignment horizontal="center" vertical="center"/>
    </xf>
    <xf numFmtId="0" fontId="31" fillId="0" borderId="0" xfId="0" applyFont="1"/>
    <xf numFmtId="0" fontId="1" fillId="0" borderId="0" xfId="0" applyFont="1"/>
    <xf numFmtId="0" fontId="48" fillId="4" borderId="0" xfId="0" applyFont="1" applyFill="1"/>
    <xf numFmtId="0" fontId="25" fillId="0" borderId="0" xfId="0" applyFont="1"/>
    <xf numFmtId="0" fontId="49" fillId="2" borderId="7" xfId="0" applyFont="1" applyFill="1" applyBorder="1" applyAlignment="1">
      <alignment vertical="center"/>
    </xf>
    <xf numFmtId="1" fontId="0" fillId="0" borderId="0" xfId="0" applyNumberFormat="1" applyAlignment="1">
      <alignment horizontal="center"/>
    </xf>
    <xf numFmtId="0" fontId="29" fillId="0" borderId="0" xfId="0" applyFont="1"/>
    <xf numFmtId="0" fontId="50" fillId="0" borderId="0" xfId="0" applyFont="1"/>
    <xf numFmtId="0" fontId="50" fillId="2" borderId="5" xfId="0" applyFont="1" applyFill="1" applyBorder="1" applyAlignment="1">
      <alignment vertical="top"/>
    </xf>
    <xf numFmtId="0" fontId="0" fillId="2" borderId="10" xfId="0" applyFill="1" applyBorder="1" applyAlignment="1">
      <alignment vertical="top"/>
    </xf>
    <xf numFmtId="0" fontId="0" fillId="4" borderId="1" xfId="0" applyFill="1" applyBorder="1"/>
    <xf numFmtId="0" fontId="0" fillId="4" borderId="2" xfId="0" applyFill="1" applyBorder="1"/>
    <xf numFmtId="0" fontId="0" fillId="4" borderId="3" xfId="0" applyFill="1" applyBorder="1"/>
    <xf numFmtId="0" fontId="0" fillId="0" borderId="0" xfId="0" applyAlignment="1">
      <alignment horizontal="center"/>
    </xf>
    <xf numFmtId="0" fontId="0" fillId="4" borderId="5" xfId="0" applyFill="1" applyBorder="1"/>
    <xf numFmtId="0" fontId="0" fillId="4" borderId="6" xfId="0" applyFill="1" applyBorder="1"/>
    <xf numFmtId="0" fontId="0" fillId="2" borderId="22" xfId="0" applyFill="1" applyBorder="1"/>
    <xf numFmtId="0" fontId="28" fillId="2" borderId="0" xfId="0" applyFont="1" applyFill="1" applyAlignment="1">
      <alignment horizontal="center"/>
    </xf>
    <xf numFmtId="0" fontId="1" fillId="8" borderId="0" xfId="0" applyFont="1" applyFill="1"/>
    <xf numFmtId="0" fontId="1" fillId="8" borderId="2" xfId="0" applyFont="1" applyFill="1" applyBorder="1"/>
    <xf numFmtId="0" fontId="1" fillId="0" borderId="17" xfId="0" applyFont="1" applyBorder="1" applyAlignment="1">
      <alignment horizontal="center"/>
    </xf>
    <xf numFmtId="0" fontId="1" fillId="2" borderId="19" xfId="0" applyFont="1" applyFill="1" applyBorder="1"/>
    <xf numFmtId="0" fontId="1" fillId="9" borderId="4" xfId="0" applyFont="1" applyFill="1" applyBorder="1"/>
    <xf numFmtId="0" fontId="29" fillId="2" borderId="8" xfId="0" applyFont="1" applyFill="1" applyBorder="1"/>
    <xf numFmtId="0" fontId="6" fillId="4" borderId="6" xfId="0" applyFont="1" applyFill="1" applyBorder="1" applyAlignment="1">
      <alignment horizontal="center" vertical="center" wrapText="1"/>
    </xf>
    <xf numFmtId="0" fontId="8" fillId="4" borderId="5" xfId="0" applyFont="1" applyFill="1" applyBorder="1" applyAlignment="1">
      <alignment vertical="center" wrapText="1"/>
    </xf>
    <xf numFmtId="0" fontId="8" fillId="4" borderId="0" xfId="0" applyFont="1" applyFill="1" applyAlignment="1">
      <alignment vertical="center" wrapText="1"/>
    </xf>
    <xf numFmtId="0" fontId="8" fillId="4" borderId="6" xfId="0" applyFont="1" applyFill="1" applyBorder="1" applyAlignment="1">
      <alignment vertical="center" wrapText="1"/>
    </xf>
    <xf numFmtId="0" fontId="52" fillId="9" borderId="4" xfId="0" applyFont="1" applyFill="1" applyBorder="1"/>
    <xf numFmtId="0" fontId="8" fillId="4" borderId="13" xfId="0" applyFont="1" applyFill="1" applyBorder="1" applyAlignment="1">
      <alignment vertical="center" wrapText="1"/>
    </xf>
    <xf numFmtId="0" fontId="9" fillId="2" borderId="18" xfId="0" applyFont="1" applyFill="1" applyBorder="1"/>
    <xf numFmtId="0" fontId="23" fillId="4" borderId="7" xfId="0" applyFont="1" applyFill="1" applyBorder="1"/>
    <xf numFmtId="0" fontId="23" fillId="4" borderId="0" xfId="0" applyFont="1" applyFill="1"/>
    <xf numFmtId="0" fontId="12" fillId="4" borderId="0" xfId="0" applyFont="1" applyFill="1"/>
    <xf numFmtId="0" fontId="23" fillId="4" borderId="0" xfId="0" applyFont="1" applyFill="1" applyAlignment="1">
      <alignment horizontal="center"/>
    </xf>
    <xf numFmtId="0" fontId="53" fillId="2" borderId="6" xfId="0" applyFont="1" applyFill="1" applyBorder="1" applyAlignment="1">
      <alignment horizontal="right"/>
    </xf>
    <xf numFmtId="0" fontId="53" fillId="2" borderId="0" xfId="0" applyFont="1" applyFill="1" applyAlignment="1">
      <alignment horizontal="right"/>
    </xf>
    <xf numFmtId="0" fontId="29" fillId="2" borderId="0" xfId="0" applyFont="1" applyFill="1" applyAlignment="1">
      <alignment horizontal="center"/>
    </xf>
    <xf numFmtId="0" fontId="54" fillId="2" borderId="0" xfId="0" applyFont="1" applyFill="1" applyAlignment="1">
      <alignment horizontal="right"/>
    </xf>
    <xf numFmtId="0" fontId="55" fillId="2" borderId="0" xfId="0" applyFont="1" applyFill="1" applyAlignment="1">
      <alignment horizontal="right"/>
    </xf>
    <xf numFmtId="0" fontId="55" fillId="2" borderId="6" xfId="0" applyFont="1" applyFill="1" applyBorder="1" applyAlignment="1">
      <alignment horizontal="right"/>
    </xf>
    <xf numFmtId="0" fontId="9" fillId="8" borderId="19" xfId="0" applyFont="1" applyFill="1" applyBorder="1" applyAlignment="1">
      <alignment horizontal="left"/>
    </xf>
    <xf numFmtId="0" fontId="0" fillId="8" borderId="19" xfId="0" applyFill="1" applyBorder="1" applyAlignment="1">
      <alignment horizontal="right"/>
    </xf>
    <xf numFmtId="0" fontId="53" fillId="2" borderId="13" xfId="0" applyFont="1" applyFill="1" applyBorder="1" applyAlignment="1">
      <alignment horizontal="right"/>
    </xf>
    <xf numFmtId="0" fontId="53" fillId="2" borderId="7" xfId="0" applyFont="1" applyFill="1" applyBorder="1" applyAlignment="1">
      <alignment horizontal="right"/>
    </xf>
    <xf numFmtId="0" fontId="2" fillId="9" borderId="4" xfId="0" applyFont="1" applyFill="1" applyBorder="1"/>
    <xf numFmtId="0" fontId="1" fillId="8" borderId="17" xfId="0" applyFont="1" applyFill="1" applyBorder="1" applyAlignment="1">
      <alignment horizontal="center"/>
    </xf>
    <xf numFmtId="0" fontId="36" fillId="2" borderId="0" xfId="0" applyFont="1" applyFill="1"/>
    <xf numFmtId="0" fontId="2" fillId="8" borderId="4" xfId="0" applyFont="1" applyFill="1" applyBorder="1"/>
    <xf numFmtId="0" fontId="1" fillId="8" borderId="4" xfId="0" applyFont="1" applyFill="1" applyBorder="1"/>
    <xf numFmtId="0" fontId="2" fillId="8" borderId="23" xfId="0" applyFont="1" applyFill="1" applyBorder="1"/>
    <xf numFmtId="0" fontId="1" fillId="2" borderId="2" xfId="0" applyFont="1" applyFill="1" applyBorder="1" applyAlignment="1">
      <alignment horizontal="right"/>
    </xf>
    <xf numFmtId="0" fontId="56" fillId="2" borderId="7" xfId="0" applyFont="1" applyFill="1" applyBorder="1" applyAlignment="1">
      <alignment horizontal="center" vertical="center"/>
    </xf>
    <xf numFmtId="0" fontId="0" fillId="10" borderId="0" xfId="0" applyFill="1"/>
    <xf numFmtId="0" fontId="11" fillId="10" borderId="0" xfId="0" applyFont="1" applyFill="1"/>
    <xf numFmtId="0" fontId="50" fillId="0" borderId="1" xfId="0" applyFont="1" applyBorder="1"/>
    <xf numFmtId="0" fontId="43" fillId="2" borderId="3" xfId="0" applyFont="1" applyFill="1" applyBorder="1" applyAlignment="1">
      <alignment vertical="top" wrapText="1"/>
    </xf>
    <xf numFmtId="0" fontId="43" fillId="2" borderId="6" xfId="0" applyFont="1" applyFill="1" applyBorder="1" applyAlignment="1">
      <alignment vertical="top" wrapText="1"/>
    </xf>
    <xf numFmtId="0" fontId="43" fillId="2" borderId="13" xfId="0" applyFont="1" applyFill="1" applyBorder="1" applyAlignment="1">
      <alignment vertical="top" wrapText="1"/>
    </xf>
    <xf numFmtId="0" fontId="0" fillId="0" borderId="0" xfId="0" applyAlignment="1">
      <alignment wrapText="1"/>
    </xf>
    <xf numFmtId="0" fontId="0" fillId="11" borderId="1" xfId="0" applyFill="1" applyBorder="1"/>
    <xf numFmtId="0" fontId="0" fillId="11" borderId="2" xfId="0" applyFill="1" applyBorder="1"/>
    <xf numFmtId="0" fontId="0" fillId="11" borderId="3" xfId="0" applyFill="1" applyBorder="1"/>
    <xf numFmtId="0" fontId="0" fillId="11" borderId="5" xfId="0" applyFill="1" applyBorder="1"/>
    <xf numFmtId="0" fontId="0" fillId="11" borderId="0" xfId="0" applyFill="1"/>
    <xf numFmtId="0" fontId="0" fillId="11" borderId="6" xfId="0" applyFill="1" applyBorder="1"/>
    <xf numFmtId="0" fontId="6" fillId="11" borderId="5" xfId="0" applyFont="1" applyFill="1" applyBorder="1" applyAlignment="1">
      <alignment horizontal="center" vertical="center" wrapText="1"/>
    </xf>
    <xf numFmtId="0" fontId="6" fillId="11" borderId="0" xfId="0" applyFont="1" applyFill="1" applyAlignment="1">
      <alignment horizontal="center" vertical="center" wrapText="1"/>
    </xf>
    <xf numFmtId="0" fontId="6" fillId="11" borderId="6" xfId="0" applyFont="1" applyFill="1" applyBorder="1" applyAlignment="1">
      <alignment horizontal="center" vertical="center" wrapText="1"/>
    </xf>
    <xf numFmtId="0" fontId="8" fillId="5" borderId="0" xfId="0" applyFont="1" applyFill="1" applyAlignment="1">
      <alignment horizontal="left" vertical="center"/>
    </xf>
    <xf numFmtId="0" fontId="8" fillId="11" borderId="0" xfId="0" applyFont="1" applyFill="1" applyAlignment="1">
      <alignment horizontal="left" vertical="center"/>
    </xf>
    <xf numFmtId="0" fontId="0" fillId="11" borderId="0" xfId="0" applyFill="1" applyAlignment="1">
      <alignment horizontal="left"/>
    </xf>
    <xf numFmtId="0" fontId="9" fillId="2" borderId="5" xfId="0" applyFont="1" applyFill="1" applyBorder="1"/>
    <xf numFmtId="0" fontId="23" fillId="4" borderId="0" xfId="0" applyFont="1" applyFill="1" applyAlignment="1">
      <alignment horizontal="left"/>
    </xf>
    <xf numFmtId="0" fontId="23" fillId="4" borderId="0" xfId="0" applyFont="1" applyFill="1" applyAlignment="1">
      <alignment horizontal="center" vertical="center"/>
    </xf>
    <xf numFmtId="0" fontId="23" fillId="4" borderId="0" xfId="0" applyFont="1" applyFill="1" applyAlignment="1">
      <alignment horizontal="right"/>
    </xf>
    <xf numFmtId="0" fontId="20" fillId="2" borderId="10" xfId="0" applyFont="1" applyFill="1" applyBorder="1" applyAlignment="1">
      <alignment horizontal="left"/>
    </xf>
    <xf numFmtId="0" fontId="20" fillId="2" borderId="7" xfId="0" applyFont="1" applyFill="1" applyBorder="1" applyAlignment="1">
      <alignment vertical="center"/>
    </xf>
    <xf numFmtId="0" fontId="20" fillId="2" borderId="7" xfId="0" applyFont="1" applyFill="1" applyBorder="1" applyAlignment="1">
      <alignment horizontal="right"/>
    </xf>
    <xf numFmtId="0" fontId="57" fillId="0" borderId="0" xfId="0" applyFont="1" applyAlignment="1">
      <alignment horizontal="center"/>
    </xf>
    <xf numFmtId="0" fontId="9" fillId="2" borderId="7" xfId="0" applyFont="1" applyFill="1" applyBorder="1"/>
    <xf numFmtId="0" fontId="58" fillId="2" borderId="7" xfId="0" applyFont="1" applyFill="1" applyBorder="1"/>
    <xf numFmtId="0" fontId="8" fillId="12" borderId="0" xfId="0" applyFont="1" applyFill="1" applyAlignment="1">
      <alignment vertical="center"/>
    </xf>
    <xf numFmtId="0" fontId="59" fillId="12" borderId="0" xfId="0" applyFont="1" applyFill="1" applyAlignment="1">
      <alignment vertical="center"/>
    </xf>
    <xf numFmtId="0" fontId="60" fillId="0" borderId="0" xfId="0" applyFont="1" applyAlignment="1">
      <alignment vertical="center"/>
    </xf>
    <xf numFmtId="0" fontId="29" fillId="2" borderId="10" xfId="0" applyFont="1" applyFill="1" applyBorder="1"/>
    <xf numFmtId="0" fontId="61" fillId="0" borderId="0" xfId="0" applyFont="1" applyAlignment="1">
      <alignment horizontal="left" vertical="center" indent="1"/>
    </xf>
    <xf numFmtId="0" fontId="61" fillId="0" borderId="0" xfId="0" applyFont="1"/>
    <xf numFmtId="0" fontId="8" fillId="13" borderId="13" xfId="0" applyFont="1" applyFill="1" applyBorder="1" applyAlignment="1">
      <alignment vertical="center" wrapText="1"/>
    </xf>
    <xf numFmtId="0" fontId="0" fillId="2" borderId="0" xfId="0" applyFill="1" applyAlignment="1">
      <alignment vertical="center" wrapText="1"/>
    </xf>
    <xf numFmtId="0" fontId="0" fillId="2" borderId="0" xfId="0" applyFill="1" applyAlignment="1">
      <alignment vertical="center"/>
    </xf>
    <xf numFmtId="0" fontId="4" fillId="4" borderId="7" xfId="0" applyFont="1" applyFill="1" applyBorder="1" applyAlignment="1">
      <alignment horizontal="center" wrapText="1"/>
    </xf>
    <xf numFmtId="0" fontId="4" fillId="4" borderId="7" xfId="0" applyFont="1" applyFill="1" applyBorder="1" applyAlignment="1">
      <alignment horizontal="center"/>
    </xf>
    <xf numFmtId="0" fontId="10" fillId="4" borderId="7" xfId="0" applyFont="1" applyFill="1" applyBorder="1" applyAlignment="1">
      <alignment vertical="center"/>
    </xf>
    <xf numFmtId="0" fontId="23" fillId="4" borderId="7" xfId="0" applyFont="1" applyFill="1" applyBorder="1" applyAlignment="1">
      <alignment vertical="center"/>
    </xf>
    <xf numFmtId="0" fontId="64" fillId="2" borderId="0" xfId="0" applyFont="1" applyFill="1"/>
    <xf numFmtId="0" fontId="0" fillId="2" borderId="1" xfId="0" applyFill="1" applyBorder="1" applyAlignment="1">
      <alignment horizontal="center"/>
    </xf>
    <xf numFmtId="0" fontId="0" fillId="2" borderId="3" xfId="0" applyFill="1" applyBorder="1" applyAlignment="1">
      <alignment horizontal="center"/>
    </xf>
    <xf numFmtId="0" fontId="0" fillId="2" borderId="6" xfId="0" applyFill="1" applyBorder="1" applyAlignment="1">
      <alignment horizontal="center"/>
    </xf>
    <xf numFmtId="0" fontId="7" fillId="2" borderId="7" xfId="0" applyFont="1" applyFill="1" applyBorder="1" applyAlignment="1">
      <alignment horizontal="left" vertical="center"/>
    </xf>
    <xf numFmtId="0" fontId="21" fillId="2" borderId="10" xfId="0" applyFont="1" applyFill="1" applyBorder="1"/>
    <xf numFmtId="0" fontId="15" fillId="2" borderId="7" xfId="0" applyFont="1" applyFill="1" applyBorder="1" applyAlignment="1">
      <alignment horizontal="center" vertical="center"/>
    </xf>
    <xf numFmtId="0" fontId="50" fillId="2" borderId="7" xfId="0" applyFont="1" applyFill="1" applyBorder="1" applyAlignment="1">
      <alignment horizontal="left" vertical="center"/>
    </xf>
    <xf numFmtId="0" fontId="0" fillId="14" borderId="0" xfId="0" applyFill="1"/>
    <xf numFmtId="0" fontId="0" fillId="14" borderId="5" xfId="0" applyFill="1" applyBorder="1"/>
    <xf numFmtId="0" fontId="6" fillId="14" borderId="5" xfId="0" applyFont="1" applyFill="1" applyBorder="1" applyAlignment="1">
      <alignment horizontal="center" vertical="center" wrapText="1"/>
    </xf>
    <xf numFmtId="0" fontId="6" fillId="14" borderId="0" xfId="0" applyFont="1" applyFill="1" applyAlignment="1">
      <alignment horizontal="center" vertical="center" wrapText="1"/>
    </xf>
    <xf numFmtId="0" fontId="8" fillId="14" borderId="5" xfId="0" applyFont="1" applyFill="1" applyBorder="1" applyAlignment="1">
      <alignment vertical="center" wrapText="1"/>
    </xf>
    <xf numFmtId="0" fontId="8" fillId="14" borderId="0" xfId="0" applyFont="1" applyFill="1" applyAlignment="1">
      <alignment vertical="center" wrapText="1"/>
    </xf>
    <xf numFmtId="0" fontId="65" fillId="2" borderId="7" xfId="0" applyFont="1" applyFill="1" applyBorder="1"/>
    <xf numFmtId="0" fontId="66" fillId="2" borderId="7" xfId="0" applyFont="1" applyFill="1" applyBorder="1" applyAlignment="1">
      <alignment vertical="center"/>
    </xf>
    <xf numFmtId="0" fontId="34" fillId="2" borderId="7" xfId="0" applyFont="1" applyFill="1" applyBorder="1" applyAlignment="1">
      <alignment vertical="center"/>
    </xf>
    <xf numFmtId="0" fontId="0" fillId="2" borderId="7" xfId="0" applyFill="1" applyBorder="1" applyAlignment="1">
      <alignment horizontal="left" vertical="center"/>
    </xf>
    <xf numFmtId="0" fontId="0" fillId="13" borderId="5" xfId="0" applyFill="1" applyBorder="1"/>
    <xf numFmtId="0" fontId="0" fillId="13" borderId="0" xfId="0" applyFill="1"/>
    <xf numFmtId="0" fontId="0" fillId="13" borderId="6" xfId="0" applyFill="1" applyBorder="1"/>
    <xf numFmtId="0" fontId="6" fillId="13" borderId="5" xfId="0" applyFont="1" applyFill="1" applyBorder="1" applyAlignment="1">
      <alignment horizontal="center" vertical="center" wrapText="1"/>
    </xf>
    <xf numFmtId="0" fontId="6" fillId="13" borderId="0" xfId="0" applyFont="1" applyFill="1" applyAlignment="1">
      <alignment horizontal="center" vertical="center" wrapText="1"/>
    </xf>
    <xf numFmtId="0" fontId="6" fillId="13" borderId="6" xfId="0" applyFont="1" applyFill="1" applyBorder="1" applyAlignment="1">
      <alignment horizontal="center" vertical="center" wrapText="1"/>
    </xf>
    <xf numFmtId="0" fontId="8" fillId="13" borderId="5" xfId="0" applyFont="1" applyFill="1" applyBorder="1" applyAlignment="1">
      <alignment vertical="center" wrapText="1"/>
    </xf>
    <xf numFmtId="0" fontId="8" fillId="13" borderId="0" xfId="0" applyFont="1" applyFill="1" applyAlignment="1">
      <alignment vertical="center" wrapText="1"/>
    </xf>
    <xf numFmtId="0" fontId="8" fillId="13" borderId="6" xfId="0" applyFont="1" applyFill="1" applyBorder="1" applyAlignment="1">
      <alignment vertical="center" wrapText="1"/>
    </xf>
    <xf numFmtId="0" fontId="50" fillId="2" borderId="7" xfId="0" applyFont="1" applyFill="1" applyBorder="1" applyAlignment="1">
      <alignment vertical="center"/>
    </xf>
    <xf numFmtId="0" fontId="69" fillId="2" borderId="7" xfId="0" applyFont="1" applyFill="1" applyBorder="1" applyAlignment="1">
      <alignment vertical="center"/>
    </xf>
    <xf numFmtId="0" fontId="7" fillId="2" borderId="10" xfId="0" applyFont="1" applyFill="1" applyBorder="1"/>
    <xf numFmtId="0" fontId="0" fillId="15" borderId="0" xfId="0" applyFill="1"/>
    <xf numFmtId="0" fontId="0" fillId="15" borderId="0" xfId="0" applyFill="1" applyAlignment="1">
      <alignment horizontal="center" wrapText="1"/>
    </xf>
    <xf numFmtId="0" fontId="0" fillId="15" borderId="5" xfId="0" applyFill="1" applyBorder="1"/>
    <xf numFmtId="0" fontId="6" fillId="15" borderId="5" xfId="0" applyFont="1" applyFill="1" applyBorder="1" applyAlignment="1">
      <alignment horizontal="center" vertical="center" wrapText="1"/>
    </xf>
    <xf numFmtId="0" fontId="6" fillId="15" borderId="0" xfId="0" applyFont="1" applyFill="1" applyAlignment="1">
      <alignment horizontal="center" vertical="center" wrapText="1"/>
    </xf>
    <xf numFmtId="0" fontId="8" fillId="15" borderId="5" xfId="0" applyFont="1" applyFill="1" applyBorder="1" applyAlignment="1">
      <alignment vertical="center" wrapText="1"/>
    </xf>
    <xf numFmtId="0" fontId="8" fillId="15" borderId="0" xfId="0" applyFont="1" applyFill="1" applyAlignment="1">
      <alignment vertical="center" wrapText="1"/>
    </xf>
    <xf numFmtId="0" fontId="59" fillId="0" borderId="0" xfId="0" applyFont="1" applyAlignment="1">
      <alignment horizontal="left" vertical="center" indent="1"/>
    </xf>
    <xf numFmtId="0" fontId="36" fillId="0" borderId="0" xfId="0" applyFont="1"/>
    <xf numFmtId="0" fontId="0" fillId="12" borderId="0" xfId="0" applyFill="1" applyAlignment="1">
      <alignment horizontal="left" vertical="center" indent="1"/>
    </xf>
    <xf numFmtId="0" fontId="22" fillId="2" borderId="0" xfId="0" applyFont="1" applyFill="1" applyAlignment="1">
      <alignment horizontal="right"/>
    </xf>
    <xf numFmtId="0" fontId="43" fillId="0" borderId="0" xfId="0" applyFont="1" applyAlignment="1">
      <alignment vertical="top" wrapText="1"/>
    </xf>
    <xf numFmtId="0" fontId="50" fillId="0" borderId="0" xfId="0" applyFont="1" applyAlignment="1">
      <alignment vertical="top"/>
    </xf>
    <xf numFmtId="0" fontId="0" fillId="0" borderId="0" xfId="0" applyAlignment="1">
      <alignment vertical="top"/>
    </xf>
    <xf numFmtId="0" fontId="4" fillId="0" borderId="0" xfId="0" applyFont="1"/>
    <xf numFmtId="0" fontId="4" fillId="0" borderId="0" xfId="0" applyFont="1" applyAlignment="1">
      <alignment horizontal="center" vertical="center" wrapText="1"/>
    </xf>
    <xf numFmtId="0" fontId="7" fillId="0" borderId="0" xfId="0" applyFont="1" applyAlignment="1">
      <alignment horizontal="right"/>
    </xf>
    <xf numFmtId="0" fontId="9" fillId="0" borderId="0" xfId="0" applyFont="1" applyAlignment="1">
      <alignment horizontal="left"/>
    </xf>
    <xf numFmtId="0" fontId="44" fillId="0" borderId="0" xfId="0" applyFont="1" applyAlignment="1">
      <alignment horizontal="left"/>
    </xf>
    <xf numFmtId="0" fontId="10" fillId="0" borderId="0" xfId="0" applyFont="1"/>
    <xf numFmtId="0" fontId="10" fillId="0" borderId="0" xfId="0" applyFont="1" applyAlignment="1">
      <alignment horizontal="left"/>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xf>
    <xf numFmtId="0" fontId="11" fillId="0" borderId="0" xfId="0" applyFont="1"/>
    <xf numFmtId="0" fontId="15" fillId="0" borderId="0" xfId="0" applyFont="1" applyAlignment="1">
      <alignment horizontal="left"/>
    </xf>
    <xf numFmtId="0" fontId="16" fillId="0" borderId="0" xfId="0" applyFont="1" applyAlignment="1">
      <alignment vertical="center"/>
    </xf>
    <xf numFmtId="0" fontId="18" fillId="0" borderId="0" xfId="0" applyFont="1" applyAlignment="1">
      <alignment horizontal="center" vertical="center"/>
    </xf>
    <xf numFmtId="0" fontId="0" fillId="0" borderId="0" xfId="0" applyAlignment="1">
      <alignment horizontal="right" vertical="center"/>
    </xf>
    <xf numFmtId="0" fontId="57" fillId="0" borderId="0" xfId="0" applyFont="1"/>
    <xf numFmtId="0" fontId="71" fillId="2" borderId="10" xfId="0" applyFont="1" applyFill="1" applyBorder="1"/>
    <xf numFmtId="0" fontId="72" fillId="2" borderId="10" xfId="0" applyFont="1" applyFill="1" applyBorder="1"/>
    <xf numFmtId="0" fontId="73" fillId="2" borderId="10" xfId="0" applyFont="1" applyFill="1" applyBorder="1"/>
    <xf numFmtId="0" fontId="74" fillId="2" borderId="4" xfId="0" applyFont="1" applyFill="1" applyBorder="1"/>
    <xf numFmtId="0" fontId="75" fillId="0" borderId="4" xfId="0" applyFont="1" applyBorder="1"/>
    <xf numFmtId="0" fontId="76" fillId="2" borderId="4" xfId="0" applyFont="1" applyFill="1" applyBorder="1"/>
    <xf numFmtId="0" fontId="75" fillId="2" borderId="4"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385623"/>
      <rgbColor rgb="FF000080"/>
      <rgbColor rgb="FF548235"/>
      <rgbColor rgb="FF800080"/>
      <rgbColor rgb="FF008080"/>
      <rgbColor rgb="FFCCCCCC"/>
      <rgbColor rgb="FF808080"/>
      <rgbColor rgb="FFB2B2B2"/>
      <rgbColor rgb="FF505050"/>
      <rgbColor rgb="FFF9F9F9"/>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EE6EF"/>
      <rgbColor rgb="FFEEEEEE"/>
      <rgbColor rgb="FFF2F2F2"/>
      <rgbColor rgb="FFDAE3F3"/>
      <rgbColor rgb="FFE7E6E6"/>
      <rgbColor rgb="FFCC99FF"/>
      <rgbColor rgb="FFDDDDDD"/>
      <rgbColor rgb="FF3366FF"/>
      <rgbColor rgb="FF33CCCC"/>
      <rgbColor rgb="FF99CC00"/>
      <rgbColor rgb="FFFFCC00"/>
      <rgbColor rgb="FFBF9000"/>
      <rgbColor rgb="FFFF6600"/>
      <rgbColor rgb="FF535353"/>
      <rgbColor rgb="FFA6A6A6"/>
      <rgbColor rgb="FF003366"/>
      <rgbColor rgb="FF339966"/>
      <rgbColor rgb="FF181717"/>
      <rgbColor rgb="FF3A3A3A"/>
      <rgbColor rgb="FF843C0B"/>
      <rgbColor rgb="FF993366"/>
      <rgbColor rgb="FF434343"/>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2.jpe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0</xdr:row>
      <xdr:rowOff>175320</xdr:rowOff>
    </xdr:from>
    <xdr:to>
      <xdr:col>23</xdr:col>
      <xdr:colOff>302040</xdr:colOff>
      <xdr:row>2</xdr:row>
      <xdr:rowOff>130680</xdr:rowOff>
    </xdr:to>
    <xdr:sp macro="" textlink="">
      <xdr:nvSpPr>
        <xdr:cNvPr id="2" name="AutoShape 1" descr="Fate Character Sheet first page preview">
          <a:extLst>
            <a:ext uri="{FF2B5EF4-FFF2-40B4-BE49-F238E27FC236}">
              <a16:creationId xmlns:a16="http://schemas.microsoft.com/office/drawing/2014/main" id="{00000000-0008-0000-0000-000002000000}"/>
            </a:ext>
          </a:extLst>
        </xdr:cNvPr>
        <xdr:cNvSpPr/>
      </xdr:nvSpPr>
      <xdr:spPr>
        <a:xfrm>
          <a:off x="13095720" y="175320"/>
          <a:ext cx="302040" cy="336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448920</xdr:colOff>
      <xdr:row>0</xdr:row>
      <xdr:rowOff>0</xdr:rowOff>
    </xdr:from>
    <xdr:to>
      <xdr:col>13</xdr:col>
      <xdr:colOff>651240</xdr:colOff>
      <xdr:row>9</xdr:row>
      <xdr:rowOff>168960</xdr:rowOff>
    </xdr:to>
    <xdr:pic>
      <xdr:nvPicPr>
        <xdr:cNvPr id="2" name="Kuva 4">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b="5051"/>
        <a:stretch/>
      </xdr:blipFill>
      <xdr:spPr>
        <a:xfrm>
          <a:off x="6144120" y="0"/>
          <a:ext cx="1415880" cy="1938600"/>
        </a:xfrm>
        <a:prstGeom prst="rect">
          <a:avLst/>
        </a:prstGeom>
        <a:noFill/>
        <a:ln w="0">
          <a:noFill/>
        </a:ln>
      </xdr:spPr>
    </xdr:pic>
    <xdr:clientData/>
  </xdr:twoCellAnchor>
  <xdr:twoCellAnchor editAs="oneCell">
    <xdr:from>
      <xdr:col>24</xdr:col>
      <xdr:colOff>19080</xdr:colOff>
      <xdr:row>66</xdr:row>
      <xdr:rowOff>39960</xdr:rowOff>
    </xdr:from>
    <xdr:to>
      <xdr:col>26</xdr:col>
      <xdr:colOff>435960</xdr:colOff>
      <xdr:row>78</xdr:row>
      <xdr:rowOff>39600</xdr:rowOff>
    </xdr:to>
    <xdr:pic>
      <xdr:nvPicPr>
        <xdr:cNvPr id="3" name="Kuva 8">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rcRect b="8754"/>
        <a:stretch/>
      </xdr:blipFill>
      <xdr:spPr>
        <a:xfrm>
          <a:off x="14055840" y="12654360"/>
          <a:ext cx="1648800" cy="2285640"/>
        </a:xfrm>
        <a:prstGeom prst="rect">
          <a:avLst/>
        </a:prstGeom>
        <a:noFill/>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27720</xdr:colOff>
      <xdr:row>0</xdr:row>
      <xdr:rowOff>0</xdr:rowOff>
    </xdr:from>
    <xdr:to>
      <xdr:col>12</xdr:col>
      <xdr:colOff>629280</xdr:colOff>
      <xdr:row>12</xdr:row>
      <xdr:rowOff>89640</xdr:rowOff>
    </xdr:to>
    <xdr:pic>
      <xdr:nvPicPr>
        <xdr:cNvPr id="3" name="Kuva 4">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xdr:blipFill>
      <xdr:spPr>
        <a:xfrm>
          <a:off x="5192640" y="0"/>
          <a:ext cx="1643760" cy="2375640"/>
        </a:xfrm>
        <a:prstGeom prst="rect">
          <a:avLst/>
        </a:prstGeom>
        <a:noFill/>
        <a:ln w="0">
          <a:noFill/>
        </a:ln>
      </xdr:spPr>
    </xdr:pic>
    <xdr:clientData/>
  </xdr:twoCellAnchor>
  <xdr:twoCellAnchor editAs="oneCell">
    <xdr:from>
      <xdr:col>18</xdr:col>
      <xdr:colOff>59400</xdr:colOff>
      <xdr:row>31</xdr:row>
      <xdr:rowOff>105480</xdr:rowOff>
    </xdr:from>
    <xdr:to>
      <xdr:col>21</xdr:col>
      <xdr:colOff>596160</xdr:colOff>
      <xdr:row>39</xdr:row>
      <xdr:rowOff>133920</xdr:rowOff>
    </xdr:to>
    <xdr:pic>
      <xdr:nvPicPr>
        <xdr:cNvPr id="4" name="Picture 2">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2"/>
        <a:stretch/>
      </xdr:blipFill>
      <xdr:spPr>
        <a:xfrm>
          <a:off x="10855080" y="5991840"/>
          <a:ext cx="2384640" cy="1576800"/>
        </a:xfrm>
        <a:prstGeom prst="rect">
          <a:avLst/>
        </a:prstGeom>
        <a:noFill/>
        <a:ln w="0">
          <a:noFill/>
        </a:ln>
      </xdr:spPr>
    </xdr:pic>
    <xdr:clientData/>
  </xdr:twoCellAnchor>
  <xdr:twoCellAnchor editAs="oneCell">
    <xdr:from>
      <xdr:col>23</xdr:col>
      <xdr:colOff>88560</xdr:colOff>
      <xdr:row>41</xdr:row>
      <xdr:rowOff>103320</xdr:rowOff>
    </xdr:from>
    <xdr:to>
      <xdr:col>25</xdr:col>
      <xdr:colOff>560880</xdr:colOff>
      <xdr:row>52</xdr:row>
      <xdr:rowOff>104400</xdr:rowOff>
    </xdr:to>
    <xdr:pic>
      <xdr:nvPicPr>
        <xdr:cNvPr id="5" name="Kuva 9">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3"/>
        <a:stretch/>
      </xdr:blipFill>
      <xdr:spPr>
        <a:xfrm>
          <a:off x="13964040" y="7918920"/>
          <a:ext cx="1704240" cy="2096640"/>
        </a:xfrm>
        <a:prstGeom prst="rect">
          <a:avLst/>
        </a:prstGeom>
        <a:noFill/>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302040</xdr:colOff>
      <xdr:row>2</xdr:row>
      <xdr:rowOff>145800</xdr:rowOff>
    </xdr:to>
    <xdr:sp macro="" textlink="">
      <xdr:nvSpPr>
        <xdr:cNvPr id="10" name="AutoShape 1" descr="Fate Character Sheet first page preview">
          <a:extLst>
            <a:ext uri="{FF2B5EF4-FFF2-40B4-BE49-F238E27FC236}">
              <a16:creationId xmlns:a16="http://schemas.microsoft.com/office/drawing/2014/main" id="{00000000-0008-0000-0400-00000A000000}"/>
            </a:ext>
          </a:extLst>
        </xdr:cNvPr>
        <xdr:cNvSpPr/>
      </xdr:nvSpPr>
      <xdr:spPr>
        <a:xfrm>
          <a:off x="13942080" y="190440"/>
          <a:ext cx="302040" cy="336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17</xdr:col>
      <xdr:colOff>0</xdr:colOff>
      <xdr:row>39</xdr:row>
      <xdr:rowOff>39960</xdr:rowOff>
    </xdr:from>
    <xdr:to>
      <xdr:col>17</xdr:col>
      <xdr:colOff>302040</xdr:colOff>
      <xdr:row>40</xdr:row>
      <xdr:rowOff>155160</xdr:rowOff>
    </xdr:to>
    <xdr:sp macro="" textlink="">
      <xdr:nvSpPr>
        <xdr:cNvPr id="11" name="AutoShape 1">
          <a:extLst>
            <a:ext uri="{FF2B5EF4-FFF2-40B4-BE49-F238E27FC236}">
              <a16:creationId xmlns:a16="http://schemas.microsoft.com/office/drawing/2014/main" id="{00000000-0008-0000-0400-00000B000000}"/>
            </a:ext>
          </a:extLst>
        </xdr:cNvPr>
        <xdr:cNvSpPr/>
      </xdr:nvSpPr>
      <xdr:spPr>
        <a:xfrm>
          <a:off x="10198800" y="7512480"/>
          <a:ext cx="302040" cy="306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0</xdr:colOff>
      <xdr:row>0</xdr:row>
      <xdr:rowOff>0</xdr:rowOff>
    </xdr:from>
    <xdr:to>
      <xdr:col>13</xdr:col>
      <xdr:colOff>302040</xdr:colOff>
      <xdr:row>1</xdr:row>
      <xdr:rowOff>115200</xdr:rowOff>
    </xdr:to>
    <xdr:sp macro="" textlink="">
      <xdr:nvSpPr>
        <xdr:cNvPr id="12" name="AutoShape 1">
          <a:extLst>
            <a:ext uri="{FF2B5EF4-FFF2-40B4-BE49-F238E27FC236}">
              <a16:creationId xmlns:a16="http://schemas.microsoft.com/office/drawing/2014/main" id="{00000000-0008-0000-0400-00000C000000}"/>
            </a:ext>
          </a:extLst>
        </xdr:cNvPr>
        <xdr:cNvSpPr/>
      </xdr:nvSpPr>
      <xdr:spPr>
        <a:xfrm>
          <a:off x="6861240" y="0"/>
          <a:ext cx="302040" cy="3056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10</xdr:col>
      <xdr:colOff>2880</xdr:colOff>
      <xdr:row>0</xdr:row>
      <xdr:rowOff>0</xdr:rowOff>
    </xdr:from>
    <xdr:to>
      <xdr:col>12</xdr:col>
      <xdr:colOff>637560</xdr:colOff>
      <xdr:row>12</xdr:row>
      <xdr:rowOff>14760</xdr:rowOff>
    </xdr:to>
    <xdr:pic>
      <xdr:nvPicPr>
        <xdr:cNvPr id="13" name="Kuva 3">
          <a:extLst>
            <a:ext uri="{FF2B5EF4-FFF2-40B4-BE49-F238E27FC236}">
              <a16:creationId xmlns:a16="http://schemas.microsoft.com/office/drawing/2014/main" id="{00000000-0008-0000-0400-00000D000000}"/>
            </a:ext>
          </a:extLst>
        </xdr:cNvPr>
        <xdr:cNvPicPr/>
      </xdr:nvPicPr>
      <xdr:blipFill>
        <a:blip xmlns:r="http://schemas.openxmlformats.org/officeDocument/2006/relationships" r:embed="rId1"/>
        <a:stretch/>
      </xdr:blipFill>
      <xdr:spPr>
        <a:xfrm>
          <a:off x="5167800" y="0"/>
          <a:ext cx="1676880" cy="2338920"/>
        </a:xfrm>
        <a:prstGeom prst="rect">
          <a:avLst/>
        </a:prstGeom>
        <a:noFill/>
        <a:ln w="0">
          <a:noFill/>
        </a:ln>
      </xdr:spPr>
    </xdr:pic>
    <xdr:clientData/>
  </xdr:twoCellAnchor>
  <xdr:twoCellAnchor editAs="oneCell">
    <xdr:from>
      <xdr:col>20</xdr:col>
      <xdr:colOff>313560</xdr:colOff>
      <xdr:row>40</xdr:row>
      <xdr:rowOff>10800</xdr:rowOff>
    </xdr:from>
    <xdr:to>
      <xdr:col>22</xdr:col>
      <xdr:colOff>556920</xdr:colOff>
      <xdr:row>45</xdr:row>
      <xdr:rowOff>131760</xdr:rowOff>
    </xdr:to>
    <xdr:pic>
      <xdr:nvPicPr>
        <xdr:cNvPr id="14" name="Kuva 5">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2"/>
        <a:stretch/>
      </xdr:blipFill>
      <xdr:spPr>
        <a:xfrm>
          <a:off x="12407760" y="7674120"/>
          <a:ext cx="1475280" cy="1101960"/>
        </a:xfrm>
        <a:prstGeom prst="rect">
          <a:avLst/>
        </a:prstGeom>
        <a:noFill/>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302040</xdr:colOff>
      <xdr:row>2</xdr:row>
      <xdr:rowOff>145800</xdr:rowOff>
    </xdr:to>
    <xdr:sp macro="" textlink="">
      <xdr:nvSpPr>
        <xdr:cNvPr id="6" name="AutoShape 1" descr="Fate Character Sheet first page preview">
          <a:extLst>
            <a:ext uri="{FF2B5EF4-FFF2-40B4-BE49-F238E27FC236}">
              <a16:creationId xmlns:a16="http://schemas.microsoft.com/office/drawing/2014/main" id="{00000000-0008-0000-0300-000006000000}"/>
            </a:ext>
          </a:extLst>
        </xdr:cNvPr>
        <xdr:cNvSpPr/>
      </xdr:nvSpPr>
      <xdr:spPr>
        <a:xfrm>
          <a:off x="13806000" y="190440"/>
          <a:ext cx="302040" cy="336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17</xdr:col>
      <xdr:colOff>0</xdr:colOff>
      <xdr:row>28</xdr:row>
      <xdr:rowOff>19080</xdr:rowOff>
    </xdr:from>
    <xdr:to>
      <xdr:col>17</xdr:col>
      <xdr:colOff>302040</xdr:colOff>
      <xdr:row>29</xdr:row>
      <xdr:rowOff>158040</xdr:rowOff>
    </xdr:to>
    <xdr:sp macro="" textlink="">
      <xdr:nvSpPr>
        <xdr:cNvPr id="7" name="AutoShape 1">
          <a:extLst>
            <a:ext uri="{FF2B5EF4-FFF2-40B4-BE49-F238E27FC236}">
              <a16:creationId xmlns:a16="http://schemas.microsoft.com/office/drawing/2014/main" id="{00000000-0008-0000-0300-000007000000}"/>
            </a:ext>
          </a:extLst>
        </xdr:cNvPr>
        <xdr:cNvSpPr/>
      </xdr:nvSpPr>
      <xdr:spPr>
        <a:xfrm>
          <a:off x="10110600" y="5410080"/>
          <a:ext cx="302040" cy="3297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10</xdr:col>
      <xdr:colOff>76680</xdr:colOff>
      <xdr:row>0</xdr:row>
      <xdr:rowOff>0</xdr:rowOff>
    </xdr:from>
    <xdr:to>
      <xdr:col>12</xdr:col>
      <xdr:colOff>523080</xdr:colOff>
      <xdr:row>11</xdr:row>
      <xdr:rowOff>179640</xdr:rowOff>
    </xdr:to>
    <xdr:pic>
      <xdr:nvPicPr>
        <xdr:cNvPr id="8" name="Kuva 3">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1"/>
        <a:stretch/>
      </xdr:blipFill>
      <xdr:spPr>
        <a:xfrm>
          <a:off x="5241600" y="0"/>
          <a:ext cx="1488600" cy="2313360"/>
        </a:xfrm>
        <a:prstGeom prst="rect">
          <a:avLst/>
        </a:prstGeom>
        <a:noFill/>
        <a:ln w="0">
          <a:noFill/>
        </a:ln>
      </xdr:spPr>
    </xdr:pic>
    <xdr:clientData/>
  </xdr:twoCellAnchor>
  <xdr:twoCellAnchor editAs="oneCell">
    <xdr:from>
      <xdr:col>15</xdr:col>
      <xdr:colOff>285120</xdr:colOff>
      <xdr:row>43</xdr:row>
      <xdr:rowOff>44640</xdr:rowOff>
    </xdr:from>
    <xdr:to>
      <xdr:col>18</xdr:col>
      <xdr:colOff>154440</xdr:colOff>
      <xdr:row>53</xdr:row>
      <xdr:rowOff>24480</xdr:rowOff>
    </xdr:to>
    <xdr:pic>
      <xdr:nvPicPr>
        <xdr:cNvPr id="9" name="Kuva 7">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2"/>
        <a:stretch/>
      </xdr:blipFill>
      <xdr:spPr>
        <a:xfrm>
          <a:off x="9163800" y="8315640"/>
          <a:ext cx="1717200" cy="1884600"/>
        </a:xfrm>
        <a:prstGeom prst="rect">
          <a:avLst/>
        </a:prstGeom>
        <a:noFill/>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302040</xdr:colOff>
      <xdr:row>1</xdr:row>
      <xdr:rowOff>140040</xdr:rowOff>
    </xdr:to>
    <xdr:sp macro="" textlink="">
      <xdr:nvSpPr>
        <xdr:cNvPr id="15" name="AutoShape 1" descr="Fate Character Sheet first page preview">
          <a:extLst>
            <a:ext uri="{FF2B5EF4-FFF2-40B4-BE49-F238E27FC236}">
              <a16:creationId xmlns:a16="http://schemas.microsoft.com/office/drawing/2014/main" id="{00000000-0008-0000-0500-00000F000000}"/>
            </a:ext>
          </a:extLst>
        </xdr:cNvPr>
        <xdr:cNvSpPr/>
      </xdr:nvSpPr>
      <xdr:spPr>
        <a:xfrm>
          <a:off x="13114800" y="0"/>
          <a:ext cx="302040" cy="3304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19</xdr:col>
      <xdr:colOff>0</xdr:colOff>
      <xdr:row>14</xdr:row>
      <xdr:rowOff>38160</xdr:rowOff>
    </xdr:from>
    <xdr:to>
      <xdr:col>19</xdr:col>
      <xdr:colOff>302040</xdr:colOff>
      <xdr:row>15</xdr:row>
      <xdr:rowOff>149400</xdr:rowOff>
    </xdr:to>
    <xdr:sp macro="" textlink="">
      <xdr:nvSpPr>
        <xdr:cNvPr id="16" name="AutoShape 1">
          <a:extLst>
            <a:ext uri="{FF2B5EF4-FFF2-40B4-BE49-F238E27FC236}">
              <a16:creationId xmlns:a16="http://schemas.microsoft.com/office/drawing/2014/main" id="{00000000-0008-0000-0500-000010000000}"/>
            </a:ext>
          </a:extLst>
        </xdr:cNvPr>
        <xdr:cNvSpPr/>
      </xdr:nvSpPr>
      <xdr:spPr>
        <a:xfrm>
          <a:off x="10650960" y="2685960"/>
          <a:ext cx="302040" cy="302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9</xdr:col>
      <xdr:colOff>396360</xdr:colOff>
      <xdr:row>0</xdr:row>
      <xdr:rowOff>0</xdr:rowOff>
    </xdr:from>
    <xdr:to>
      <xdr:col>13</xdr:col>
      <xdr:colOff>32040</xdr:colOff>
      <xdr:row>7</xdr:row>
      <xdr:rowOff>164520</xdr:rowOff>
    </xdr:to>
    <xdr:pic>
      <xdr:nvPicPr>
        <xdr:cNvPr id="17" name="Kuva 6">
          <a:extLst>
            <a:ext uri="{FF2B5EF4-FFF2-40B4-BE49-F238E27FC236}">
              <a16:creationId xmlns:a16="http://schemas.microsoft.com/office/drawing/2014/main" id="{00000000-0008-0000-0500-000011000000}"/>
            </a:ext>
          </a:extLst>
        </xdr:cNvPr>
        <xdr:cNvPicPr/>
      </xdr:nvPicPr>
      <xdr:blipFill>
        <a:blip xmlns:r="http://schemas.openxmlformats.org/officeDocument/2006/relationships" r:embed="rId1"/>
        <a:stretch/>
      </xdr:blipFill>
      <xdr:spPr>
        <a:xfrm>
          <a:off x="5097960" y="0"/>
          <a:ext cx="1814400" cy="1497960"/>
        </a:xfrm>
        <a:prstGeom prst="rect">
          <a:avLst/>
        </a:prstGeom>
        <a:noFill/>
        <a:ln w="0">
          <a:noFill/>
        </a:ln>
      </xdr:spPr>
    </xdr:pic>
    <xdr:clientData/>
  </xdr:twoCellAnchor>
  <xdr:twoCellAnchor editAs="oneCell">
    <xdr:from>
      <xdr:col>10</xdr:col>
      <xdr:colOff>464760</xdr:colOff>
      <xdr:row>31</xdr:row>
      <xdr:rowOff>29160</xdr:rowOff>
    </xdr:from>
    <xdr:to>
      <xdr:col>13</xdr:col>
      <xdr:colOff>39240</xdr:colOff>
      <xdr:row>41</xdr:row>
      <xdr:rowOff>50040</xdr:rowOff>
    </xdr:to>
    <xdr:pic>
      <xdr:nvPicPr>
        <xdr:cNvPr id="18" name="Kuva 2">
          <a:extLst>
            <a:ext uri="{FF2B5EF4-FFF2-40B4-BE49-F238E27FC236}">
              <a16:creationId xmlns:a16="http://schemas.microsoft.com/office/drawing/2014/main" id="{00000000-0008-0000-0500-000012000000}"/>
            </a:ext>
          </a:extLst>
        </xdr:cNvPr>
        <xdr:cNvPicPr/>
      </xdr:nvPicPr>
      <xdr:blipFill>
        <a:blip xmlns:r="http://schemas.openxmlformats.org/officeDocument/2006/relationships" r:embed="rId2"/>
        <a:stretch/>
      </xdr:blipFill>
      <xdr:spPr>
        <a:xfrm>
          <a:off x="5648760" y="5915520"/>
          <a:ext cx="1270800" cy="1950120"/>
        </a:xfrm>
        <a:prstGeom prst="rect">
          <a:avLst/>
        </a:prstGeom>
        <a:noFill/>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302040</xdr:colOff>
      <xdr:row>1</xdr:row>
      <xdr:rowOff>138240</xdr:rowOff>
    </xdr:to>
    <xdr:sp macro="" textlink="">
      <xdr:nvSpPr>
        <xdr:cNvPr id="19" name="AutoShape 1" descr="Fate Character Sheet first page preview">
          <a:extLst>
            <a:ext uri="{FF2B5EF4-FFF2-40B4-BE49-F238E27FC236}">
              <a16:creationId xmlns:a16="http://schemas.microsoft.com/office/drawing/2014/main" id="{00000000-0008-0000-0600-000013000000}"/>
            </a:ext>
          </a:extLst>
        </xdr:cNvPr>
        <xdr:cNvSpPr/>
      </xdr:nvSpPr>
      <xdr:spPr>
        <a:xfrm>
          <a:off x="13114800" y="0"/>
          <a:ext cx="302040" cy="328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19</xdr:col>
      <xdr:colOff>0</xdr:colOff>
      <xdr:row>14</xdr:row>
      <xdr:rowOff>53280</xdr:rowOff>
    </xdr:from>
    <xdr:to>
      <xdr:col>19</xdr:col>
      <xdr:colOff>302040</xdr:colOff>
      <xdr:row>15</xdr:row>
      <xdr:rowOff>164880</xdr:rowOff>
    </xdr:to>
    <xdr:sp macro="" textlink="">
      <xdr:nvSpPr>
        <xdr:cNvPr id="20" name="AutoShape 1">
          <a:extLst>
            <a:ext uri="{FF2B5EF4-FFF2-40B4-BE49-F238E27FC236}">
              <a16:creationId xmlns:a16="http://schemas.microsoft.com/office/drawing/2014/main" id="{00000000-0008-0000-0600-000014000000}"/>
            </a:ext>
          </a:extLst>
        </xdr:cNvPr>
        <xdr:cNvSpPr/>
      </xdr:nvSpPr>
      <xdr:spPr>
        <a:xfrm>
          <a:off x="10650960" y="2710800"/>
          <a:ext cx="302040" cy="302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10</xdr:col>
      <xdr:colOff>380880</xdr:colOff>
      <xdr:row>0</xdr:row>
      <xdr:rowOff>0</xdr:rowOff>
    </xdr:from>
    <xdr:to>
      <xdr:col>12</xdr:col>
      <xdr:colOff>651240</xdr:colOff>
      <xdr:row>8</xdr:row>
      <xdr:rowOff>25920</xdr:rowOff>
    </xdr:to>
    <xdr:pic>
      <xdr:nvPicPr>
        <xdr:cNvPr id="21" name="Kuva 3">
          <a:extLst>
            <a:ext uri="{FF2B5EF4-FFF2-40B4-BE49-F238E27FC236}">
              <a16:creationId xmlns:a16="http://schemas.microsoft.com/office/drawing/2014/main" id="{00000000-0008-0000-0600-000015000000}"/>
            </a:ext>
          </a:extLst>
        </xdr:cNvPr>
        <xdr:cNvPicPr/>
      </xdr:nvPicPr>
      <xdr:blipFill>
        <a:blip xmlns:r="http://schemas.openxmlformats.org/officeDocument/2006/relationships" r:embed="rId1"/>
        <a:stretch/>
      </xdr:blipFill>
      <xdr:spPr>
        <a:xfrm>
          <a:off x="5564880" y="0"/>
          <a:ext cx="1312560" cy="1559520"/>
        </a:xfrm>
        <a:prstGeom prst="rect">
          <a:avLst/>
        </a:prstGeom>
        <a:noFill/>
        <a:ln w="0">
          <a:noFill/>
        </a:ln>
      </xdr:spPr>
    </xdr:pic>
    <xdr:clientData/>
  </xdr:twoCellAnchor>
  <xdr:twoCellAnchor editAs="oneCell">
    <xdr:from>
      <xdr:col>10</xdr:col>
      <xdr:colOff>236160</xdr:colOff>
      <xdr:row>31</xdr:row>
      <xdr:rowOff>1440</xdr:rowOff>
    </xdr:from>
    <xdr:to>
      <xdr:col>13</xdr:col>
      <xdr:colOff>8640</xdr:colOff>
      <xdr:row>40</xdr:row>
      <xdr:rowOff>50400</xdr:rowOff>
    </xdr:to>
    <xdr:pic>
      <xdr:nvPicPr>
        <xdr:cNvPr id="22" name="Kuva 4">
          <a:extLst>
            <a:ext uri="{FF2B5EF4-FFF2-40B4-BE49-F238E27FC236}">
              <a16:creationId xmlns:a16="http://schemas.microsoft.com/office/drawing/2014/main" id="{00000000-0008-0000-0600-000016000000}"/>
            </a:ext>
          </a:extLst>
        </xdr:cNvPr>
        <xdr:cNvPicPr/>
      </xdr:nvPicPr>
      <xdr:blipFill>
        <a:blip xmlns:r="http://schemas.openxmlformats.org/officeDocument/2006/relationships" r:embed="rId2"/>
        <a:stretch/>
      </xdr:blipFill>
      <xdr:spPr>
        <a:xfrm>
          <a:off x="5420160" y="5897520"/>
          <a:ext cx="1468800" cy="1787400"/>
        </a:xfrm>
        <a:prstGeom prst="rect">
          <a:avLst/>
        </a:prstGeom>
        <a:noFill/>
        <a:ln w="0">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15120</xdr:colOff>
      <xdr:row>35</xdr:row>
      <xdr:rowOff>0</xdr:rowOff>
    </xdr:from>
    <xdr:to>
      <xdr:col>11</xdr:col>
      <xdr:colOff>406800</xdr:colOff>
      <xdr:row>47</xdr:row>
      <xdr:rowOff>22320</xdr:rowOff>
    </xdr:to>
    <xdr:pic>
      <xdr:nvPicPr>
        <xdr:cNvPr id="23" name="Kuva 1">
          <a:extLst>
            <a:ext uri="{FF2B5EF4-FFF2-40B4-BE49-F238E27FC236}">
              <a16:creationId xmlns:a16="http://schemas.microsoft.com/office/drawing/2014/main" id="{00000000-0008-0000-0700-000017000000}"/>
            </a:ext>
          </a:extLst>
        </xdr:cNvPr>
        <xdr:cNvPicPr/>
      </xdr:nvPicPr>
      <xdr:blipFill>
        <a:blip xmlns:r="http://schemas.openxmlformats.org/officeDocument/2006/relationships" r:embed="rId1"/>
        <a:srcRect b="8754"/>
        <a:stretch/>
      </xdr:blipFill>
      <xdr:spPr>
        <a:xfrm>
          <a:off x="5643000" y="6667560"/>
          <a:ext cx="1623600" cy="2308320"/>
        </a:xfrm>
        <a:prstGeom prst="rect">
          <a:avLst/>
        </a:prstGeom>
        <a:noFill/>
        <a:ln w="0">
          <a:noFill/>
        </a:ln>
      </xdr:spPr>
    </xdr:pic>
    <xdr:clientData/>
  </xdr:twoCellAnchor>
  <xdr:twoCellAnchor editAs="oneCell">
    <xdr:from>
      <xdr:col>9</xdr:col>
      <xdr:colOff>0</xdr:colOff>
      <xdr:row>48</xdr:row>
      <xdr:rowOff>37800</xdr:rowOff>
    </xdr:from>
    <xdr:to>
      <xdr:col>11</xdr:col>
      <xdr:colOff>442080</xdr:colOff>
      <xdr:row>59</xdr:row>
      <xdr:rowOff>61560</xdr:rowOff>
    </xdr:to>
    <xdr:pic>
      <xdr:nvPicPr>
        <xdr:cNvPr id="24" name="Kuva 2">
          <a:extLst>
            <a:ext uri="{FF2B5EF4-FFF2-40B4-BE49-F238E27FC236}">
              <a16:creationId xmlns:a16="http://schemas.microsoft.com/office/drawing/2014/main" id="{00000000-0008-0000-0700-000018000000}"/>
            </a:ext>
          </a:extLst>
        </xdr:cNvPr>
        <xdr:cNvPicPr/>
      </xdr:nvPicPr>
      <xdr:blipFill>
        <a:blip xmlns:r="http://schemas.openxmlformats.org/officeDocument/2006/relationships" r:embed="rId2"/>
        <a:stretch/>
      </xdr:blipFill>
      <xdr:spPr>
        <a:xfrm>
          <a:off x="5627880" y="9181800"/>
          <a:ext cx="1674000" cy="2119320"/>
        </a:xfrm>
        <a:prstGeom prst="rect">
          <a:avLst/>
        </a:prstGeom>
        <a:noFill/>
        <a:ln w="0">
          <a:noFill/>
        </a:ln>
      </xdr:spPr>
    </xdr:pic>
    <xdr:clientData/>
  </xdr:twoCellAnchor>
  <xdr:twoCellAnchor editAs="oneCell">
    <xdr:from>
      <xdr:col>9</xdr:col>
      <xdr:colOff>0</xdr:colOff>
      <xdr:row>59</xdr:row>
      <xdr:rowOff>106560</xdr:rowOff>
    </xdr:from>
    <xdr:to>
      <xdr:col>11</xdr:col>
      <xdr:colOff>446760</xdr:colOff>
      <xdr:row>69</xdr:row>
      <xdr:rowOff>78840</xdr:rowOff>
    </xdr:to>
    <xdr:pic>
      <xdr:nvPicPr>
        <xdr:cNvPr id="25" name="Kuva 3">
          <a:extLst>
            <a:ext uri="{FF2B5EF4-FFF2-40B4-BE49-F238E27FC236}">
              <a16:creationId xmlns:a16="http://schemas.microsoft.com/office/drawing/2014/main" id="{00000000-0008-0000-0700-000019000000}"/>
            </a:ext>
          </a:extLst>
        </xdr:cNvPr>
        <xdr:cNvPicPr/>
      </xdr:nvPicPr>
      <xdr:blipFill>
        <a:blip xmlns:r="http://schemas.openxmlformats.org/officeDocument/2006/relationships" r:embed="rId3"/>
        <a:stretch/>
      </xdr:blipFill>
      <xdr:spPr>
        <a:xfrm>
          <a:off x="5627880" y="11346120"/>
          <a:ext cx="1678680" cy="1877400"/>
        </a:xfrm>
        <a:prstGeom prst="rect">
          <a:avLst/>
        </a:prstGeom>
        <a:noFill/>
        <a:ln w="0">
          <a:noFill/>
        </a:ln>
      </xdr:spPr>
    </xdr:pic>
    <xdr:clientData/>
  </xdr:twoCellAnchor>
  <xdr:twoCellAnchor editAs="oneCell">
    <xdr:from>
      <xdr:col>8</xdr:col>
      <xdr:colOff>218520</xdr:colOff>
      <xdr:row>73</xdr:row>
      <xdr:rowOff>37800</xdr:rowOff>
    </xdr:from>
    <xdr:to>
      <xdr:col>10</xdr:col>
      <xdr:colOff>351000</xdr:colOff>
      <xdr:row>78</xdr:row>
      <xdr:rowOff>160200</xdr:rowOff>
    </xdr:to>
    <xdr:pic>
      <xdr:nvPicPr>
        <xdr:cNvPr id="26" name="Kuva 4">
          <a:extLst>
            <a:ext uri="{FF2B5EF4-FFF2-40B4-BE49-F238E27FC236}">
              <a16:creationId xmlns:a16="http://schemas.microsoft.com/office/drawing/2014/main" id="{00000000-0008-0000-0700-00001A000000}"/>
            </a:ext>
          </a:extLst>
        </xdr:cNvPr>
        <xdr:cNvPicPr/>
      </xdr:nvPicPr>
      <xdr:blipFill>
        <a:blip xmlns:r="http://schemas.openxmlformats.org/officeDocument/2006/relationships" r:embed="rId4"/>
        <a:stretch/>
      </xdr:blipFill>
      <xdr:spPr>
        <a:xfrm>
          <a:off x="5146200" y="13944240"/>
          <a:ext cx="1448640" cy="1103400"/>
        </a:xfrm>
        <a:prstGeom prst="rect">
          <a:avLst/>
        </a:prstGeom>
        <a:noFill/>
        <a:ln w="0">
          <a:noFill/>
        </a:ln>
      </xdr:spPr>
    </xdr:pic>
    <xdr:clientData/>
  </xdr:twoCellAnchor>
</xdr:wsDr>
</file>

<file path=xl/theme/theme1.xml><?xml version="1.0" encoding="utf-8"?>
<a:theme xmlns:a="http://schemas.openxmlformats.org/drawingml/2006/main" name="Office 2013 – 2022 -teema">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48576"/>
  <sheetViews>
    <sheetView zoomScaleNormal="100" workbookViewId="0">
      <selection activeCell="J4" sqref="J4"/>
    </sheetView>
  </sheetViews>
  <sheetFormatPr baseColWidth="10" defaultColWidth="8.6640625" defaultRowHeight="15" customHeight="1"/>
  <cols>
    <col min="1" max="1" width="8.83203125" style="14" customWidth="1"/>
    <col min="5" max="6" width="6" customWidth="1"/>
    <col min="7" max="7" width="6" style="15" customWidth="1"/>
    <col min="8" max="8" width="6" customWidth="1"/>
    <col min="9" max="9" width="7.33203125" customWidth="1"/>
    <col min="10" max="11" width="6.83203125" customWidth="1"/>
    <col min="12" max="12" width="8" customWidth="1"/>
    <col min="13" max="13" width="9.33203125" customWidth="1"/>
    <col min="14" max="14" width="9.6640625" style="14" customWidth="1"/>
    <col min="15" max="15" width="8.83203125" customWidth="1"/>
  </cols>
  <sheetData>
    <row r="1" spans="2:17">
      <c r="B1" s="14"/>
      <c r="C1" s="14"/>
      <c r="D1" s="14"/>
      <c r="E1" s="14"/>
      <c r="F1" s="14"/>
      <c r="G1" s="16"/>
      <c r="H1" s="14"/>
      <c r="I1" s="14"/>
      <c r="J1" s="14"/>
      <c r="K1" s="17"/>
      <c r="L1" s="18"/>
      <c r="M1" s="19"/>
      <c r="N1" s="20" t="s">
        <v>0</v>
      </c>
      <c r="O1" s="21"/>
      <c r="P1" s="21"/>
      <c r="Q1" s="21"/>
    </row>
    <row r="2" spans="2:17">
      <c r="B2" s="13" t="s">
        <v>1</v>
      </c>
      <c r="C2" s="13"/>
      <c r="D2" s="13"/>
      <c r="E2" s="13"/>
      <c r="F2" s="13"/>
      <c r="G2" s="13"/>
      <c r="H2" s="13"/>
      <c r="I2" s="13"/>
      <c r="J2" s="14"/>
      <c r="K2" s="22"/>
      <c r="L2" s="14"/>
      <c r="M2" s="23"/>
      <c r="N2" s="22" t="s">
        <v>2</v>
      </c>
      <c r="O2" s="24"/>
      <c r="P2" s="24"/>
      <c r="Q2" s="24"/>
    </row>
    <row r="3" spans="2:17">
      <c r="B3" s="13"/>
      <c r="C3" s="13"/>
      <c r="D3" s="13"/>
      <c r="E3" s="13"/>
      <c r="F3" s="13"/>
      <c r="G3" s="13"/>
      <c r="H3" s="13"/>
      <c r="I3" s="13"/>
      <c r="J3" s="14"/>
      <c r="K3" s="22"/>
      <c r="L3" s="14"/>
      <c r="M3" s="23"/>
      <c r="N3" s="22" t="s">
        <v>3</v>
      </c>
      <c r="O3" s="24"/>
      <c r="P3" s="24"/>
      <c r="Q3" s="24"/>
    </row>
    <row r="4" spans="2:17">
      <c r="B4" s="14"/>
      <c r="C4" s="14"/>
      <c r="D4" s="14"/>
      <c r="E4" s="14"/>
      <c r="F4" s="14"/>
      <c r="G4" s="16"/>
      <c r="H4" s="14"/>
      <c r="I4" s="14"/>
      <c r="J4" s="14"/>
      <c r="K4" s="22"/>
      <c r="L4" s="14"/>
      <c r="M4" s="23"/>
      <c r="N4" s="22" t="s">
        <v>4</v>
      </c>
      <c r="O4" s="25"/>
      <c r="P4" s="25"/>
      <c r="Q4" s="25"/>
    </row>
    <row r="5" spans="2:17">
      <c r="B5" s="14" t="s">
        <v>5</v>
      </c>
      <c r="C5" s="26"/>
      <c r="D5" s="24"/>
      <c r="E5" s="24"/>
      <c r="F5" s="24"/>
      <c r="G5" s="27"/>
      <c r="H5" s="24"/>
      <c r="I5" s="24"/>
      <c r="J5" s="24"/>
      <c r="K5" s="22"/>
      <c r="L5" s="14"/>
      <c r="M5" s="23"/>
      <c r="N5" s="22" t="s">
        <v>6</v>
      </c>
      <c r="O5" s="25"/>
      <c r="P5" s="25"/>
      <c r="Q5" s="25"/>
    </row>
    <row r="6" spans="2:17">
      <c r="B6" s="14" t="s">
        <v>7</v>
      </c>
      <c r="C6" s="14"/>
      <c r="D6" s="22"/>
      <c r="E6" s="14"/>
      <c r="F6" s="14"/>
      <c r="G6" s="16"/>
      <c r="H6" s="14"/>
      <c r="I6" s="14"/>
      <c r="J6" s="14"/>
      <c r="K6" s="22"/>
      <c r="L6" s="14"/>
      <c r="M6" s="23"/>
      <c r="N6" s="22" t="s">
        <v>8</v>
      </c>
      <c r="O6" s="25"/>
      <c r="P6" s="25"/>
      <c r="Q6" s="25"/>
    </row>
    <row r="7" spans="2:17">
      <c r="B7" s="14" t="s">
        <v>9</v>
      </c>
      <c r="C7" s="28">
        <v>3</v>
      </c>
      <c r="D7" s="29"/>
      <c r="E7" s="25"/>
      <c r="F7" s="25"/>
      <c r="G7" s="30"/>
      <c r="H7" s="25"/>
      <c r="I7" s="25"/>
      <c r="J7" s="25"/>
      <c r="K7" s="22"/>
      <c r="L7" s="14"/>
      <c r="M7" s="23"/>
      <c r="N7" s="29" t="s">
        <v>10</v>
      </c>
      <c r="O7" s="25"/>
      <c r="P7" s="25"/>
      <c r="Q7" s="25"/>
    </row>
    <row r="8" spans="2:17">
      <c r="B8" s="14"/>
      <c r="C8" s="14"/>
      <c r="D8" s="14"/>
      <c r="E8" s="14"/>
      <c r="F8" s="14"/>
      <c r="G8" s="16"/>
      <c r="H8" s="14"/>
      <c r="I8" s="14"/>
      <c r="J8" s="14"/>
      <c r="K8" s="22"/>
      <c r="L8" s="14"/>
      <c r="M8" s="23"/>
      <c r="N8" s="20" t="s">
        <v>0</v>
      </c>
      <c r="O8" s="21"/>
      <c r="P8" s="21"/>
      <c r="Q8" s="21"/>
    </row>
    <row r="9" spans="2:17" ht="18.75" customHeight="1">
      <c r="B9" s="31" t="s">
        <v>11</v>
      </c>
      <c r="C9" s="31"/>
      <c r="D9" s="31"/>
      <c r="E9" s="31"/>
      <c r="F9" s="32" t="s">
        <v>12</v>
      </c>
      <c r="G9" s="31"/>
      <c r="H9" s="33"/>
      <c r="I9" s="34"/>
      <c r="J9" s="34"/>
      <c r="K9" s="35"/>
      <c r="L9" s="36"/>
      <c r="M9" s="37"/>
      <c r="N9" s="22" t="s">
        <v>2</v>
      </c>
      <c r="O9" s="24"/>
      <c r="P9" s="24"/>
      <c r="Q9" s="24"/>
    </row>
    <row r="10" spans="2:17">
      <c r="B10" s="38" t="s">
        <v>13</v>
      </c>
      <c r="C10" s="29"/>
      <c r="D10" s="25"/>
      <c r="E10" s="39" t="s">
        <v>14</v>
      </c>
      <c r="F10" s="40"/>
      <c r="G10" s="41"/>
      <c r="H10" s="41"/>
      <c r="I10" s="42"/>
      <c r="J10" s="42"/>
      <c r="K10" s="43"/>
      <c r="L10" s="44"/>
      <c r="M10" s="45"/>
      <c r="N10" s="22" t="s">
        <v>3</v>
      </c>
      <c r="O10" s="24"/>
      <c r="P10" s="24"/>
      <c r="Q10" s="24"/>
    </row>
    <row r="11" spans="2:17">
      <c r="B11" s="46" t="s">
        <v>15</v>
      </c>
      <c r="C11" s="26"/>
      <c r="D11" s="24"/>
      <c r="E11" s="47" t="s">
        <v>16</v>
      </c>
      <c r="F11" s="48"/>
      <c r="G11" s="12"/>
      <c r="H11" s="12"/>
      <c r="I11" s="11"/>
      <c r="J11" s="11"/>
      <c r="K11" s="22"/>
      <c r="L11" s="44"/>
      <c r="M11" s="45"/>
      <c r="N11" s="22" t="s">
        <v>4</v>
      </c>
      <c r="O11" s="25"/>
      <c r="P11" s="25"/>
      <c r="Q11" s="25"/>
    </row>
    <row r="12" spans="2:17">
      <c r="B12" s="51" t="s">
        <v>17</v>
      </c>
      <c r="C12" s="26"/>
      <c r="D12" s="24"/>
      <c r="E12" s="47" t="s">
        <v>18</v>
      </c>
      <c r="F12" s="48"/>
      <c r="G12" s="12"/>
      <c r="H12" s="12"/>
      <c r="I12" s="12"/>
      <c r="J12" s="12"/>
      <c r="K12" s="10"/>
      <c r="L12" s="10"/>
      <c r="M12" s="53"/>
      <c r="N12" s="22" t="s">
        <v>6</v>
      </c>
      <c r="O12" s="25"/>
      <c r="P12" s="25"/>
      <c r="Q12" s="25"/>
    </row>
    <row r="13" spans="2:17">
      <c r="B13" s="51"/>
      <c r="C13" s="26"/>
      <c r="D13" s="24"/>
      <c r="E13" s="47" t="s">
        <v>19</v>
      </c>
      <c r="F13" s="48"/>
      <c r="G13" s="12"/>
      <c r="H13" s="12"/>
      <c r="I13" s="12"/>
      <c r="J13" s="12"/>
      <c r="K13" s="12"/>
      <c r="L13" s="12"/>
      <c r="M13" s="54"/>
      <c r="N13" s="22" t="s">
        <v>8</v>
      </c>
      <c r="O13" s="25"/>
      <c r="P13" s="25"/>
      <c r="Q13" s="25"/>
    </row>
    <row r="14" spans="2:17">
      <c r="B14" s="46" t="s">
        <v>20</v>
      </c>
      <c r="C14" s="26"/>
      <c r="D14" s="24"/>
      <c r="E14" s="47" t="s">
        <v>21</v>
      </c>
      <c r="F14" s="48"/>
      <c r="G14" s="12"/>
      <c r="H14" s="12"/>
      <c r="I14" s="12"/>
      <c r="J14" s="12"/>
      <c r="K14" s="12"/>
      <c r="L14" s="12"/>
      <c r="M14" s="55"/>
      <c r="N14" s="29" t="s">
        <v>10</v>
      </c>
      <c r="O14" s="25"/>
      <c r="P14" s="25"/>
      <c r="Q14" s="25"/>
    </row>
    <row r="15" spans="2:17">
      <c r="B15" s="41"/>
      <c r="C15" s="41"/>
      <c r="D15" s="41"/>
      <c r="E15" s="56" t="s">
        <v>22</v>
      </c>
      <c r="F15" s="57"/>
      <c r="G15" s="9"/>
      <c r="H15" s="9"/>
      <c r="I15" s="9"/>
      <c r="J15" s="9"/>
      <c r="K15" s="9"/>
      <c r="L15" s="9"/>
      <c r="M15" s="59"/>
      <c r="N15" s="20" t="s">
        <v>0</v>
      </c>
      <c r="O15" s="21"/>
      <c r="P15" s="21"/>
      <c r="Q15" s="21"/>
    </row>
    <row r="16" spans="2:17">
      <c r="B16" s="60" t="s">
        <v>23</v>
      </c>
      <c r="C16" s="60"/>
      <c r="D16" s="61"/>
      <c r="E16" s="61"/>
      <c r="F16" s="61" t="s">
        <v>24</v>
      </c>
      <c r="G16" s="61"/>
      <c r="H16" s="62"/>
      <c r="I16" s="61"/>
      <c r="J16" s="63"/>
      <c r="K16" s="63"/>
      <c r="L16" s="63"/>
      <c r="M16" s="63"/>
      <c r="N16" s="22" t="s">
        <v>2</v>
      </c>
      <c r="O16" s="24"/>
      <c r="P16" s="24"/>
      <c r="Q16" s="24"/>
    </row>
    <row r="17" spans="2:17">
      <c r="B17" s="64" t="s">
        <v>25</v>
      </c>
      <c r="C17" s="65" t="s">
        <v>26</v>
      </c>
      <c r="D17" s="18"/>
      <c r="E17" s="18"/>
      <c r="F17" s="66" t="s">
        <v>27</v>
      </c>
      <c r="G17" s="67"/>
      <c r="H17" s="68"/>
      <c r="I17" s="69" t="s">
        <v>28</v>
      </c>
      <c r="J17" s="70"/>
      <c r="K17" s="71"/>
      <c r="L17" s="46" t="s">
        <v>29</v>
      </c>
      <c r="M17" s="70"/>
      <c r="N17" s="22" t="s">
        <v>3</v>
      </c>
      <c r="O17" s="24"/>
      <c r="P17" s="24"/>
      <c r="Q17" s="24"/>
    </row>
    <row r="18" spans="2:17">
      <c r="B18" s="22" t="s">
        <v>30</v>
      </c>
      <c r="C18" s="65" t="s">
        <v>26</v>
      </c>
      <c r="D18" s="14"/>
      <c r="E18" s="14"/>
      <c r="F18" s="69" t="s">
        <v>31</v>
      </c>
      <c r="G18" s="67"/>
      <c r="H18" s="72"/>
      <c r="I18" s="69" t="s">
        <v>32</v>
      </c>
      <c r="J18" s="70"/>
      <c r="K18" s="71"/>
      <c r="L18" s="51" t="s">
        <v>33</v>
      </c>
      <c r="M18" s="70"/>
      <c r="N18" s="22" t="s">
        <v>4</v>
      </c>
      <c r="O18" s="25"/>
      <c r="P18" s="25"/>
      <c r="Q18" s="25"/>
    </row>
    <row r="19" spans="2:17">
      <c r="B19" s="22" t="s">
        <v>34</v>
      </c>
      <c r="C19" s="65" t="s">
        <v>26</v>
      </c>
      <c r="D19" s="14"/>
      <c r="E19" s="14"/>
      <c r="F19" s="69" t="s">
        <v>35</v>
      </c>
      <c r="G19" s="67"/>
      <c r="H19" s="72"/>
      <c r="I19" s="69" t="s">
        <v>36</v>
      </c>
      <c r="J19" s="70"/>
      <c r="K19" s="71"/>
      <c r="L19" s="46" t="s">
        <v>37</v>
      </c>
      <c r="M19" s="70"/>
      <c r="N19" s="22" t="s">
        <v>6</v>
      </c>
      <c r="O19" s="25"/>
      <c r="P19" s="25"/>
      <c r="Q19" s="25"/>
    </row>
    <row r="20" spans="2:17">
      <c r="B20" s="22" t="s">
        <v>38</v>
      </c>
      <c r="C20" s="65" t="s">
        <v>26</v>
      </c>
      <c r="D20" s="14"/>
      <c r="E20" s="14"/>
      <c r="F20" s="69" t="s">
        <v>39</v>
      </c>
      <c r="G20" s="67"/>
      <c r="H20" s="68"/>
      <c r="I20" s="69" t="s">
        <v>40</v>
      </c>
      <c r="J20" s="70"/>
      <c r="K20" s="71"/>
      <c r="L20" s="46" t="s">
        <v>41</v>
      </c>
      <c r="M20" s="70"/>
      <c r="N20" s="22" t="s">
        <v>8</v>
      </c>
      <c r="O20" s="25"/>
      <c r="P20" s="25"/>
      <c r="Q20" s="25"/>
    </row>
    <row r="21" spans="2:17">
      <c r="B21" s="73" t="s">
        <v>42</v>
      </c>
      <c r="C21" s="25"/>
      <c r="D21" s="25"/>
      <c r="E21" s="25"/>
      <c r="F21" s="74" t="s">
        <v>43</v>
      </c>
      <c r="G21" s="70"/>
      <c r="H21" s="75"/>
      <c r="I21" s="74" t="s">
        <v>44</v>
      </c>
      <c r="J21" s="70"/>
      <c r="K21" s="76"/>
      <c r="L21" s="77" t="s">
        <v>45</v>
      </c>
      <c r="M21" s="70"/>
      <c r="N21" s="29" t="s">
        <v>10</v>
      </c>
      <c r="O21" s="25"/>
      <c r="P21" s="25"/>
      <c r="Q21" s="25"/>
    </row>
    <row r="22" spans="2:17">
      <c r="B22" s="22" t="s">
        <v>46</v>
      </c>
      <c r="C22" s="29"/>
      <c r="D22" s="25"/>
      <c r="E22" s="74" t="s">
        <v>47</v>
      </c>
      <c r="F22" s="78" t="s">
        <v>48</v>
      </c>
      <c r="G22" s="63"/>
      <c r="H22" s="63"/>
      <c r="I22" s="79" t="s">
        <v>49</v>
      </c>
      <c r="J22" s="79"/>
      <c r="K22" s="79" t="s">
        <v>50</v>
      </c>
      <c r="L22" s="63"/>
      <c r="M22" s="80" t="s">
        <v>51</v>
      </c>
      <c r="N22" s="20" t="s">
        <v>0</v>
      </c>
      <c r="O22" s="21"/>
      <c r="P22" s="21"/>
      <c r="Q22" s="21"/>
    </row>
    <row r="23" spans="2:17">
      <c r="B23" s="81" t="s">
        <v>52</v>
      </c>
      <c r="C23" s="26"/>
      <c r="D23" s="24"/>
      <c r="E23" s="82" t="s">
        <v>53</v>
      </c>
      <c r="F23" s="83"/>
      <c r="G23" s="84"/>
      <c r="H23" s="84"/>
      <c r="I23" s="85"/>
      <c r="J23" s="86"/>
      <c r="K23" s="87"/>
      <c r="L23" s="84"/>
      <c r="M23" s="88"/>
      <c r="N23" s="22" t="s">
        <v>2</v>
      </c>
      <c r="O23" s="24"/>
      <c r="P23" s="24"/>
      <c r="Q23" s="24"/>
    </row>
    <row r="24" spans="2:17">
      <c r="B24" s="22" t="s">
        <v>54</v>
      </c>
      <c r="C24" s="26"/>
      <c r="D24" s="24"/>
      <c r="E24" s="82" t="s">
        <v>55</v>
      </c>
      <c r="F24" s="83"/>
      <c r="G24" s="84"/>
      <c r="H24" s="84"/>
      <c r="I24" s="85"/>
      <c r="J24" s="86"/>
      <c r="K24" s="87"/>
      <c r="L24" s="84"/>
      <c r="M24" s="88"/>
      <c r="N24" s="22" t="s">
        <v>3</v>
      </c>
      <c r="O24" s="24"/>
      <c r="P24" s="24"/>
      <c r="Q24" s="24"/>
    </row>
    <row r="25" spans="2:17">
      <c r="B25" s="81" t="s">
        <v>56</v>
      </c>
      <c r="C25" s="26"/>
      <c r="D25" s="24"/>
      <c r="E25" s="82">
        <v>-8</v>
      </c>
      <c r="F25" s="83"/>
      <c r="G25" s="84"/>
      <c r="H25" s="84"/>
      <c r="I25" s="85"/>
      <c r="J25" s="86"/>
      <c r="K25" s="87"/>
      <c r="L25" s="84"/>
      <c r="M25" s="88"/>
      <c r="N25" s="22" t="s">
        <v>4</v>
      </c>
      <c r="O25" s="25"/>
      <c r="P25" s="25"/>
      <c r="Q25" s="25"/>
    </row>
    <row r="26" spans="2:17">
      <c r="B26" s="73" t="s">
        <v>57</v>
      </c>
      <c r="C26" s="14"/>
      <c r="D26" s="14"/>
      <c r="E26" s="89" t="s">
        <v>58</v>
      </c>
      <c r="F26" s="83"/>
      <c r="G26" s="84"/>
      <c r="H26" s="84"/>
      <c r="I26" s="85"/>
      <c r="J26" s="86"/>
      <c r="K26" s="87"/>
      <c r="L26" s="84"/>
      <c r="M26" s="84"/>
      <c r="N26" s="22" t="s">
        <v>6</v>
      </c>
      <c r="O26" s="25"/>
      <c r="P26" s="25"/>
      <c r="Q26" s="25"/>
    </row>
    <row r="27" spans="2:17">
      <c r="B27" s="22" t="s">
        <v>59</v>
      </c>
      <c r="C27" s="90" t="s">
        <v>60</v>
      </c>
      <c r="D27" s="14" t="s">
        <v>61</v>
      </c>
      <c r="E27" s="91" t="s">
        <v>62</v>
      </c>
      <c r="F27" s="83"/>
      <c r="G27" s="84"/>
      <c r="H27" s="84"/>
      <c r="I27" s="85"/>
      <c r="J27" s="86"/>
      <c r="K27" s="87"/>
      <c r="L27" s="84"/>
      <c r="M27" s="84"/>
      <c r="N27" s="22" t="s">
        <v>8</v>
      </c>
      <c r="O27" s="25"/>
      <c r="P27" s="25"/>
      <c r="Q27" s="25"/>
    </row>
    <row r="28" spans="2:17">
      <c r="B28" s="92" t="s">
        <v>63</v>
      </c>
      <c r="C28" s="90" t="s">
        <v>60</v>
      </c>
      <c r="D28" s="93">
        <v>-1</v>
      </c>
      <c r="E28" s="94" t="s">
        <v>64</v>
      </c>
      <c r="F28" s="83"/>
      <c r="G28" s="84"/>
      <c r="H28" s="84"/>
      <c r="I28" s="85"/>
      <c r="J28" s="86"/>
      <c r="K28" s="87"/>
      <c r="L28" s="84"/>
      <c r="M28" s="95" t="s">
        <v>65</v>
      </c>
      <c r="N28" s="29" t="s">
        <v>10</v>
      </c>
      <c r="O28" s="25"/>
      <c r="P28" s="25"/>
      <c r="Q28" s="25"/>
    </row>
    <row r="29" spans="2:17">
      <c r="B29" s="22" t="s">
        <v>66</v>
      </c>
      <c r="C29" s="90" t="s">
        <v>60</v>
      </c>
      <c r="D29" s="93">
        <v>-2</v>
      </c>
      <c r="E29" s="94" t="s">
        <v>67</v>
      </c>
      <c r="F29" s="83"/>
      <c r="G29" s="84"/>
      <c r="H29" s="84"/>
      <c r="I29" s="85"/>
      <c r="J29" s="86"/>
      <c r="K29" s="87"/>
      <c r="L29" s="84"/>
      <c r="M29" s="95" t="s">
        <v>68</v>
      </c>
      <c r="N29" s="20" t="s">
        <v>0</v>
      </c>
      <c r="O29" s="21"/>
      <c r="P29" s="21"/>
      <c r="Q29" s="21"/>
    </row>
    <row r="30" spans="2:17">
      <c r="B30" s="96" t="s">
        <v>69</v>
      </c>
      <c r="C30" s="97" t="s">
        <v>60</v>
      </c>
      <c r="D30" s="98">
        <v>-3</v>
      </c>
      <c r="E30" s="99" t="s">
        <v>70</v>
      </c>
      <c r="F30" s="100" t="s">
        <v>71</v>
      </c>
      <c r="G30" s="101"/>
      <c r="H30" s="102">
        <v>0</v>
      </c>
      <c r="I30" s="103"/>
      <c r="J30" s="104"/>
      <c r="K30" s="104"/>
      <c r="L30" s="105" t="s">
        <v>72</v>
      </c>
      <c r="M30" s="87"/>
      <c r="N30" s="22" t="s">
        <v>2</v>
      </c>
      <c r="O30" s="24"/>
      <c r="P30" s="24"/>
      <c r="Q30" s="24"/>
    </row>
    <row r="31" spans="2:17">
      <c r="B31" s="106"/>
      <c r="C31" s="106"/>
      <c r="D31" s="106"/>
      <c r="E31" s="106"/>
      <c r="F31" s="106"/>
      <c r="G31" s="107"/>
      <c r="H31" s="106"/>
      <c r="I31" s="106"/>
      <c r="J31" s="106"/>
      <c r="K31" s="106"/>
      <c r="L31" s="106"/>
      <c r="M31" s="106"/>
      <c r="N31" s="22" t="s">
        <v>3</v>
      </c>
      <c r="O31" s="24"/>
      <c r="P31" s="24"/>
      <c r="Q31" s="24"/>
    </row>
    <row r="32" spans="2:17">
      <c r="B32" s="108" t="s">
        <v>73</v>
      </c>
      <c r="C32" s="108"/>
      <c r="D32" s="108"/>
      <c r="E32" s="109" t="s">
        <v>74</v>
      </c>
      <c r="F32" s="110"/>
      <c r="G32" s="110"/>
      <c r="H32" s="108" t="s">
        <v>75</v>
      </c>
      <c r="I32" s="108"/>
      <c r="J32" s="108"/>
      <c r="K32" s="108"/>
      <c r="L32" s="108" t="s">
        <v>76</v>
      </c>
      <c r="M32" s="108"/>
      <c r="N32" s="22" t="s">
        <v>4</v>
      </c>
      <c r="O32" s="25"/>
      <c r="P32" s="25"/>
      <c r="Q32" s="25"/>
    </row>
    <row r="33" spans="2:17">
      <c r="B33" s="25"/>
      <c r="C33" s="111"/>
      <c r="D33" s="112"/>
      <c r="E33" s="112"/>
      <c r="F33" s="112"/>
      <c r="G33" s="25"/>
      <c r="H33" s="112"/>
      <c r="I33" s="111"/>
      <c r="J33" s="111"/>
      <c r="K33" s="111"/>
      <c r="L33" s="111"/>
      <c r="M33" s="25"/>
      <c r="N33" s="22" t="s">
        <v>6</v>
      </c>
      <c r="O33" s="25"/>
      <c r="P33" s="25"/>
      <c r="Q33" s="25"/>
    </row>
    <row r="34" spans="2:17">
      <c r="B34" s="113"/>
      <c r="C34" s="111"/>
      <c r="D34" s="114"/>
      <c r="E34" s="112"/>
      <c r="F34" s="112"/>
      <c r="G34" s="25"/>
      <c r="H34" s="112"/>
      <c r="I34" s="111"/>
      <c r="J34" s="111"/>
      <c r="K34" s="111"/>
      <c r="L34" s="111"/>
      <c r="M34" s="25"/>
      <c r="N34" s="22" t="s">
        <v>8</v>
      </c>
      <c r="O34" s="25"/>
      <c r="P34" s="25"/>
      <c r="Q34" s="25"/>
    </row>
    <row r="35" spans="2:17">
      <c r="B35" s="25"/>
      <c r="C35" s="111"/>
      <c r="D35" s="112"/>
      <c r="E35" s="112"/>
      <c r="F35" s="112"/>
      <c r="G35" s="25"/>
      <c r="H35" s="112"/>
      <c r="I35" s="111"/>
      <c r="J35" s="111"/>
      <c r="K35" s="111"/>
      <c r="L35" s="111"/>
      <c r="M35" s="25"/>
      <c r="N35" s="29" t="s">
        <v>10</v>
      </c>
      <c r="O35" s="25"/>
      <c r="P35" s="25"/>
      <c r="Q35" s="25"/>
    </row>
    <row r="36" spans="2:17">
      <c r="B36" s="25"/>
      <c r="C36" s="111"/>
      <c r="D36" s="112"/>
      <c r="E36" s="112"/>
      <c r="F36" s="112"/>
      <c r="G36" s="25"/>
      <c r="H36" s="112"/>
      <c r="I36" s="111"/>
      <c r="J36" s="111"/>
      <c r="K36" s="111"/>
      <c r="L36" s="111"/>
      <c r="M36" s="25"/>
      <c r="N36" s="20" t="s">
        <v>0</v>
      </c>
      <c r="O36" s="21"/>
      <c r="P36" s="21"/>
      <c r="Q36" s="21"/>
    </row>
    <row r="37" spans="2:17">
      <c r="B37" s="25"/>
      <c r="C37" s="111"/>
      <c r="D37" s="112"/>
      <c r="E37" s="112"/>
      <c r="F37" s="112"/>
      <c r="G37" s="25"/>
      <c r="H37" s="112"/>
      <c r="I37" s="111"/>
      <c r="J37" s="111"/>
      <c r="K37" s="111"/>
      <c r="L37" s="111"/>
      <c r="M37" s="25"/>
      <c r="N37" s="22" t="s">
        <v>2</v>
      </c>
      <c r="O37" s="24"/>
      <c r="P37" s="24"/>
      <c r="Q37" s="24"/>
    </row>
    <row r="38" spans="2:17">
      <c r="B38" s="108" t="s">
        <v>77</v>
      </c>
      <c r="C38" s="108"/>
      <c r="D38" s="108"/>
      <c r="E38" s="110"/>
      <c r="F38" s="110"/>
      <c r="G38" s="110"/>
      <c r="H38" s="108"/>
      <c r="I38" s="108" t="s">
        <v>78</v>
      </c>
      <c r="J38" s="108"/>
      <c r="K38" s="108"/>
      <c r="L38" s="108"/>
      <c r="M38" s="108"/>
      <c r="N38" s="22" t="s">
        <v>3</v>
      </c>
      <c r="O38" s="24"/>
      <c r="P38" s="24"/>
      <c r="Q38" s="24"/>
    </row>
    <row r="39" spans="2:17" ht="17" customHeight="1">
      <c r="B39" s="25"/>
      <c r="C39" s="115"/>
      <c r="D39" s="115"/>
      <c r="E39" s="115"/>
      <c r="F39" s="115"/>
      <c r="G39" s="25"/>
      <c r="H39" s="115"/>
      <c r="I39" s="115"/>
      <c r="J39" s="115"/>
      <c r="K39" s="115"/>
      <c r="L39" s="111"/>
      <c r="M39" s="25"/>
      <c r="N39" s="22" t="s">
        <v>4</v>
      </c>
      <c r="O39" s="25"/>
      <c r="P39" s="25"/>
      <c r="Q39" s="25"/>
    </row>
    <row r="40" spans="2:17">
      <c r="B40" s="25"/>
      <c r="C40" s="115"/>
      <c r="D40" s="115"/>
      <c r="E40" s="115"/>
      <c r="F40" s="115"/>
      <c r="G40" s="25"/>
      <c r="H40" s="115"/>
      <c r="I40" s="115"/>
      <c r="J40" s="115"/>
      <c r="K40" s="115"/>
      <c r="L40" s="111"/>
      <c r="M40" s="25"/>
      <c r="N40" s="22" t="s">
        <v>6</v>
      </c>
      <c r="O40" s="25"/>
      <c r="P40" s="25"/>
      <c r="Q40" s="25"/>
    </row>
    <row r="41" spans="2:17">
      <c r="B41" s="25"/>
      <c r="C41" s="115"/>
      <c r="D41" s="115"/>
      <c r="E41" s="115"/>
      <c r="F41" s="115"/>
      <c r="G41" s="25"/>
      <c r="H41" s="115"/>
      <c r="I41" s="115"/>
      <c r="J41" s="115"/>
      <c r="K41" s="115"/>
      <c r="L41" s="115"/>
      <c r="M41" s="25"/>
      <c r="N41" s="22" t="s">
        <v>8</v>
      </c>
      <c r="O41" s="25"/>
      <c r="P41" s="25"/>
      <c r="Q41" s="25"/>
    </row>
    <row r="42" spans="2:17">
      <c r="B42" s="25"/>
      <c r="C42" s="115"/>
      <c r="D42" s="115"/>
      <c r="E42" s="115"/>
      <c r="F42" s="115"/>
      <c r="G42" s="25"/>
      <c r="H42" s="115"/>
      <c r="I42" s="115"/>
      <c r="J42" s="115"/>
      <c r="K42" s="115"/>
      <c r="L42" s="115"/>
      <c r="M42" s="25"/>
      <c r="N42" s="29" t="s">
        <v>10</v>
      </c>
      <c r="O42" s="25"/>
      <c r="P42" s="25"/>
      <c r="Q42" s="25"/>
    </row>
    <row r="43" spans="2:17">
      <c r="B43" s="25"/>
      <c r="C43" s="115"/>
      <c r="D43" s="115"/>
      <c r="E43" s="115"/>
      <c r="F43" s="115"/>
      <c r="G43" s="25"/>
      <c r="H43" s="115"/>
      <c r="I43" s="115"/>
      <c r="J43" s="115"/>
      <c r="K43" s="115"/>
      <c r="L43" s="115"/>
      <c r="M43" s="25"/>
      <c r="N43" s="20" t="s">
        <v>0</v>
      </c>
      <c r="O43" s="21"/>
      <c r="P43" s="21"/>
      <c r="Q43" s="21"/>
    </row>
    <row r="44" spans="2:17">
      <c r="B44" s="108" t="s">
        <v>79</v>
      </c>
      <c r="C44" s="108"/>
      <c r="D44" s="108"/>
      <c r="E44" s="110"/>
      <c r="F44" s="110"/>
      <c r="G44" s="110"/>
      <c r="H44" s="108"/>
      <c r="I44" s="116" t="s">
        <v>80</v>
      </c>
      <c r="J44" s="116" t="s">
        <v>81</v>
      </c>
      <c r="K44" s="116" t="s">
        <v>82</v>
      </c>
      <c r="L44" s="116" t="s">
        <v>83</v>
      </c>
      <c r="M44" s="117" t="s">
        <v>84</v>
      </c>
      <c r="N44" s="22" t="s">
        <v>2</v>
      </c>
      <c r="O44" s="24"/>
      <c r="P44" s="24"/>
      <c r="Q44" s="24"/>
    </row>
    <row r="45" spans="2:17">
      <c r="B45" s="118" t="s">
        <v>5</v>
      </c>
      <c r="C45" s="119"/>
      <c r="D45" s="120"/>
      <c r="E45" s="120"/>
      <c r="G45" s="120"/>
      <c r="H45" s="120"/>
      <c r="I45" s="121"/>
      <c r="J45" s="121"/>
      <c r="K45" s="121"/>
      <c r="L45" s="121"/>
      <c r="M45" s="121"/>
      <c r="N45" s="22" t="s">
        <v>3</v>
      </c>
      <c r="O45" s="24"/>
      <c r="P45" s="24"/>
      <c r="Q45" s="24"/>
    </row>
    <row r="46" spans="2:17">
      <c r="B46" s="122" t="s">
        <v>7</v>
      </c>
      <c r="C46" s="123"/>
      <c r="D46" s="124"/>
      <c r="E46" s="124"/>
      <c r="F46" s="124"/>
      <c r="G46" s="124"/>
      <c r="H46" s="124"/>
      <c r="I46" s="124"/>
      <c r="J46" s="124"/>
      <c r="K46" s="124"/>
      <c r="L46" s="124"/>
      <c r="M46" s="125"/>
      <c r="N46" s="22" t="s">
        <v>4</v>
      </c>
      <c r="O46" s="25"/>
      <c r="P46" s="25"/>
      <c r="Q46" s="25"/>
    </row>
    <row r="47" spans="2:17">
      <c r="B47" s="118" t="s">
        <v>5</v>
      </c>
      <c r="C47" s="126"/>
      <c r="D47" s="120"/>
      <c r="E47" s="120"/>
      <c r="F47" s="120"/>
      <c r="G47" s="120"/>
      <c r="H47" s="120"/>
      <c r="I47" s="121"/>
      <c r="J47" s="121"/>
      <c r="K47" s="121"/>
      <c r="L47" s="121"/>
      <c r="M47" s="121"/>
      <c r="N47" s="22" t="s">
        <v>6</v>
      </c>
      <c r="O47" s="25"/>
      <c r="P47" s="25"/>
      <c r="Q47" s="25"/>
    </row>
    <row r="48" spans="2:17">
      <c r="B48" s="122" t="s">
        <v>7</v>
      </c>
      <c r="C48" s="29"/>
      <c r="D48" s="124"/>
      <c r="E48" s="124"/>
      <c r="F48" s="124"/>
      <c r="G48" s="124"/>
      <c r="H48" s="124"/>
      <c r="I48" s="124"/>
      <c r="J48" s="124"/>
      <c r="K48" s="124"/>
      <c r="L48" s="124"/>
      <c r="M48" s="125"/>
      <c r="N48" s="22" t="s">
        <v>8</v>
      </c>
      <c r="O48" s="25"/>
      <c r="P48" s="25"/>
      <c r="Q48" s="25"/>
    </row>
    <row r="49" spans="2:17">
      <c r="B49" s="118" t="s">
        <v>5</v>
      </c>
      <c r="C49" s="126"/>
      <c r="D49" s="120"/>
      <c r="E49" s="120"/>
      <c r="F49" s="120"/>
      <c r="G49" s="120"/>
      <c r="H49" s="120"/>
      <c r="I49" s="121"/>
      <c r="J49" s="121"/>
      <c r="K49" s="121"/>
      <c r="L49" s="121"/>
      <c r="M49" s="121"/>
      <c r="N49" s="29" t="s">
        <v>10</v>
      </c>
      <c r="O49" s="25"/>
      <c r="P49" s="25"/>
      <c r="Q49" s="25"/>
    </row>
    <row r="50" spans="2:17">
      <c r="B50" s="122" t="s">
        <v>7</v>
      </c>
      <c r="C50" s="29"/>
      <c r="D50" s="124"/>
      <c r="E50" s="124"/>
      <c r="F50" s="124"/>
      <c r="G50" s="124"/>
      <c r="H50" s="124"/>
      <c r="I50" s="124"/>
      <c r="J50" s="124"/>
      <c r="K50" s="124"/>
      <c r="L50" s="124"/>
      <c r="M50" s="125"/>
      <c r="N50" s="20" t="s">
        <v>0</v>
      </c>
      <c r="O50" s="21"/>
      <c r="P50" s="21"/>
      <c r="Q50" s="21"/>
    </row>
    <row r="51" spans="2:17">
      <c r="B51" s="118" t="s">
        <v>5</v>
      </c>
      <c r="C51" s="126"/>
      <c r="D51" s="120"/>
      <c r="E51" s="120"/>
      <c r="F51" s="120"/>
      <c r="G51" s="120"/>
      <c r="H51" s="120"/>
      <c r="I51" s="121"/>
      <c r="J51" s="121"/>
      <c r="K51" s="121"/>
      <c r="L51" s="121"/>
      <c r="M51" s="121"/>
      <c r="N51" s="22" t="s">
        <v>2</v>
      </c>
      <c r="O51" s="24"/>
      <c r="P51" s="24"/>
      <c r="Q51" s="24"/>
    </row>
    <row r="52" spans="2:17">
      <c r="B52" s="122" t="s">
        <v>7</v>
      </c>
      <c r="C52" s="127"/>
      <c r="D52" s="124"/>
      <c r="E52" s="124"/>
      <c r="F52" s="124"/>
      <c r="G52" s="124"/>
      <c r="H52" s="124"/>
      <c r="I52" s="124"/>
      <c r="J52" s="124"/>
      <c r="K52" s="124"/>
      <c r="L52" s="124"/>
      <c r="M52" s="125"/>
      <c r="N52" s="22" t="s">
        <v>3</v>
      </c>
      <c r="O52" s="24"/>
      <c r="P52" s="24"/>
      <c r="Q52" s="24"/>
    </row>
    <row r="53" spans="2:17">
      <c r="B53" s="118" t="s">
        <v>5</v>
      </c>
      <c r="C53" s="128"/>
      <c r="D53" s="120"/>
      <c r="E53" s="120"/>
      <c r="F53" s="120"/>
      <c r="G53" s="120"/>
      <c r="H53" s="120"/>
      <c r="I53" s="121"/>
      <c r="J53" s="121"/>
      <c r="K53" s="121"/>
      <c r="L53" s="121"/>
      <c r="M53" s="121"/>
      <c r="N53" s="22" t="s">
        <v>4</v>
      </c>
      <c r="O53" s="25"/>
      <c r="P53" s="25"/>
      <c r="Q53" s="25"/>
    </row>
    <row r="54" spans="2:17">
      <c r="B54" s="122" t="s">
        <v>7</v>
      </c>
      <c r="C54" s="29"/>
      <c r="D54" s="124"/>
      <c r="E54" s="124"/>
      <c r="F54" s="124"/>
      <c r="G54" s="124"/>
      <c r="H54" s="124"/>
      <c r="I54" s="124"/>
      <c r="J54" s="124"/>
      <c r="K54" s="124"/>
      <c r="L54" s="124"/>
      <c r="M54" s="125"/>
      <c r="N54" s="22" t="s">
        <v>6</v>
      </c>
      <c r="O54" s="25"/>
      <c r="P54" s="25"/>
      <c r="Q54" s="25"/>
    </row>
    <row r="55" spans="2:17">
      <c r="B55" s="118" t="s">
        <v>5</v>
      </c>
      <c r="C55" s="126"/>
      <c r="D55" s="120"/>
      <c r="E55" s="120"/>
      <c r="F55" s="120"/>
      <c r="G55" s="120"/>
      <c r="H55" s="120"/>
      <c r="I55" s="121"/>
      <c r="J55" s="121"/>
      <c r="K55" s="121"/>
      <c r="L55" s="121"/>
      <c r="M55" s="121"/>
      <c r="N55" s="22" t="s">
        <v>8</v>
      </c>
      <c r="O55" s="25"/>
      <c r="P55" s="25"/>
      <c r="Q55" s="25"/>
    </row>
    <row r="56" spans="2:17">
      <c r="B56" s="122" t="s">
        <v>7</v>
      </c>
      <c r="C56" s="29"/>
      <c r="D56" s="124"/>
      <c r="E56" s="124"/>
      <c r="F56" s="124"/>
      <c r="G56" s="124"/>
      <c r="H56" s="124"/>
      <c r="I56" s="124"/>
      <c r="J56" s="124"/>
      <c r="K56" s="124"/>
      <c r="L56" s="124"/>
      <c r="M56" s="125"/>
      <c r="N56" s="29" t="s">
        <v>10</v>
      </c>
      <c r="O56" s="25"/>
      <c r="P56" s="25"/>
      <c r="Q56" s="25"/>
    </row>
    <row r="57" spans="2:17">
      <c r="B57" s="118" t="s">
        <v>5</v>
      </c>
      <c r="C57" s="126"/>
      <c r="D57" s="120"/>
      <c r="E57" s="120"/>
      <c r="F57" s="120"/>
      <c r="G57" s="120"/>
      <c r="H57" s="120"/>
      <c r="I57" s="121"/>
      <c r="J57" s="121"/>
      <c r="K57" s="121"/>
      <c r="L57" s="121"/>
      <c r="M57" s="121"/>
      <c r="N57" s="20" t="s">
        <v>0</v>
      </c>
      <c r="O57" s="21"/>
      <c r="P57" s="21"/>
      <c r="Q57" s="21"/>
    </row>
    <row r="58" spans="2:17">
      <c r="B58" s="122" t="s">
        <v>7</v>
      </c>
      <c r="C58" s="123"/>
      <c r="D58" s="124"/>
      <c r="E58" s="124"/>
      <c r="F58" s="124"/>
      <c r="G58" s="124"/>
      <c r="H58" s="124"/>
      <c r="I58" s="124"/>
      <c r="J58" s="124"/>
      <c r="K58" s="124"/>
      <c r="L58" s="124"/>
      <c r="M58" s="125"/>
      <c r="N58" s="22" t="s">
        <v>2</v>
      </c>
      <c r="O58" s="24"/>
      <c r="P58" s="24"/>
      <c r="Q58" s="24"/>
    </row>
    <row r="59" spans="2:17">
      <c r="B59" s="118" t="s">
        <v>5</v>
      </c>
      <c r="C59" s="129"/>
      <c r="D59" s="120"/>
      <c r="E59" s="120"/>
      <c r="F59" s="120"/>
      <c r="G59" s="120"/>
      <c r="H59" s="120"/>
      <c r="I59" s="121"/>
      <c r="J59" s="121"/>
      <c r="K59" s="121"/>
      <c r="L59" s="121"/>
      <c r="M59" s="121"/>
      <c r="N59" s="22" t="s">
        <v>3</v>
      </c>
      <c r="O59" s="24"/>
      <c r="P59" s="24"/>
      <c r="Q59" s="24"/>
    </row>
    <row r="60" spans="2:17">
      <c r="B60" s="122" t="s">
        <v>7</v>
      </c>
      <c r="C60" s="123"/>
      <c r="D60" s="124"/>
      <c r="E60" s="124"/>
      <c r="F60" s="124"/>
      <c r="G60" s="124"/>
      <c r="H60" s="124"/>
      <c r="I60" s="124"/>
      <c r="J60" s="124"/>
      <c r="K60" s="124"/>
      <c r="L60" s="124"/>
      <c r="M60" s="125"/>
      <c r="N60" s="22" t="s">
        <v>4</v>
      </c>
      <c r="O60" s="25"/>
      <c r="P60" s="25"/>
      <c r="Q60" s="25"/>
    </row>
    <row r="61" spans="2:17">
      <c r="B61" s="118" t="s">
        <v>5</v>
      </c>
      <c r="C61" s="119"/>
      <c r="D61" s="120"/>
      <c r="E61" s="120"/>
      <c r="F61" s="120"/>
      <c r="G61" s="120"/>
      <c r="H61" s="120"/>
      <c r="I61" s="121"/>
      <c r="J61" s="121"/>
      <c r="K61" s="121"/>
      <c r="L61" s="121"/>
      <c r="M61" s="121"/>
      <c r="N61" s="22" t="s">
        <v>6</v>
      </c>
      <c r="O61" s="25"/>
      <c r="P61" s="25"/>
      <c r="Q61" s="25"/>
    </row>
    <row r="62" spans="2:17">
      <c r="B62" s="122" t="s">
        <v>7</v>
      </c>
      <c r="C62" s="123"/>
      <c r="D62" s="124"/>
      <c r="E62" s="124"/>
      <c r="F62" s="124"/>
      <c r="G62" s="124"/>
      <c r="H62" s="124"/>
      <c r="I62" s="124"/>
      <c r="J62" s="124"/>
      <c r="K62" s="124"/>
      <c r="L62" s="124"/>
      <c r="M62" s="125"/>
      <c r="N62" s="22" t="s">
        <v>8</v>
      </c>
      <c r="O62" s="25"/>
      <c r="P62" s="25"/>
      <c r="Q62" s="25"/>
    </row>
    <row r="63" spans="2:17">
      <c r="B63" s="118" t="s">
        <v>5</v>
      </c>
      <c r="C63" s="119"/>
      <c r="D63" s="120"/>
      <c r="E63" s="120"/>
      <c r="F63" s="120"/>
      <c r="G63" s="120"/>
      <c r="H63" s="120"/>
      <c r="I63" s="121"/>
      <c r="J63" s="121"/>
      <c r="K63" s="121"/>
      <c r="L63" s="121"/>
      <c r="M63" s="121"/>
      <c r="N63" s="29" t="s">
        <v>10</v>
      </c>
      <c r="O63" s="25"/>
      <c r="P63" s="25"/>
      <c r="Q63" s="25"/>
    </row>
    <row r="64" spans="2:17">
      <c r="B64" s="122" t="s">
        <v>7</v>
      </c>
      <c r="C64" s="123"/>
      <c r="D64" s="124"/>
      <c r="E64" s="124"/>
      <c r="F64" s="124"/>
      <c r="G64" s="124"/>
      <c r="H64" s="124"/>
      <c r="I64" s="124"/>
      <c r="J64" s="124"/>
      <c r="K64" s="124"/>
      <c r="L64" s="124"/>
      <c r="M64" s="125"/>
      <c r="N64" s="25"/>
      <c r="O64" s="25"/>
      <c r="P64" s="25"/>
      <c r="Q64" s="25"/>
    </row>
    <row r="65" spans="2:17">
      <c r="B65" s="118" t="s">
        <v>5</v>
      </c>
      <c r="C65" s="119"/>
      <c r="D65" s="120"/>
      <c r="E65" s="120"/>
      <c r="F65" s="120"/>
      <c r="G65" s="120"/>
      <c r="H65" s="120"/>
      <c r="I65" s="121"/>
      <c r="J65" s="121"/>
      <c r="K65" s="121"/>
      <c r="L65" s="121"/>
      <c r="M65" s="121"/>
      <c r="N65" s="25"/>
      <c r="O65" s="25"/>
      <c r="P65" s="25"/>
      <c r="Q65" s="25"/>
    </row>
    <row r="66" spans="2:17">
      <c r="B66" s="122" t="s">
        <v>7</v>
      </c>
      <c r="C66" s="123"/>
      <c r="D66" s="124"/>
      <c r="E66" s="124"/>
      <c r="F66" s="124"/>
      <c r="G66" s="124"/>
      <c r="H66" s="124"/>
      <c r="I66" s="124"/>
      <c r="J66" s="124"/>
      <c r="K66" s="124"/>
      <c r="L66" s="124"/>
      <c r="M66" s="125"/>
      <c r="N66" s="25"/>
      <c r="O66" s="25"/>
      <c r="P66" s="25"/>
      <c r="Q66" s="25"/>
    </row>
    <row r="67" spans="2:17">
      <c r="B67" s="118" t="s">
        <v>5</v>
      </c>
      <c r="C67" s="119"/>
      <c r="D67" s="120"/>
      <c r="E67" s="120"/>
      <c r="F67" s="120"/>
      <c r="G67" s="120"/>
      <c r="H67" s="120"/>
      <c r="I67" s="121"/>
      <c r="J67" s="121"/>
      <c r="K67" s="121"/>
      <c r="L67" s="121"/>
      <c r="M67" s="121"/>
      <c r="N67" s="25"/>
      <c r="O67" s="25"/>
      <c r="P67" s="25"/>
      <c r="Q67" s="25"/>
    </row>
    <row r="68" spans="2:17">
      <c r="B68" s="122" t="s">
        <v>7</v>
      </c>
      <c r="C68" s="123"/>
      <c r="D68" s="124"/>
      <c r="E68" s="124"/>
      <c r="F68" s="124"/>
      <c r="G68" s="124"/>
      <c r="H68" s="124"/>
      <c r="I68" s="124"/>
      <c r="J68" s="124"/>
      <c r="K68" s="124"/>
      <c r="L68" s="124"/>
      <c r="M68" s="125"/>
      <c r="N68" s="25"/>
      <c r="O68" s="25"/>
      <c r="P68" s="25"/>
      <c r="Q68" s="25"/>
    </row>
    <row r="69" spans="2:17">
      <c r="N69"/>
    </row>
    <row r="70" spans="2:17"/>
    <row r="1048576" ht="12.75" customHeight="1"/>
  </sheetData>
  <mergeCells count="15">
    <mergeCell ref="G15:H15"/>
    <mergeCell ref="I15:J15"/>
    <mergeCell ref="K15:L15"/>
    <mergeCell ref="K12:L12"/>
    <mergeCell ref="G13:H13"/>
    <mergeCell ref="I13:J13"/>
    <mergeCell ref="K13:L13"/>
    <mergeCell ref="G14:H14"/>
    <mergeCell ref="I14:J14"/>
    <mergeCell ref="K14:L14"/>
    <mergeCell ref="B2:I3"/>
    <mergeCell ref="G11:H11"/>
    <mergeCell ref="I11:J11"/>
    <mergeCell ref="G12:H12"/>
    <mergeCell ref="I12:J12"/>
  </mergeCells>
  <dataValidations count="2">
    <dataValidation type="list" operator="equal" allowBlank="1" showInputMessage="1" showErrorMessage="1" sqref="G10:H10 I11:I15 K11 G12:G15 K13:K15 M13:M15" xr:uid="{00000000-0002-0000-0000-000000000000}">
      <formula1>$P$10:$P$32</formula1>
      <formula2>0</formula2>
    </dataValidation>
    <dataValidation type="list" operator="equal" allowBlank="1" showInputMessage="1" showErrorMessage="1" sqref="G11" xr:uid="{00000000-0002-0000-0000-000001000000}">
      <formula1>$P$10:$P$29</formula1>
      <formula2>0</formula2>
    </dataValidation>
  </dataValidations>
  <pageMargins left="0.7" right="0.7" top="0.75" bottom="0.75" header="0.511811023622047" footer="0.511811023622047"/>
  <pageSetup scale="65"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3"/>
  <sheetViews>
    <sheetView zoomScaleNormal="100" workbookViewId="0"/>
  </sheetViews>
  <sheetFormatPr baseColWidth="10" defaultColWidth="8.6640625" defaultRowHeight="15" customHeight="1"/>
  <sheetData>
    <row r="1" spans="1:7">
      <c r="F1" t="s">
        <v>619</v>
      </c>
    </row>
    <row r="2" spans="1:7">
      <c r="A2">
        <v>0</v>
      </c>
      <c r="B2" s="93" t="s">
        <v>22</v>
      </c>
      <c r="D2" s="65" t="s">
        <v>620</v>
      </c>
      <c r="F2">
        <v>0</v>
      </c>
      <c r="G2" t="str">
        <f>LOOKUP(F2,Data!$A$2:$B$12)</f>
        <v>mediocre (+0)</v>
      </c>
    </row>
    <row r="3" spans="1:7">
      <c r="A3">
        <v>1</v>
      </c>
      <c r="B3" s="93" t="s">
        <v>21</v>
      </c>
      <c r="D3" s="65" t="s">
        <v>217</v>
      </c>
      <c r="F3">
        <v>0</v>
      </c>
      <c r="G3" t="str">
        <f>LOOKUP(F3,Data!$A$2:$B$12)</f>
        <v>mediocre (+0)</v>
      </c>
    </row>
    <row r="4" spans="1:7">
      <c r="A4">
        <v>2</v>
      </c>
      <c r="B4" s="93" t="s">
        <v>19</v>
      </c>
      <c r="D4" s="65" t="s">
        <v>217</v>
      </c>
      <c r="F4">
        <v>1</v>
      </c>
      <c r="G4" t="str">
        <f>LOOKUP(F4,Data!$A$2:$B$12)</f>
        <v>Average (+1)</v>
      </c>
    </row>
    <row r="5" spans="1:7">
      <c r="A5">
        <v>3</v>
      </c>
      <c r="B5" s="93" t="s">
        <v>18</v>
      </c>
      <c r="D5" s="65" t="s">
        <v>491</v>
      </c>
      <c r="F5">
        <v>1</v>
      </c>
      <c r="G5" t="str">
        <f>LOOKUP(F5,Data!$A$2:$B$12)</f>
        <v>Average (+1)</v>
      </c>
    </row>
    <row r="6" spans="1:7">
      <c r="A6">
        <v>4</v>
      </c>
      <c r="B6" s="93" t="s">
        <v>16</v>
      </c>
      <c r="D6" s="65" t="s">
        <v>491</v>
      </c>
      <c r="F6">
        <v>2</v>
      </c>
      <c r="G6" t="str">
        <f>LOOKUP(F6,Data!$A$2:$B$12)</f>
        <v>Fair (+2)</v>
      </c>
    </row>
    <row r="7" spans="1:7">
      <c r="A7">
        <v>5</v>
      </c>
      <c r="B7" s="93" t="s">
        <v>14</v>
      </c>
      <c r="D7" s="65" t="s">
        <v>26</v>
      </c>
      <c r="E7" t="s">
        <v>507</v>
      </c>
      <c r="F7">
        <v>2</v>
      </c>
      <c r="G7" t="str">
        <f>LOOKUP(F7,Data!$A$2:$B$12)</f>
        <v>Fair (+2)</v>
      </c>
    </row>
    <row r="8" spans="1:7">
      <c r="A8">
        <v>6</v>
      </c>
      <c r="B8" t="s">
        <v>193</v>
      </c>
      <c r="D8" s="65" t="s">
        <v>26</v>
      </c>
      <c r="F8">
        <v>3</v>
      </c>
      <c r="G8" t="str">
        <f>LOOKUP(F8,Data!$A$2:$B$12)</f>
        <v>Good (+3)</v>
      </c>
    </row>
    <row r="9" spans="1:7">
      <c r="A9">
        <v>7</v>
      </c>
      <c r="B9" t="s">
        <v>516</v>
      </c>
      <c r="D9" s="65" t="s">
        <v>504</v>
      </c>
      <c r="E9" t="s">
        <v>517</v>
      </c>
      <c r="F9">
        <v>3</v>
      </c>
      <c r="G9" t="str">
        <f>LOOKUP(F9,Data!$A$2:$B$12)</f>
        <v>Good (+3)</v>
      </c>
    </row>
    <row r="10" spans="1:7">
      <c r="A10">
        <v>8</v>
      </c>
      <c r="B10" t="s">
        <v>522</v>
      </c>
      <c r="D10" s="65" t="s">
        <v>504</v>
      </c>
      <c r="F10">
        <v>4</v>
      </c>
      <c r="G10" t="str">
        <f>LOOKUP(F10,Data!$A$2:$B$12)</f>
        <v>Great (+4)</v>
      </c>
    </row>
    <row r="11" spans="1:7">
      <c r="A11">
        <v>9</v>
      </c>
      <c r="B11" t="s">
        <v>199</v>
      </c>
      <c r="D11" s="65" t="s">
        <v>511</v>
      </c>
      <c r="E11" t="s">
        <v>188</v>
      </c>
      <c r="F11">
        <v>4</v>
      </c>
      <c r="G11" t="str">
        <f>LOOKUP(F11,Data!$A$2:$B$12)</f>
        <v>Great (+4)</v>
      </c>
    </row>
    <row r="12" spans="1:7">
      <c r="A12">
        <v>10</v>
      </c>
      <c r="B12" t="s">
        <v>201</v>
      </c>
    </row>
    <row r="14" spans="1:7">
      <c r="A14" t="s">
        <v>187</v>
      </c>
    </row>
    <row r="15" spans="1:7">
      <c r="A15" t="s">
        <v>189</v>
      </c>
    </row>
    <row r="16" spans="1:7">
      <c r="A16" t="s">
        <v>190</v>
      </c>
    </row>
    <row r="17" spans="1:1">
      <c r="A17" t="s">
        <v>191</v>
      </c>
    </row>
    <row r="18" spans="1:1">
      <c r="A18" t="s">
        <v>192</v>
      </c>
    </row>
    <row r="19" spans="1:1">
      <c r="A19" t="s">
        <v>71</v>
      </c>
    </row>
    <row r="20" spans="1:1">
      <c r="A20" t="s">
        <v>194</v>
      </c>
    </row>
    <row r="21" spans="1:1">
      <c r="A21" t="s">
        <v>196</v>
      </c>
    </row>
    <row r="22" spans="1:1">
      <c r="A22" t="s">
        <v>198</v>
      </c>
    </row>
    <row r="23" spans="1:1">
      <c r="A23" t="s">
        <v>200</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48576"/>
  <sheetViews>
    <sheetView tabSelected="1" zoomScale="140" zoomScaleNormal="140" workbookViewId="0">
      <selection activeCell="T28" sqref="T28"/>
    </sheetView>
  </sheetViews>
  <sheetFormatPr baseColWidth="10" defaultColWidth="8.6640625" defaultRowHeight="15" customHeight="1"/>
  <cols>
    <col min="1" max="1" width="8.83203125" style="14" customWidth="1"/>
    <col min="3" max="3" width="9.33203125" customWidth="1"/>
    <col min="5" max="6" width="6" customWidth="1"/>
    <col min="7" max="7" width="6" style="15" customWidth="1"/>
    <col min="8" max="8" width="6" customWidth="1"/>
    <col min="9" max="9" width="7.33203125" customWidth="1"/>
    <col min="10" max="11" width="6.83203125" customWidth="1"/>
    <col min="12" max="12" width="8" customWidth="1"/>
    <col min="13" max="13" width="9.33203125" customWidth="1"/>
    <col min="14" max="14" width="9.6640625" style="14" customWidth="1"/>
    <col min="15" max="15" width="9.1640625" style="14" customWidth="1"/>
    <col min="16" max="16" width="8.83203125" customWidth="1"/>
    <col min="19" max="19" width="12.1640625" customWidth="1"/>
  </cols>
  <sheetData>
    <row r="1" spans="2:25">
      <c r="B1" s="25" t="s">
        <v>5</v>
      </c>
      <c r="C1" s="25" t="s">
        <v>85</v>
      </c>
      <c r="D1" s="25"/>
      <c r="E1" s="25"/>
      <c r="F1" s="25"/>
      <c r="G1" s="30"/>
      <c r="H1" s="130"/>
      <c r="I1" s="26" t="s">
        <v>9</v>
      </c>
      <c r="J1" s="131">
        <v>3</v>
      </c>
      <c r="K1" s="132" t="s">
        <v>38</v>
      </c>
      <c r="L1" s="133"/>
      <c r="M1" s="14"/>
      <c r="P1" s="106" t="s">
        <v>86</v>
      </c>
      <c r="Q1" s="106"/>
      <c r="R1" s="106"/>
      <c r="S1" s="106"/>
      <c r="T1" s="116" t="s">
        <v>80</v>
      </c>
      <c r="U1" s="116" t="s">
        <v>81</v>
      </c>
      <c r="V1" s="116" t="s">
        <v>82</v>
      </c>
      <c r="W1" s="116" t="s">
        <v>83</v>
      </c>
      <c r="X1" s="116" t="s">
        <v>84</v>
      </c>
      <c r="Y1" s="106"/>
    </row>
    <row r="2" spans="2:25">
      <c r="B2" s="134" t="s">
        <v>7</v>
      </c>
      <c r="C2" s="14" t="s">
        <v>87</v>
      </c>
      <c r="E2" s="14"/>
      <c r="F2" s="14"/>
      <c r="G2" s="16"/>
      <c r="H2" s="14"/>
      <c r="I2" s="14" t="s">
        <v>20</v>
      </c>
      <c r="J2" s="14"/>
      <c r="K2" s="65" t="s">
        <v>26</v>
      </c>
      <c r="L2" s="14"/>
      <c r="M2" s="14"/>
      <c r="P2" s="118" t="s">
        <v>5</v>
      </c>
      <c r="Q2" s="383" t="s">
        <v>88</v>
      </c>
      <c r="R2" s="120"/>
      <c r="S2" s="120"/>
      <c r="T2" s="121" t="s">
        <v>89</v>
      </c>
      <c r="U2" s="121">
        <v>6</v>
      </c>
      <c r="V2" s="121" t="s">
        <v>90</v>
      </c>
      <c r="W2" s="121" t="s">
        <v>91</v>
      </c>
      <c r="X2" s="121" t="s">
        <v>92</v>
      </c>
    </row>
    <row r="3" spans="2:25" ht="16">
      <c r="B3" s="14"/>
      <c r="C3" s="14"/>
      <c r="D3" s="14"/>
      <c r="E3" s="14"/>
      <c r="F3" s="14"/>
      <c r="G3" s="16"/>
      <c r="H3" s="14"/>
      <c r="I3" s="14" t="s">
        <v>93</v>
      </c>
      <c r="J3" s="14"/>
      <c r="K3" s="14"/>
      <c r="L3" s="14"/>
      <c r="M3" s="14"/>
      <c r="P3" s="122" t="s">
        <v>7</v>
      </c>
      <c r="Q3" s="382" t="s">
        <v>94</v>
      </c>
      <c r="R3" s="124"/>
      <c r="S3" s="124"/>
      <c r="T3" s="124"/>
      <c r="U3" s="124"/>
      <c r="V3" s="124"/>
      <c r="W3" s="124"/>
      <c r="X3" s="125"/>
    </row>
    <row r="4" spans="2:25">
      <c r="B4" s="14"/>
      <c r="C4" s="14"/>
      <c r="D4" s="14"/>
      <c r="E4" s="14"/>
      <c r="F4" s="14"/>
      <c r="G4" s="16"/>
      <c r="H4" s="14"/>
      <c r="I4" s="51"/>
      <c r="K4" s="14"/>
      <c r="L4" s="14"/>
      <c r="M4" s="14"/>
      <c r="P4" s="118" t="s">
        <v>5</v>
      </c>
      <c r="Q4" s="383" t="s">
        <v>95</v>
      </c>
      <c r="R4" s="120"/>
      <c r="S4" s="120"/>
      <c r="T4" s="121" t="s">
        <v>96</v>
      </c>
      <c r="U4" s="121">
        <v>5</v>
      </c>
      <c r="V4" s="121" t="s">
        <v>97</v>
      </c>
      <c r="W4" s="121" t="s">
        <v>98</v>
      </c>
      <c r="X4" s="121" t="s">
        <v>99</v>
      </c>
    </row>
    <row r="5" spans="2:25" ht="16">
      <c r="B5" s="31" t="s">
        <v>11</v>
      </c>
      <c r="C5" s="31"/>
      <c r="D5" s="31"/>
      <c r="E5" s="31"/>
      <c r="F5" s="32" t="s">
        <v>12</v>
      </c>
      <c r="G5" s="32"/>
      <c r="H5" s="31"/>
      <c r="I5" s="34"/>
      <c r="J5" s="34"/>
      <c r="K5" s="34"/>
      <c r="L5" s="34"/>
      <c r="M5" s="34"/>
      <c r="P5" s="122" t="s">
        <v>7</v>
      </c>
      <c r="Q5" s="382" t="s">
        <v>621</v>
      </c>
      <c r="R5" s="124"/>
      <c r="S5" s="124"/>
      <c r="T5" s="124"/>
      <c r="U5" s="124"/>
      <c r="V5" s="124"/>
      <c r="W5" s="124"/>
      <c r="X5" s="125"/>
    </row>
    <row r="6" spans="2:25">
      <c r="B6" s="135" t="s">
        <v>13</v>
      </c>
      <c r="C6" s="29" t="s">
        <v>100</v>
      </c>
      <c r="D6" s="25"/>
      <c r="E6" s="25"/>
      <c r="F6" s="47" t="s">
        <v>14</v>
      </c>
      <c r="G6" s="16"/>
      <c r="H6" s="14"/>
      <c r="I6" s="44"/>
      <c r="J6" s="44"/>
      <c r="K6" s="44"/>
      <c r="L6" s="44"/>
      <c r="M6" s="44"/>
      <c r="P6" s="118" t="s">
        <v>5</v>
      </c>
      <c r="Q6" s="383" t="s">
        <v>101</v>
      </c>
      <c r="R6" s="120"/>
      <c r="S6" s="120"/>
      <c r="T6" s="121" t="s">
        <v>102</v>
      </c>
      <c r="U6" s="121">
        <v>5</v>
      </c>
      <c r="V6" s="121" t="s">
        <v>103</v>
      </c>
      <c r="W6" s="121" t="s">
        <v>98</v>
      </c>
      <c r="X6" s="121" t="s">
        <v>99</v>
      </c>
    </row>
    <row r="7" spans="2:25" ht="16">
      <c r="B7" s="136" t="s">
        <v>15</v>
      </c>
      <c r="C7" s="26" t="s">
        <v>104</v>
      </c>
      <c r="D7" s="24"/>
      <c r="E7" s="24"/>
      <c r="F7" s="47" t="s">
        <v>16</v>
      </c>
      <c r="G7" s="16"/>
      <c r="H7" s="93" t="s">
        <v>105</v>
      </c>
      <c r="I7" s="93"/>
      <c r="J7" s="93"/>
      <c r="K7" s="93"/>
      <c r="L7" s="93"/>
      <c r="M7" s="93"/>
      <c r="P7" s="122" t="s">
        <v>7</v>
      </c>
      <c r="Q7" s="382" t="s">
        <v>106</v>
      </c>
      <c r="R7" s="124"/>
      <c r="S7" s="124"/>
      <c r="T7" s="124"/>
      <c r="U7" s="124"/>
      <c r="V7" s="124"/>
      <c r="W7" s="124"/>
      <c r="X7" s="125"/>
    </row>
    <row r="8" spans="2:25">
      <c r="B8" s="136" t="s">
        <v>17</v>
      </c>
      <c r="C8" s="26" t="s">
        <v>107</v>
      </c>
      <c r="D8" s="24"/>
      <c r="E8" s="24"/>
      <c r="F8" s="47" t="s">
        <v>18</v>
      </c>
      <c r="G8" s="16"/>
      <c r="H8" s="93" t="s">
        <v>108</v>
      </c>
      <c r="I8" s="93"/>
      <c r="J8" s="93"/>
      <c r="K8" s="93"/>
      <c r="L8" s="93"/>
      <c r="M8" s="93"/>
      <c r="P8" s="118" t="s">
        <v>5</v>
      </c>
      <c r="Q8" s="383" t="s">
        <v>109</v>
      </c>
      <c r="R8" s="120"/>
      <c r="S8" s="120"/>
      <c r="T8" s="121" t="s">
        <v>102</v>
      </c>
      <c r="U8" s="121">
        <v>2</v>
      </c>
      <c r="V8" s="121" t="s">
        <v>110</v>
      </c>
      <c r="W8" s="121" t="s">
        <v>98</v>
      </c>
      <c r="X8" s="121" t="s">
        <v>99</v>
      </c>
    </row>
    <row r="9" spans="2:25" ht="16.25" customHeight="1">
      <c r="B9" s="136" t="s">
        <v>111</v>
      </c>
      <c r="C9" s="26" t="s">
        <v>112</v>
      </c>
      <c r="D9" s="24"/>
      <c r="E9" s="24"/>
      <c r="F9" s="47" t="s">
        <v>19</v>
      </c>
      <c r="G9" s="16"/>
      <c r="H9" s="93" t="s">
        <v>113</v>
      </c>
      <c r="I9" s="93"/>
      <c r="J9" s="93"/>
      <c r="K9" s="93"/>
      <c r="L9" s="93"/>
      <c r="M9" s="93"/>
      <c r="P9" s="122" t="s">
        <v>7</v>
      </c>
      <c r="Q9" s="382" t="s">
        <v>114</v>
      </c>
      <c r="R9" s="124"/>
      <c r="S9" s="124"/>
      <c r="T9" s="124"/>
      <c r="U9" s="124"/>
      <c r="V9" s="124"/>
      <c r="W9" s="124"/>
      <c r="X9" s="125"/>
    </row>
    <row r="10" spans="2:25">
      <c r="B10" s="136" t="s">
        <v>115</v>
      </c>
      <c r="C10" s="26" t="s">
        <v>116</v>
      </c>
      <c r="D10" s="24"/>
      <c r="E10" s="24"/>
      <c r="F10" s="47" t="s">
        <v>21</v>
      </c>
      <c r="G10" s="16"/>
      <c r="H10" s="14" t="s">
        <v>117</v>
      </c>
      <c r="I10" s="14"/>
      <c r="J10" s="14"/>
      <c r="K10" s="14"/>
      <c r="L10" s="14"/>
      <c r="M10" s="14"/>
      <c r="P10" s="118" t="s">
        <v>5</v>
      </c>
      <c r="Q10" s="383" t="s">
        <v>118</v>
      </c>
      <c r="R10" s="120"/>
      <c r="S10" s="120"/>
      <c r="T10" s="121" t="s">
        <v>119</v>
      </c>
      <c r="U10" s="121">
        <v>2</v>
      </c>
      <c r="V10" s="121" t="s">
        <v>97</v>
      </c>
      <c r="W10" s="121" t="s">
        <v>98</v>
      </c>
      <c r="X10" s="121" t="s">
        <v>92</v>
      </c>
    </row>
    <row r="11" spans="2:25">
      <c r="B11" s="31" t="s">
        <v>73</v>
      </c>
      <c r="C11" s="31"/>
      <c r="D11" s="31"/>
      <c r="E11" s="31"/>
      <c r="F11" s="61" t="s">
        <v>24</v>
      </c>
      <c r="G11" s="61"/>
      <c r="H11" s="61"/>
      <c r="I11" s="62"/>
      <c r="J11" s="61"/>
      <c r="K11" s="63"/>
      <c r="L11" s="63"/>
      <c r="M11" s="63"/>
      <c r="N11" s="63"/>
      <c r="P11" s="122" t="s">
        <v>7</v>
      </c>
      <c r="Q11" s="381" t="s">
        <v>626</v>
      </c>
      <c r="R11" s="124"/>
      <c r="S11" s="124"/>
      <c r="T11" s="124"/>
      <c r="U11" s="124"/>
      <c r="V11" s="124"/>
      <c r="W11" s="124"/>
      <c r="X11" s="125"/>
    </row>
    <row r="12" spans="2:25">
      <c r="B12" s="137" t="s">
        <v>120</v>
      </c>
      <c r="C12" s="111"/>
      <c r="D12" s="112"/>
      <c r="E12" s="112"/>
      <c r="F12" s="18"/>
      <c r="G12" s="138" t="s">
        <v>27</v>
      </c>
      <c r="H12" s="67">
        <v>0</v>
      </c>
      <c r="I12" s="72"/>
      <c r="J12" s="89" t="s">
        <v>28</v>
      </c>
      <c r="K12" s="70">
        <v>1</v>
      </c>
      <c r="L12" s="71"/>
      <c r="M12" s="139" t="s">
        <v>29</v>
      </c>
      <c r="N12" s="140">
        <v>0</v>
      </c>
      <c r="P12" s="118" t="s">
        <v>5</v>
      </c>
      <c r="Q12" s="385" t="s">
        <v>121</v>
      </c>
      <c r="R12" s="120"/>
      <c r="S12" s="120"/>
      <c r="T12" s="121" t="s">
        <v>122</v>
      </c>
      <c r="U12" s="121">
        <v>1</v>
      </c>
      <c r="V12" s="121" t="s">
        <v>123</v>
      </c>
      <c r="W12" s="121" t="s">
        <v>98</v>
      </c>
      <c r="X12" s="121" t="s">
        <v>124</v>
      </c>
    </row>
    <row r="13" spans="2:25" ht="16">
      <c r="B13" s="113" t="s">
        <v>125</v>
      </c>
      <c r="C13" s="111"/>
      <c r="D13" s="114"/>
      <c r="E13" s="114"/>
      <c r="F13" s="14"/>
      <c r="G13" s="89" t="s">
        <v>31</v>
      </c>
      <c r="H13" s="67">
        <v>0</v>
      </c>
      <c r="I13" s="72"/>
      <c r="J13" s="89" t="s">
        <v>32</v>
      </c>
      <c r="K13" s="70">
        <v>0</v>
      </c>
      <c r="L13" s="71"/>
      <c r="M13" s="142" t="s">
        <v>33</v>
      </c>
      <c r="N13" s="70">
        <v>0</v>
      </c>
      <c r="P13" s="122" t="s">
        <v>7</v>
      </c>
      <c r="Q13" s="382" t="s">
        <v>126</v>
      </c>
      <c r="R13" s="124"/>
      <c r="S13" s="124"/>
      <c r="T13" s="124"/>
      <c r="U13" s="124"/>
      <c r="V13" s="124"/>
      <c r="W13" s="124"/>
      <c r="X13" s="125"/>
    </row>
    <row r="14" spans="2:25" ht="15" customHeight="1">
      <c r="B14" s="143" t="s">
        <v>127</v>
      </c>
      <c r="C14" s="111"/>
      <c r="D14" s="112"/>
      <c r="E14" s="112"/>
      <c r="F14" s="14"/>
      <c r="G14" s="89" t="s">
        <v>35</v>
      </c>
      <c r="H14" s="67">
        <v>4</v>
      </c>
      <c r="I14" s="72"/>
      <c r="J14" s="89" t="s">
        <v>36</v>
      </c>
      <c r="K14" s="70">
        <v>0</v>
      </c>
      <c r="L14" s="71"/>
      <c r="M14" s="139" t="s">
        <v>37</v>
      </c>
      <c r="N14" s="70">
        <v>0</v>
      </c>
      <c r="P14" s="118" t="s">
        <v>5</v>
      </c>
      <c r="Q14" s="384" t="s">
        <v>627</v>
      </c>
      <c r="R14" s="120"/>
      <c r="S14" s="120"/>
      <c r="T14" s="121" t="s">
        <v>129</v>
      </c>
      <c r="U14" s="121">
        <v>4</v>
      </c>
      <c r="V14" s="121" t="s">
        <v>230</v>
      </c>
      <c r="W14" s="121" t="s">
        <v>159</v>
      </c>
      <c r="X14" s="121" t="s">
        <v>624</v>
      </c>
    </row>
    <row r="15" spans="2:25">
      <c r="B15" s="25"/>
      <c r="C15" s="111"/>
      <c r="D15" s="112"/>
      <c r="E15" s="112"/>
      <c r="F15" s="14"/>
      <c r="G15" s="89" t="s">
        <v>39</v>
      </c>
      <c r="H15" s="67">
        <v>0</v>
      </c>
      <c r="I15" s="72"/>
      <c r="J15" s="89" t="s">
        <v>40</v>
      </c>
      <c r="K15" s="70">
        <v>2</v>
      </c>
      <c r="L15" s="71"/>
      <c r="M15" s="139" t="s">
        <v>41</v>
      </c>
      <c r="N15" s="140">
        <v>0</v>
      </c>
      <c r="P15" s="122" t="s">
        <v>7</v>
      </c>
      <c r="Q15" s="380" t="s">
        <v>628</v>
      </c>
      <c r="R15" s="124"/>
      <c r="S15" s="124"/>
      <c r="T15" s="124"/>
      <c r="U15" s="124"/>
      <c r="V15" s="124"/>
      <c r="W15" s="124"/>
      <c r="X15" s="125"/>
    </row>
    <row r="16" spans="2:25">
      <c r="B16" s="25"/>
      <c r="C16" s="111"/>
      <c r="D16" s="112"/>
      <c r="E16" s="112"/>
      <c r="G16" s="144" t="s">
        <v>43</v>
      </c>
      <c r="H16" s="70">
        <v>0</v>
      </c>
      <c r="I16" s="75"/>
      <c r="J16" s="144" t="s">
        <v>44</v>
      </c>
      <c r="K16" s="70">
        <v>0</v>
      </c>
      <c r="L16" s="76"/>
      <c r="M16" s="145" t="s">
        <v>45</v>
      </c>
      <c r="N16" s="70">
        <v>0</v>
      </c>
      <c r="P16" s="118" t="s">
        <v>5</v>
      </c>
      <c r="Q16" s="383" t="s">
        <v>132</v>
      </c>
      <c r="R16" s="120"/>
      <c r="S16" s="120"/>
      <c r="T16" s="121" t="s">
        <v>133</v>
      </c>
      <c r="U16" s="121">
        <v>4</v>
      </c>
      <c r="V16" s="121" t="s">
        <v>97</v>
      </c>
      <c r="W16" s="121" t="s">
        <v>92</v>
      </c>
      <c r="X16" s="121" t="s">
        <v>134</v>
      </c>
    </row>
    <row r="17" spans="1:24" ht="16">
      <c r="B17" s="109" t="s">
        <v>74</v>
      </c>
      <c r="C17" s="110"/>
      <c r="D17" s="110"/>
      <c r="E17" s="110"/>
      <c r="F17" s="78" t="s">
        <v>48</v>
      </c>
      <c r="G17" s="63"/>
      <c r="H17" s="63"/>
      <c r="I17" s="79" t="s">
        <v>49</v>
      </c>
      <c r="J17" s="79"/>
      <c r="K17" s="79" t="s">
        <v>50</v>
      </c>
      <c r="L17" s="63"/>
      <c r="M17" s="63"/>
      <c r="N17" s="80" t="s">
        <v>51</v>
      </c>
      <c r="P17" s="122" t="s">
        <v>7</v>
      </c>
      <c r="Q17" s="382" t="s">
        <v>135</v>
      </c>
      <c r="R17" s="124"/>
      <c r="S17" s="124"/>
      <c r="T17" s="124"/>
      <c r="U17" s="124"/>
      <c r="V17" s="124"/>
      <c r="W17" s="124"/>
      <c r="X17" s="125"/>
    </row>
    <row r="18" spans="1:24">
      <c r="B18" s="146" t="s">
        <v>136</v>
      </c>
      <c r="C18" s="112"/>
      <c r="D18" s="25"/>
      <c r="E18" s="25"/>
      <c r="F18" s="83" t="s">
        <v>137</v>
      </c>
      <c r="G18" s="84"/>
      <c r="H18" s="84"/>
      <c r="I18" s="85" t="str">
        <f>LOOKUP(J18,Data!$A$2:$B$12)</f>
        <v>Average (+1)</v>
      </c>
      <c r="J18" s="86">
        <v>1</v>
      </c>
      <c r="K18" s="87"/>
      <c r="L18" s="84"/>
      <c r="M18" s="84"/>
      <c r="N18" s="147" t="str">
        <f>S59</f>
        <v>2. one handed weapon</v>
      </c>
      <c r="P18" s="118" t="s">
        <v>5</v>
      </c>
      <c r="Q18" s="383" t="s">
        <v>138</v>
      </c>
      <c r="R18" s="120"/>
      <c r="S18" s="120"/>
      <c r="T18" s="121" t="s">
        <v>139</v>
      </c>
      <c r="U18" s="121">
        <v>1</v>
      </c>
      <c r="V18" s="121" t="s">
        <v>97</v>
      </c>
      <c r="W18" s="121" t="s">
        <v>98</v>
      </c>
      <c r="X18" s="121" t="s">
        <v>624</v>
      </c>
    </row>
    <row r="19" spans="1:24">
      <c r="B19" s="146" t="s">
        <v>140</v>
      </c>
      <c r="C19" s="112"/>
      <c r="D19" s="25"/>
      <c r="E19" s="25"/>
      <c r="F19" s="83" t="s">
        <v>141</v>
      </c>
      <c r="G19" s="84"/>
      <c r="H19" s="84"/>
      <c r="I19" s="85" t="str">
        <f>LOOKUP(J19,Data!$A$2:$B$12)</f>
        <v>Fair (+2)</v>
      </c>
      <c r="J19" s="86">
        <v>2</v>
      </c>
      <c r="K19" s="87"/>
      <c r="L19" s="84"/>
      <c r="M19" s="84"/>
      <c r="N19" s="88" t="s">
        <v>142</v>
      </c>
      <c r="P19" s="122" t="s">
        <v>7</v>
      </c>
      <c r="Q19" s="380" t="s">
        <v>143</v>
      </c>
      <c r="R19" s="124"/>
      <c r="S19" s="124"/>
      <c r="T19" s="124"/>
      <c r="U19" s="124"/>
      <c r="V19" s="124"/>
      <c r="W19" s="124"/>
      <c r="X19" s="125"/>
    </row>
    <row r="20" spans="1:24">
      <c r="B20" s="112" t="s">
        <v>144</v>
      </c>
      <c r="C20" s="112"/>
      <c r="D20" s="25"/>
      <c r="E20" s="25"/>
      <c r="F20" s="83" t="s">
        <v>145</v>
      </c>
      <c r="G20" s="84"/>
      <c r="H20" s="84"/>
      <c r="I20" s="85" t="str">
        <f>LOOKUP(J20,Data!$A$2:$B$12)</f>
        <v>Fantastic (+6)</v>
      </c>
      <c r="J20" s="86">
        <v>6</v>
      </c>
      <c r="K20" s="87">
        <f>J20+4</f>
        <v>10</v>
      </c>
      <c r="L20" s="84"/>
      <c r="M20" s="84"/>
      <c r="N20" s="84"/>
      <c r="P20" s="148" t="s">
        <v>146</v>
      </c>
      <c r="Q20" s="148"/>
      <c r="R20" s="148"/>
      <c r="S20" s="149" t="s">
        <v>147</v>
      </c>
      <c r="T20" s="149"/>
      <c r="U20" s="150"/>
      <c r="V20" s="149"/>
      <c r="W20" s="149"/>
      <c r="X20" s="149"/>
    </row>
    <row r="21" spans="1:24">
      <c r="B21" s="146" t="s">
        <v>148</v>
      </c>
      <c r="C21" s="111"/>
      <c r="D21" s="112"/>
      <c r="E21" s="112"/>
      <c r="F21" s="83" t="s">
        <v>149</v>
      </c>
      <c r="G21" s="84"/>
      <c r="H21" s="84"/>
      <c r="I21" s="85" t="str">
        <f>LOOKUP(J21,Data!$A$2:$B$12)</f>
        <v>Superb (+5)</v>
      </c>
      <c r="J21" s="86">
        <v>5</v>
      </c>
      <c r="K21" s="87">
        <f>J21+4</f>
        <v>9</v>
      </c>
      <c r="L21" s="84"/>
      <c r="M21" s="84"/>
      <c r="N21" s="84"/>
      <c r="P21" s="118" t="s">
        <v>5</v>
      </c>
      <c r="Q21" s="386" t="s">
        <v>150</v>
      </c>
      <c r="R21" s="120"/>
      <c r="S21" s="151" t="str">
        <f>S23</f>
        <v>Fair (+2)</v>
      </c>
      <c r="T21" s="121" t="s">
        <v>89</v>
      </c>
      <c r="U21" s="121">
        <v>1</v>
      </c>
      <c r="V21" s="121" t="s">
        <v>151</v>
      </c>
      <c r="W21" s="121" t="s">
        <v>152</v>
      </c>
      <c r="X21" s="121" t="s">
        <v>92</v>
      </c>
    </row>
    <row r="22" spans="1:24">
      <c r="B22" s="108" t="s">
        <v>77</v>
      </c>
      <c r="C22" s="108"/>
      <c r="D22" s="108"/>
      <c r="E22" s="110"/>
      <c r="F22" s="83" t="s">
        <v>153</v>
      </c>
      <c r="G22" s="84"/>
      <c r="H22" s="84"/>
      <c r="I22" s="85" t="str">
        <f>LOOKUP(J22,Data!$A$2:$B$12)</f>
        <v>Great (+4)</v>
      </c>
      <c r="J22" s="86">
        <v>4</v>
      </c>
      <c r="K22" s="87">
        <f>J22+4</f>
        <v>8</v>
      </c>
      <c r="L22" s="84"/>
      <c r="M22" s="84"/>
      <c r="N22" s="95"/>
      <c r="P22" s="152" t="s">
        <v>7</v>
      </c>
      <c r="Q22" s="380" t="s">
        <v>154</v>
      </c>
      <c r="R22" s="124"/>
      <c r="S22" s="124"/>
      <c r="T22" s="124"/>
      <c r="U22" s="124"/>
      <c r="V22" s="124"/>
      <c r="W22" s="124"/>
      <c r="X22" s="125" t="s">
        <v>18</v>
      </c>
    </row>
    <row r="23" spans="1:24">
      <c r="B23" s="25" t="s">
        <v>155</v>
      </c>
      <c r="C23" s="115"/>
      <c r="D23" s="115"/>
      <c r="E23" s="115"/>
      <c r="F23" s="83" t="s">
        <v>156</v>
      </c>
      <c r="G23" s="84"/>
      <c r="H23" s="84"/>
      <c r="I23" s="85" t="str">
        <f>LOOKUP(J23,Data!$A$2:$B$12)</f>
        <v>Fair (+2)</v>
      </c>
      <c r="J23" s="86">
        <v>2</v>
      </c>
      <c r="K23" s="87">
        <f>J23+4</f>
        <v>6</v>
      </c>
      <c r="L23" s="84"/>
      <c r="M23" s="84"/>
      <c r="N23" s="95" t="s">
        <v>65</v>
      </c>
      <c r="P23" s="118" t="s">
        <v>5</v>
      </c>
      <c r="Q23" s="386" t="s">
        <v>157</v>
      </c>
      <c r="R23" s="120"/>
      <c r="S23" s="151" t="s">
        <v>19</v>
      </c>
      <c r="T23" s="121" t="s">
        <v>158</v>
      </c>
      <c r="U23" s="121">
        <v>3</v>
      </c>
      <c r="V23" s="121" t="s">
        <v>97</v>
      </c>
      <c r="W23" s="121" t="s">
        <v>159</v>
      </c>
      <c r="X23" s="121" t="s">
        <v>160</v>
      </c>
    </row>
    <row r="24" spans="1:24">
      <c r="B24" s="25"/>
      <c r="C24" s="115"/>
      <c r="D24" s="115"/>
      <c r="E24" s="115"/>
      <c r="F24" s="83" t="s">
        <v>161</v>
      </c>
      <c r="G24" s="84"/>
      <c r="H24" s="84"/>
      <c r="I24" s="85" t="str">
        <f>LOOKUP(J24,Data!$A$2:$B$12)</f>
        <v>Average (+1)</v>
      </c>
      <c r="J24" s="86">
        <v>1</v>
      </c>
      <c r="K24" s="87"/>
      <c r="L24" s="84"/>
      <c r="M24" s="84"/>
      <c r="N24" s="95" t="s">
        <v>68</v>
      </c>
      <c r="P24" s="152" t="s">
        <v>7</v>
      </c>
      <c r="Q24" s="380" t="s">
        <v>162</v>
      </c>
      <c r="R24" s="124"/>
      <c r="S24" s="124"/>
      <c r="T24" s="124"/>
      <c r="U24" s="124"/>
      <c r="V24" s="124"/>
      <c r="W24" s="124"/>
      <c r="X24" s="125" t="s">
        <v>19</v>
      </c>
    </row>
    <row r="25" spans="1:24">
      <c r="B25" s="25"/>
      <c r="C25" s="115"/>
      <c r="D25" s="115"/>
      <c r="E25" s="115"/>
      <c r="F25" s="154" t="s">
        <v>71</v>
      </c>
      <c r="G25" s="155"/>
      <c r="H25" s="102">
        <v>0</v>
      </c>
      <c r="I25" s="103" t="s">
        <v>163</v>
      </c>
      <c r="J25" s="104"/>
      <c r="K25" s="104"/>
      <c r="L25" s="105"/>
      <c r="M25" s="105" t="s">
        <v>72</v>
      </c>
      <c r="N25" s="156" t="str">
        <f>F8</f>
        <v>Good (+3)</v>
      </c>
      <c r="P25" s="118" t="s">
        <v>5</v>
      </c>
      <c r="Q25" s="386" t="s">
        <v>622</v>
      </c>
      <c r="R25" s="120"/>
      <c r="S25" s="120"/>
      <c r="T25" s="121" t="s">
        <v>623</v>
      </c>
      <c r="U25" s="121">
        <v>2</v>
      </c>
      <c r="V25" s="121" t="s">
        <v>97</v>
      </c>
      <c r="W25" s="121" t="s">
        <v>250</v>
      </c>
      <c r="X25" s="121" t="s">
        <v>624</v>
      </c>
    </row>
    <row r="26" spans="1:24">
      <c r="B26" s="60" t="s">
        <v>23</v>
      </c>
      <c r="C26" s="60"/>
      <c r="D26" s="60"/>
      <c r="E26" s="157" t="s">
        <v>57</v>
      </c>
      <c r="F26" s="158"/>
      <c r="G26" s="159"/>
      <c r="H26" s="160"/>
      <c r="I26" s="160" t="s">
        <v>58</v>
      </c>
      <c r="J26" s="31" t="s">
        <v>164</v>
      </c>
      <c r="K26" s="108"/>
      <c r="L26" s="108"/>
      <c r="M26" s="108"/>
      <c r="N26" s="108"/>
      <c r="P26" s="152" t="s">
        <v>7</v>
      </c>
      <c r="Q26" s="380" t="s">
        <v>625</v>
      </c>
      <c r="R26" s="124"/>
      <c r="S26" s="124"/>
      <c r="T26" s="124"/>
      <c r="U26" s="124"/>
      <c r="V26" s="124"/>
      <c r="W26" s="124"/>
      <c r="X26" s="125" t="s">
        <v>19</v>
      </c>
    </row>
    <row r="27" spans="1:24">
      <c r="A27" s="161">
        <v>2</v>
      </c>
      <c r="B27" s="14" t="s">
        <v>25</v>
      </c>
      <c r="C27" s="14"/>
      <c r="D27" s="162" t="str">
        <f>LOOKUP(A27,Data!$A$2:$D$11)</f>
        <v>ppp</v>
      </c>
      <c r="E27" s="17" t="s">
        <v>165</v>
      </c>
      <c r="F27" s="18"/>
      <c r="G27" s="163" t="s">
        <v>60</v>
      </c>
      <c r="H27" s="18" t="s">
        <v>61</v>
      </c>
      <c r="I27" s="164" t="s">
        <v>62</v>
      </c>
      <c r="J27" s="25"/>
      <c r="K27" s="112"/>
      <c r="L27" s="111"/>
      <c r="M27" s="111"/>
      <c r="N27" s="111"/>
      <c r="P27" s="118" t="s">
        <v>5</v>
      </c>
      <c r="Q27" s="384" t="s">
        <v>629</v>
      </c>
      <c r="R27" s="120"/>
      <c r="S27" s="120"/>
      <c r="T27" s="121" t="s">
        <v>632</v>
      </c>
      <c r="U27" s="121">
        <v>2</v>
      </c>
      <c r="V27" s="121" t="s">
        <v>97</v>
      </c>
      <c r="W27" s="121" t="s">
        <v>630</v>
      </c>
      <c r="X27" s="121" t="s">
        <v>624</v>
      </c>
    </row>
    <row r="28" spans="1:24">
      <c r="A28" s="161">
        <v>3</v>
      </c>
      <c r="B28" s="14" t="s">
        <v>30</v>
      </c>
      <c r="C28" s="14"/>
      <c r="D28" s="162" t="str">
        <f>LOOKUP(A28,Data!$A$2:$D$11)</f>
        <v>pppp</v>
      </c>
      <c r="E28" s="92" t="s">
        <v>166</v>
      </c>
      <c r="F28" s="14"/>
      <c r="G28" s="90" t="s">
        <v>60</v>
      </c>
      <c r="H28" s="93">
        <v>-1</v>
      </c>
      <c r="I28" s="165" t="s">
        <v>64</v>
      </c>
      <c r="J28" s="25"/>
      <c r="K28" s="112"/>
      <c r="L28" s="111"/>
      <c r="M28" s="111"/>
      <c r="N28" s="111"/>
      <c r="P28" s="152" t="s">
        <v>7</v>
      </c>
      <c r="Q28" s="380" t="s">
        <v>631</v>
      </c>
      <c r="R28" s="124"/>
      <c r="S28" s="124"/>
      <c r="T28" s="124"/>
      <c r="U28" s="124"/>
      <c r="V28" s="124"/>
      <c r="W28" s="124"/>
      <c r="X28" s="125" t="s">
        <v>19</v>
      </c>
    </row>
    <row r="29" spans="1:24">
      <c r="B29" s="25" t="s">
        <v>167</v>
      </c>
      <c r="C29" s="25"/>
      <c r="D29" s="166" t="s">
        <v>168</v>
      </c>
      <c r="E29" s="22" t="s">
        <v>169</v>
      </c>
      <c r="F29" s="14"/>
      <c r="G29" s="90" t="s">
        <v>60</v>
      </c>
      <c r="H29" s="93">
        <v>-2</v>
      </c>
      <c r="I29" s="165" t="s">
        <v>67</v>
      </c>
      <c r="J29" s="25"/>
      <c r="K29" s="112"/>
      <c r="L29" s="111"/>
      <c r="M29" s="111"/>
      <c r="N29" s="111"/>
      <c r="P29" s="118" t="s">
        <v>5</v>
      </c>
      <c r="Q29" s="386" t="s">
        <v>138</v>
      </c>
      <c r="R29" s="120"/>
      <c r="S29" s="120"/>
      <c r="T29" s="121" t="s">
        <v>139</v>
      </c>
      <c r="U29" s="121">
        <v>1</v>
      </c>
      <c r="V29" s="121" t="s">
        <v>97</v>
      </c>
      <c r="W29" s="121" t="s">
        <v>98</v>
      </c>
      <c r="X29" s="121" t="s">
        <v>624</v>
      </c>
    </row>
    <row r="30" spans="1:24">
      <c r="B30" s="14" t="s">
        <v>34</v>
      </c>
      <c r="C30" s="14"/>
      <c r="D30" s="162" t="s">
        <v>26</v>
      </c>
      <c r="E30" s="167" t="s">
        <v>170</v>
      </c>
      <c r="F30" s="25"/>
      <c r="G30" s="97" t="s">
        <v>60</v>
      </c>
      <c r="H30" s="98" t="s">
        <v>171</v>
      </c>
      <c r="I30" s="168" t="s">
        <v>70</v>
      </c>
      <c r="J30" s="25"/>
      <c r="K30" s="112"/>
      <c r="L30" s="111"/>
      <c r="M30" s="111"/>
      <c r="N30" s="111"/>
      <c r="P30" s="152" t="s">
        <v>7</v>
      </c>
      <c r="Q30" s="380" t="s">
        <v>143</v>
      </c>
      <c r="R30" s="124"/>
      <c r="S30" s="124"/>
      <c r="T30" s="124"/>
      <c r="U30" s="124"/>
      <c r="V30" s="124"/>
      <c r="W30" s="124"/>
      <c r="X30" s="125" t="s">
        <v>19</v>
      </c>
    </row>
    <row r="31" spans="1:24">
      <c r="B31" s="169" t="s">
        <v>42</v>
      </c>
      <c r="C31" s="170"/>
      <c r="D31" s="170"/>
      <c r="E31" s="170"/>
      <c r="F31" s="170"/>
      <c r="G31" s="170" t="s">
        <v>172</v>
      </c>
      <c r="H31" s="170"/>
      <c r="I31" s="170"/>
      <c r="J31" s="170"/>
      <c r="K31" s="170"/>
      <c r="L31" s="170"/>
      <c r="M31" s="170"/>
      <c r="N31" s="170"/>
      <c r="P31" s="118" t="s">
        <v>5</v>
      </c>
      <c r="Q31" s="386" t="s">
        <v>128</v>
      </c>
      <c r="R31" s="120"/>
      <c r="S31" s="120"/>
      <c r="T31" s="121" t="s">
        <v>129</v>
      </c>
      <c r="U31" s="121">
        <v>4</v>
      </c>
      <c r="V31" s="121" t="s">
        <v>97</v>
      </c>
      <c r="W31" s="121" t="s">
        <v>130</v>
      </c>
      <c r="X31" s="121" t="s">
        <v>624</v>
      </c>
    </row>
    <row r="32" spans="1:24" ht="16">
      <c r="B32" s="22" t="s">
        <v>46</v>
      </c>
      <c r="C32" s="29"/>
      <c r="D32" s="25"/>
      <c r="E32" s="25"/>
      <c r="F32" s="171" t="s">
        <v>47</v>
      </c>
      <c r="G32" s="29"/>
      <c r="H32" s="25"/>
      <c r="I32" s="25"/>
      <c r="J32" s="115"/>
      <c r="K32" s="115"/>
      <c r="L32" s="115"/>
      <c r="M32" s="25"/>
      <c r="N32" s="25"/>
      <c r="P32" s="152" t="s">
        <v>7</v>
      </c>
      <c r="Q32" s="382" t="s">
        <v>131</v>
      </c>
      <c r="R32" s="124"/>
      <c r="S32" s="124"/>
      <c r="T32" s="124"/>
      <c r="U32" s="124"/>
      <c r="V32" s="124"/>
      <c r="W32" s="124"/>
      <c r="X32" s="125" t="s">
        <v>19</v>
      </c>
    </row>
    <row r="33" spans="2:24">
      <c r="B33" s="81" t="s">
        <v>52</v>
      </c>
      <c r="C33" s="26"/>
      <c r="D33" s="24"/>
      <c r="E33" s="24"/>
      <c r="F33" s="131" t="s">
        <v>53</v>
      </c>
      <c r="G33" s="26"/>
      <c r="H33" s="24"/>
      <c r="I33" s="24"/>
      <c r="J33" s="115"/>
      <c r="K33" s="115"/>
      <c r="L33" s="115"/>
      <c r="M33" s="25"/>
      <c r="N33" s="25"/>
      <c r="P33" s="118" t="s">
        <v>5</v>
      </c>
      <c r="Q33" s="141"/>
      <c r="R33" s="120"/>
      <c r="S33" s="120"/>
      <c r="T33" s="121"/>
      <c r="U33" s="121"/>
      <c r="V33" s="121"/>
      <c r="W33" s="121"/>
      <c r="X33" s="121"/>
    </row>
    <row r="34" spans="2:24">
      <c r="B34" s="22" t="s">
        <v>54</v>
      </c>
      <c r="C34" s="26"/>
      <c r="D34" s="24"/>
      <c r="E34" s="24"/>
      <c r="F34" s="131" t="s">
        <v>55</v>
      </c>
      <c r="G34" s="26"/>
      <c r="H34" s="24"/>
      <c r="I34" s="24"/>
      <c r="J34" s="115"/>
      <c r="K34" s="115"/>
      <c r="L34" s="115"/>
      <c r="M34" s="25"/>
      <c r="N34" s="25"/>
      <c r="P34" s="152" t="s">
        <v>7</v>
      </c>
      <c r="Q34" s="380"/>
      <c r="R34" s="124"/>
      <c r="S34" s="124"/>
      <c r="T34" s="124"/>
      <c r="U34" s="124"/>
      <c r="V34" s="124"/>
      <c r="W34" s="124"/>
      <c r="X34" s="125"/>
    </row>
    <row r="35" spans="2:24">
      <c r="B35" s="172" t="s">
        <v>56</v>
      </c>
      <c r="C35" s="26"/>
      <c r="D35" s="24"/>
      <c r="E35" s="24"/>
      <c r="F35" s="131">
        <v>-8</v>
      </c>
      <c r="G35" s="26"/>
      <c r="H35" s="24"/>
      <c r="I35" s="24"/>
      <c r="J35" s="115"/>
      <c r="K35" s="115"/>
      <c r="L35" s="115"/>
      <c r="M35" s="25"/>
      <c r="N35" s="25"/>
      <c r="P35" s="118" t="s">
        <v>5</v>
      </c>
      <c r="Q35" s="141"/>
      <c r="R35" s="120"/>
      <c r="S35" s="120"/>
      <c r="T35" s="121"/>
      <c r="U35" s="121"/>
      <c r="V35" s="121"/>
      <c r="W35" s="121"/>
      <c r="X35" s="121"/>
    </row>
    <row r="36" spans="2:24">
      <c r="B36" s="25"/>
      <c r="C36" s="115"/>
      <c r="D36" s="115"/>
      <c r="E36" s="115"/>
      <c r="F36" s="115"/>
      <c r="G36" s="25"/>
      <c r="H36" s="115"/>
      <c r="I36" s="115"/>
      <c r="J36" s="115"/>
      <c r="K36" s="115"/>
      <c r="L36" s="115"/>
      <c r="M36" s="25"/>
      <c r="N36" s="25"/>
      <c r="P36" s="152" t="s">
        <v>7</v>
      </c>
      <c r="Q36" s="380"/>
      <c r="R36" s="124"/>
      <c r="S36" s="124"/>
      <c r="T36" s="124"/>
      <c r="U36" s="124"/>
      <c r="V36" s="124"/>
      <c r="W36" s="124"/>
      <c r="X36" s="125"/>
    </row>
    <row r="37" spans="2:24">
      <c r="B37" s="108" t="s">
        <v>78</v>
      </c>
      <c r="C37" s="108"/>
      <c r="D37" s="31"/>
      <c r="E37" s="31"/>
      <c r="F37" s="31"/>
      <c r="G37" s="31"/>
      <c r="H37" s="31"/>
      <c r="I37" s="31"/>
      <c r="J37" s="31"/>
      <c r="K37" s="31"/>
      <c r="L37" s="31"/>
      <c r="M37" s="31"/>
      <c r="N37" s="31"/>
      <c r="P37" s="118" t="s">
        <v>5</v>
      </c>
      <c r="Q37" s="141"/>
      <c r="R37" s="120"/>
      <c r="S37" s="120"/>
      <c r="T37" s="121"/>
      <c r="U37" s="121"/>
      <c r="V37" s="121"/>
      <c r="W37" s="121"/>
      <c r="X37" s="121"/>
    </row>
    <row r="38" spans="2:24">
      <c r="B38" s="173" t="s">
        <v>173</v>
      </c>
      <c r="C38" s="174"/>
      <c r="D38" s="175"/>
      <c r="E38" s="111"/>
      <c r="F38" s="115"/>
      <c r="G38" s="176"/>
      <c r="H38" s="115"/>
      <c r="I38" s="115"/>
      <c r="J38" s="115"/>
      <c r="K38" s="115"/>
      <c r="L38" s="115"/>
      <c r="M38" s="115"/>
      <c r="N38" s="115"/>
      <c r="P38" s="152" t="s">
        <v>7</v>
      </c>
      <c r="Q38" s="380"/>
      <c r="R38" s="124"/>
      <c r="S38" s="124"/>
      <c r="T38" s="124"/>
      <c r="U38" s="124"/>
      <c r="V38" s="124"/>
      <c r="W38" s="124"/>
      <c r="X38" s="125"/>
    </row>
    <row r="39" spans="2:24" ht="17" customHeight="1">
      <c r="B39" s="24" t="s">
        <v>174</v>
      </c>
      <c r="C39" s="177" t="s">
        <v>175</v>
      </c>
      <c r="D39" s="175"/>
      <c r="E39" s="111"/>
      <c r="F39" s="115"/>
      <c r="G39" s="176"/>
      <c r="H39" s="115"/>
      <c r="I39" s="115"/>
      <c r="J39" s="115"/>
      <c r="K39" s="115"/>
      <c r="L39" s="115"/>
      <c r="M39" s="115"/>
      <c r="N39" s="115"/>
      <c r="P39" s="118" t="s">
        <v>5</v>
      </c>
      <c r="Q39" s="141"/>
      <c r="R39" s="120"/>
      <c r="S39" s="120"/>
      <c r="T39" s="121"/>
      <c r="U39" s="121"/>
      <c r="V39" s="121"/>
      <c r="W39" s="121"/>
      <c r="X39" s="121"/>
    </row>
    <row r="40" spans="2:24">
      <c r="B40" s="173" t="s">
        <v>176</v>
      </c>
      <c r="C40" s="175"/>
      <c r="D40" s="175"/>
      <c r="E40" s="115"/>
      <c r="F40" s="115"/>
      <c r="G40" s="176"/>
      <c r="H40" s="115"/>
      <c r="I40" s="115"/>
      <c r="J40" s="115"/>
      <c r="K40" s="115"/>
      <c r="L40" s="115"/>
      <c r="M40" s="115"/>
      <c r="N40" s="115"/>
      <c r="P40" s="152" t="s">
        <v>7</v>
      </c>
      <c r="Q40" s="380"/>
      <c r="R40" s="124"/>
      <c r="S40" s="124"/>
      <c r="T40" s="124"/>
      <c r="U40" s="124"/>
      <c r="V40" s="124"/>
      <c r="W40" s="124"/>
      <c r="X40" s="125"/>
    </row>
    <row r="41" spans="2:24">
      <c r="B41" s="173" t="s">
        <v>177</v>
      </c>
      <c r="C41" s="175"/>
      <c r="D41" s="175"/>
      <c r="E41" s="115"/>
      <c r="F41" s="115"/>
      <c r="G41" s="176"/>
      <c r="H41" s="115"/>
      <c r="I41" s="115"/>
      <c r="J41" s="115"/>
      <c r="K41" s="115"/>
      <c r="L41" s="115"/>
      <c r="M41" s="115"/>
      <c r="N41" s="115"/>
      <c r="P41" s="118" t="s">
        <v>5</v>
      </c>
      <c r="Q41" s="141"/>
      <c r="R41" s="120"/>
      <c r="S41" s="120"/>
      <c r="T41" s="121"/>
      <c r="U41" s="121"/>
      <c r="V41" s="121"/>
      <c r="W41" s="121"/>
      <c r="X41" s="121"/>
    </row>
    <row r="42" spans="2:24">
      <c r="B42" s="173" t="s">
        <v>178</v>
      </c>
      <c r="C42" s="175"/>
      <c r="D42" s="175"/>
      <c r="E42" s="115"/>
      <c r="F42" s="115"/>
      <c r="G42" s="176"/>
      <c r="H42" s="115"/>
      <c r="I42" s="115"/>
      <c r="J42" s="115"/>
      <c r="K42" s="115"/>
      <c r="L42" s="115"/>
      <c r="M42" s="115"/>
      <c r="N42" s="115"/>
      <c r="P42" s="152" t="s">
        <v>7</v>
      </c>
      <c r="Q42" s="380"/>
      <c r="R42" s="124"/>
      <c r="S42" s="124"/>
      <c r="T42" s="124"/>
      <c r="U42" s="124"/>
      <c r="V42" s="124"/>
      <c r="W42" s="124"/>
      <c r="X42" s="125"/>
    </row>
    <row r="43" spans="2:24">
      <c r="B43" s="173" t="s">
        <v>179</v>
      </c>
      <c r="C43" s="175"/>
      <c r="D43" s="175"/>
      <c r="E43" s="115"/>
      <c r="F43" s="115"/>
      <c r="G43" s="176"/>
      <c r="H43" s="115"/>
      <c r="I43" s="115"/>
      <c r="J43" s="115"/>
      <c r="K43" s="115"/>
      <c r="L43" s="115"/>
      <c r="M43" s="115"/>
      <c r="N43" s="115"/>
      <c r="P43" s="118" t="s">
        <v>5</v>
      </c>
      <c r="Q43" s="141"/>
      <c r="R43" s="120"/>
      <c r="S43" s="120"/>
      <c r="T43" s="121"/>
      <c r="U43" s="121"/>
      <c r="V43" s="121"/>
      <c r="W43" s="121"/>
      <c r="X43" s="121"/>
    </row>
    <row r="44" spans="2:24">
      <c r="B44" s="24" t="s">
        <v>180</v>
      </c>
      <c r="C44" s="24"/>
      <c r="D44" s="24"/>
      <c r="E44" s="24"/>
      <c r="F44" s="24"/>
      <c r="G44" s="24"/>
      <c r="H44" s="24"/>
      <c r="I44" s="24"/>
      <c r="J44" s="24"/>
      <c r="K44" s="24"/>
      <c r="L44" s="24"/>
      <c r="M44" s="24"/>
      <c r="N44" s="24"/>
      <c r="P44" s="122" t="s">
        <v>7</v>
      </c>
      <c r="Q44" s="380"/>
      <c r="R44" s="124"/>
      <c r="S44" s="124"/>
      <c r="T44" s="124"/>
      <c r="U44" s="124"/>
      <c r="V44" s="124"/>
      <c r="W44" s="124"/>
      <c r="X44" s="125"/>
    </row>
    <row r="45" spans="2:24">
      <c r="B45" s="24" t="s">
        <v>181</v>
      </c>
      <c r="C45" s="24"/>
      <c r="D45" s="24"/>
      <c r="E45" s="24"/>
      <c r="F45" s="24"/>
      <c r="G45" s="24"/>
      <c r="H45" s="24"/>
      <c r="I45" s="24"/>
      <c r="J45" s="24"/>
      <c r="K45" s="24"/>
      <c r="L45" s="24"/>
      <c r="M45" s="24"/>
      <c r="N45" s="24"/>
      <c r="P45" s="118" t="s">
        <v>5</v>
      </c>
      <c r="Q45" s="141"/>
      <c r="R45" s="120"/>
      <c r="S45" s="120"/>
      <c r="T45" s="121"/>
      <c r="U45" s="121"/>
      <c r="V45" s="121"/>
      <c r="W45" s="121"/>
      <c r="X45" s="121"/>
    </row>
    <row r="46" spans="2:24">
      <c r="B46" s="173" t="s">
        <v>182</v>
      </c>
      <c r="C46" s="24"/>
      <c r="D46" s="24"/>
      <c r="E46" s="24"/>
      <c r="F46" s="24"/>
      <c r="G46" s="24"/>
      <c r="H46" s="24"/>
      <c r="I46" s="24"/>
      <c r="J46" s="24"/>
      <c r="K46" s="24"/>
      <c r="L46" s="24"/>
      <c r="M46" s="24"/>
      <c r="N46" s="24"/>
      <c r="P46" s="122" t="s">
        <v>7</v>
      </c>
      <c r="Q46" s="380"/>
      <c r="R46" s="124"/>
      <c r="S46" s="124"/>
      <c r="T46" s="124"/>
      <c r="U46" s="124"/>
      <c r="V46" s="124"/>
      <c r="W46" s="124"/>
      <c r="X46" s="125"/>
    </row>
    <row r="47" spans="2:24">
      <c r="B47" s="173" t="s">
        <v>183</v>
      </c>
      <c r="C47" s="24"/>
      <c r="D47" s="24"/>
      <c r="E47" s="24"/>
      <c r="F47" s="24"/>
      <c r="G47" s="24"/>
      <c r="H47" s="24"/>
      <c r="I47" s="24"/>
      <c r="J47" s="24"/>
      <c r="K47" s="24"/>
      <c r="L47" s="24"/>
      <c r="M47" s="24"/>
      <c r="N47" s="24"/>
      <c r="P47" s="118" t="s">
        <v>5</v>
      </c>
      <c r="Q47" s="141"/>
      <c r="R47" s="120"/>
      <c r="S47" s="120"/>
      <c r="T47" s="121"/>
      <c r="U47" s="121"/>
      <c r="V47" s="121"/>
      <c r="W47" s="121"/>
      <c r="X47" s="121"/>
    </row>
    <row r="48" spans="2:24">
      <c r="B48" s="173" t="s">
        <v>184</v>
      </c>
      <c r="C48" s="24"/>
      <c r="D48" s="24"/>
      <c r="E48" s="24"/>
      <c r="F48" s="24"/>
      <c r="G48" s="24"/>
      <c r="H48" s="24"/>
      <c r="I48" s="24"/>
      <c r="J48" s="24"/>
      <c r="K48" s="24"/>
      <c r="L48" s="24"/>
      <c r="M48" s="24"/>
      <c r="N48" s="24"/>
      <c r="P48" s="122" t="s">
        <v>7</v>
      </c>
      <c r="Q48" s="380"/>
      <c r="R48" s="124"/>
      <c r="S48" s="124"/>
      <c r="T48" s="124"/>
      <c r="U48" s="124"/>
      <c r="V48" s="124"/>
      <c r="W48" s="124"/>
      <c r="X48" s="125"/>
    </row>
    <row r="49" spans="2:24">
      <c r="B49" s="173" t="s">
        <v>185</v>
      </c>
      <c r="C49" s="24"/>
      <c r="D49" s="24"/>
      <c r="E49" s="24"/>
      <c r="F49" s="24"/>
      <c r="G49" s="24"/>
      <c r="H49" s="24"/>
      <c r="I49" s="24"/>
      <c r="J49" s="24"/>
      <c r="K49" s="24"/>
      <c r="L49" s="24"/>
      <c r="M49" s="24"/>
      <c r="N49" s="24"/>
      <c r="P49" s="118" t="s">
        <v>5</v>
      </c>
      <c r="Q49" s="141"/>
      <c r="R49" s="120"/>
      <c r="S49" s="120"/>
      <c r="T49" s="121"/>
      <c r="U49" s="121"/>
      <c r="V49" s="121"/>
      <c r="W49" s="121"/>
      <c r="X49" s="121"/>
    </row>
    <row r="50" spans="2:24">
      <c r="B50" s="24" t="s">
        <v>186</v>
      </c>
      <c r="C50" s="24"/>
      <c r="D50" s="24"/>
      <c r="E50" s="24"/>
      <c r="F50" s="24"/>
      <c r="G50" s="24"/>
      <c r="H50" s="24"/>
      <c r="I50" s="24"/>
      <c r="J50" s="24"/>
      <c r="K50" s="24"/>
      <c r="L50" s="24"/>
      <c r="M50" s="24"/>
      <c r="N50" s="24"/>
      <c r="P50" s="122" t="s">
        <v>7</v>
      </c>
      <c r="Q50" s="380"/>
      <c r="R50" s="124"/>
      <c r="S50" s="124"/>
      <c r="T50" s="124"/>
      <c r="U50" s="124"/>
      <c r="V50" s="124"/>
      <c r="W50" s="124"/>
      <c r="X50" s="125"/>
    </row>
    <row r="51" spans="2:24">
      <c r="B51" s="24"/>
      <c r="C51" s="24"/>
      <c r="D51" s="24"/>
      <c r="E51" s="24"/>
      <c r="F51" s="24"/>
      <c r="G51" s="24"/>
      <c r="H51" s="24"/>
      <c r="I51" s="24"/>
      <c r="J51" s="24"/>
      <c r="K51" s="24"/>
      <c r="L51" s="24"/>
      <c r="M51" s="24"/>
      <c r="N51" s="24"/>
      <c r="P51" s="118" t="s">
        <v>5</v>
      </c>
      <c r="Q51" s="141"/>
      <c r="R51" s="120"/>
      <c r="S51" s="120"/>
      <c r="T51" s="121"/>
      <c r="U51" s="121"/>
      <c r="V51" s="121"/>
      <c r="W51" s="121"/>
      <c r="X51" s="121"/>
    </row>
    <row r="52" spans="2:24">
      <c r="B52" s="24"/>
      <c r="C52" s="24"/>
      <c r="D52" s="24"/>
      <c r="E52" s="24"/>
      <c r="F52" s="24"/>
      <c r="G52" s="24"/>
      <c r="H52" s="24"/>
      <c r="I52" s="24"/>
      <c r="J52" s="24"/>
      <c r="K52" s="24"/>
      <c r="L52" s="24"/>
      <c r="M52" s="24"/>
      <c r="N52" s="24"/>
      <c r="P52" s="122" t="s">
        <v>7</v>
      </c>
      <c r="Q52" s="380"/>
      <c r="R52" s="124"/>
      <c r="S52" s="124"/>
      <c r="T52" s="124"/>
      <c r="U52" s="124"/>
      <c r="V52" s="124"/>
      <c r="W52" s="124"/>
      <c r="X52" s="125"/>
    </row>
    <row r="53" spans="2:24">
      <c r="B53" s="24"/>
      <c r="C53" s="24"/>
      <c r="D53" s="24"/>
      <c r="E53" s="24"/>
      <c r="F53" s="24"/>
      <c r="G53" s="24"/>
      <c r="H53" s="24"/>
      <c r="I53" s="24"/>
      <c r="J53" s="24"/>
      <c r="K53" s="24"/>
      <c r="L53" s="24"/>
      <c r="M53" s="24"/>
      <c r="N53" s="24"/>
      <c r="P53" s="118" t="s">
        <v>5</v>
      </c>
      <c r="Q53" s="141"/>
      <c r="R53" s="120"/>
      <c r="S53" s="120"/>
      <c r="T53" s="121"/>
      <c r="U53" s="121"/>
      <c r="V53" s="121"/>
      <c r="W53" s="121"/>
      <c r="X53" s="121"/>
    </row>
    <row r="54" spans="2:24">
      <c r="B54" s="24"/>
      <c r="C54" s="24"/>
      <c r="D54" s="24"/>
      <c r="E54" s="24"/>
      <c r="F54" s="24"/>
      <c r="G54" s="24"/>
      <c r="H54" s="24"/>
      <c r="I54" s="24"/>
      <c r="J54" s="24"/>
      <c r="K54" s="24"/>
      <c r="L54" s="24"/>
      <c r="M54" s="24"/>
      <c r="N54" s="24"/>
      <c r="P54" s="122" t="s">
        <v>7</v>
      </c>
      <c r="Q54" s="380"/>
      <c r="R54" s="124"/>
      <c r="S54" s="124"/>
      <c r="T54" s="124"/>
      <c r="U54" s="124"/>
      <c r="V54" s="124"/>
      <c r="W54" s="124"/>
      <c r="X54" s="125"/>
    </row>
    <row r="55" spans="2:24">
      <c r="B55" s="24"/>
      <c r="C55" s="24"/>
      <c r="D55" s="24"/>
      <c r="E55" s="24"/>
      <c r="F55" s="24"/>
      <c r="G55" s="24"/>
      <c r="H55" s="24"/>
      <c r="I55" s="24"/>
      <c r="J55" s="24"/>
      <c r="K55" s="24"/>
      <c r="L55" s="24"/>
      <c r="M55" s="24"/>
      <c r="N55" s="24"/>
    </row>
    <row r="56" spans="2:24">
      <c r="G56"/>
    </row>
    <row r="57" spans="2:24">
      <c r="G57"/>
      <c r="P57">
        <v>0</v>
      </c>
      <c r="Q57" s="93" t="s">
        <v>22</v>
      </c>
      <c r="S57" t="s">
        <v>187</v>
      </c>
      <c r="T57" t="s">
        <v>188</v>
      </c>
    </row>
    <row r="58" spans="2:24">
      <c r="G58"/>
      <c r="P58">
        <v>1</v>
      </c>
      <c r="Q58" s="93" t="s">
        <v>21</v>
      </c>
      <c r="S58" t="s">
        <v>189</v>
      </c>
    </row>
    <row r="59" spans="2:24">
      <c r="G59"/>
      <c r="P59">
        <v>2</v>
      </c>
      <c r="Q59" s="93" t="s">
        <v>19</v>
      </c>
      <c r="S59" t="s">
        <v>190</v>
      </c>
    </row>
    <row r="60" spans="2:24">
      <c r="G60"/>
      <c r="P60">
        <v>3</v>
      </c>
      <c r="Q60" s="93" t="s">
        <v>18</v>
      </c>
      <c r="S60" t="s">
        <v>191</v>
      </c>
    </row>
    <row r="61" spans="2:24">
      <c r="G61"/>
      <c r="P61">
        <v>4</v>
      </c>
      <c r="Q61" s="93" t="s">
        <v>16</v>
      </c>
      <c r="S61" t="s">
        <v>192</v>
      </c>
    </row>
    <row r="62" spans="2:24">
      <c r="G62"/>
      <c r="P62">
        <v>5</v>
      </c>
      <c r="Q62" s="93" t="s">
        <v>14</v>
      </c>
      <c r="S62" t="s">
        <v>71</v>
      </c>
    </row>
    <row r="63" spans="2:24">
      <c r="G63"/>
      <c r="P63">
        <v>6</v>
      </c>
      <c r="Q63" t="s">
        <v>193</v>
      </c>
      <c r="S63" t="s">
        <v>194</v>
      </c>
    </row>
    <row r="64" spans="2:24">
      <c r="B64" s="14"/>
      <c r="P64">
        <v>7</v>
      </c>
      <c r="Q64" t="s">
        <v>195</v>
      </c>
      <c r="S64" t="s">
        <v>196</v>
      </c>
    </row>
    <row r="65" spans="16:27">
      <c r="P65">
        <v>8</v>
      </c>
      <c r="Q65" t="s">
        <v>197</v>
      </c>
      <c r="S65" t="s">
        <v>198</v>
      </c>
    </row>
    <row r="66" spans="16:27">
      <c r="P66">
        <v>9</v>
      </c>
      <c r="Q66" t="s">
        <v>199</v>
      </c>
      <c r="S66" t="s">
        <v>200</v>
      </c>
    </row>
    <row r="67" spans="16:27">
      <c r="P67">
        <v>10</v>
      </c>
      <c r="Q67" t="s">
        <v>201</v>
      </c>
    </row>
    <row r="68" spans="16:27">
      <c r="U68" s="15"/>
      <c r="Y68" s="14"/>
      <c r="Z68" s="14"/>
      <c r="AA68" s="14"/>
    </row>
    <row r="69" spans="16:27">
      <c r="P69" s="14" t="s">
        <v>5</v>
      </c>
      <c r="R69" s="178" t="s">
        <v>202</v>
      </c>
      <c r="S69" s="24"/>
      <c r="T69" s="24"/>
      <c r="U69" s="27"/>
      <c r="V69" s="27"/>
      <c r="W69" s="27"/>
      <c r="X69" s="24"/>
      <c r="Y69" s="14"/>
      <c r="Z69" s="14"/>
      <c r="AA69" s="14"/>
    </row>
    <row r="70" spans="16:27">
      <c r="P70" s="14" t="s">
        <v>7</v>
      </c>
      <c r="Q70" s="14"/>
      <c r="R70" s="179" t="s">
        <v>203</v>
      </c>
      <c r="S70" s="180"/>
      <c r="T70" s="180"/>
      <c r="U70" s="180"/>
      <c r="V70" s="180"/>
      <c r="W70" s="180"/>
      <c r="X70" s="180"/>
      <c r="Y70" s="14"/>
      <c r="Z70" s="14"/>
      <c r="AA70" s="14"/>
    </row>
    <row r="71" spans="16:27" ht="15" customHeight="1">
      <c r="P71" s="14"/>
      <c r="Q71" s="14"/>
      <c r="R71" s="181"/>
      <c r="S71" s="182"/>
      <c r="T71" s="182"/>
      <c r="U71" s="182"/>
      <c r="V71" s="182"/>
      <c r="W71" s="182"/>
      <c r="X71" s="182"/>
      <c r="Y71" s="14"/>
      <c r="Z71" s="14"/>
      <c r="AA71" s="14"/>
    </row>
    <row r="72" spans="16:27" ht="15" customHeight="1">
      <c r="P72" s="14"/>
      <c r="Q72" s="14"/>
      <c r="R72" s="183"/>
      <c r="S72" s="184"/>
      <c r="T72" s="184"/>
      <c r="U72" s="184"/>
      <c r="V72" s="184"/>
      <c r="W72" s="184"/>
      <c r="X72" s="184"/>
      <c r="Y72" s="14"/>
      <c r="Z72" s="14"/>
      <c r="AA72" s="14"/>
    </row>
    <row r="73" spans="16:27" ht="15" customHeight="1">
      <c r="P73" s="31" t="s">
        <v>11</v>
      </c>
      <c r="Q73" s="31"/>
      <c r="R73" s="31"/>
      <c r="S73" s="108" t="s">
        <v>204</v>
      </c>
      <c r="T73" s="185"/>
      <c r="U73" s="31"/>
      <c r="V73" s="31"/>
      <c r="W73" s="31"/>
      <c r="X73" s="31"/>
      <c r="Y73" s="14"/>
      <c r="Z73" s="14"/>
      <c r="AA73" s="14"/>
    </row>
    <row r="74" spans="16:27" ht="15" customHeight="1">
      <c r="P74" s="38" t="s">
        <v>13</v>
      </c>
      <c r="Q74" s="29" t="s">
        <v>205</v>
      </c>
      <c r="R74" s="25"/>
      <c r="S74" s="186" t="s">
        <v>206</v>
      </c>
      <c r="T74" s="18"/>
      <c r="U74" s="187">
        <v>-2</v>
      </c>
      <c r="V74" s="186" t="s">
        <v>207</v>
      </c>
      <c r="W74" s="18"/>
      <c r="X74" s="187">
        <v>0</v>
      </c>
      <c r="Y74" s="14"/>
      <c r="Z74" s="14"/>
      <c r="AA74" s="14"/>
    </row>
    <row r="75" spans="16:27" ht="15" customHeight="1">
      <c r="P75" s="46" t="s">
        <v>208</v>
      </c>
      <c r="Q75" s="26" t="s">
        <v>209</v>
      </c>
      <c r="R75" s="24"/>
      <c r="S75" s="188" t="s">
        <v>210</v>
      </c>
      <c r="T75" s="14"/>
      <c r="U75" s="187">
        <v>0</v>
      </c>
      <c r="V75" s="188" t="s">
        <v>211</v>
      </c>
      <c r="W75" s="14"/>
      <c r="X75" s="187" t="s">
        <v>212</v>
      </c>
      <c r="Y75" s="14"/>
      <c r="Z75" s="14"/>
      <c r="AA75" s="14"/>
    </row>
    <row r="76" spans="16:27" ht="15" customHeight="1">
      <c r="P76" s="14"/>
      <c r="Q76" s="14"/>
      <c r="R76" s="14"/>
      <c r="S76" s="52" t="s">
        <v>213</v>
      </c>
      <c r="T76" s="25"/>
      <c r="U76" s="187" t="s">
        <v>214</v>
      </c>
      <c r="V76" s="189" t="s">
        <v>215</v>
      </c>
      <c r="W76" s="25"/>
      <c r="X76" s="187">
        <v>-1</v>
      </c>
      <c r="Y76" s="14"/>
      <c r="Z76" s="14"/>
      <c r="AA76" s="14"/>
    </row>
    <row r="77" spans="16:27" ht="15" customHeight="1">
      <c r="P77" s="190" t="s">
        <v>71</v>
      </c>
      <c r="Q77" s="60" t="s">
        <v>23</v>
      </c>
      <c r="R77" s="60"/>
      <c r="S77" s="78" t="s">
        <v>48</v>
      </c>
      <c r="T77" s="63"/>
      <c r="U77" s="79"/>
      <c r="V77" s="79"/>
      <c r="W77" s="79"/>
      <c r="X77" s="80" t="s">
        <v>216</v>
      </c>
      <c r="Y77" s="14"/>
      <c r="Z77" s="14"/>
      <c r="AA77" s="14"/>
    </row>
    <row r="78" spans="16:27">
      <c r="P78" s="102">
        <v>1</v>
      </c>
      <c r="Q78" s="191" t="s">
        <v>25</v>
      </c>
      <c r="R78" s="65" t="s">
        <v>217</v>
      </c>
      <c r="S78" s="83" t="s">
        <v>218</v>
      </c>
      <c r="T78" s="84"/>
      <c r="U78" s="86"/>
      <c r="V78" s="86"/>
      <c r="W78" s="86"/>
      <c r="X78" s="192" t="s">
        <v>219</v>
      </c>
      <c r="Y78" s="14"/>
      <c r="Z78" s="14"/>
      <c r="AA78" s="14"/>
    </row>
    <row r="79" spans="16:27">
      <c r="P79" s="71" t="s">
        <v>220</v>
      </c>
      <c r="Q79" s="22" t="s">
        <v>30</v>
      </c>
      <c r="R79" s="65" t="s">
        <v>217</v>
      </c>
      <c r="S79" s="83" t="s">
        <v>221</v>
      </c>
      <c r="T79" s="84"/>
      <c r="U79" s="86"/>
      <c r="V79" s="86"/>
      <c r="W79" s="86"/>
      <c r="X79" s="193" t="s">
        <v>190</v>
      </c>
    </row>
    <row r="80" spans="16:27" ht="15" customHeight="1">
      <c r="P80" s="41" t="s">
        <v>222</v>
      </c>
      <c r="Q80" s="41"/>
      <c r="R80" s="41"/>
      <c r="S80" s="83" t="s">
        <v>223</v>
      </c>
      <c r="T80" s="84"/>
      <c r="U80" s="86"/>
      <c r="V80" s="86"/>
      <c r="W80" s="86"/>
      <c r="X80" s="194" t="s">
        <v>191</v>
      </c>
    </row>
    <row r="82" spans="20:20" ht="15" customHeight="1">
      <c r="T82" s="41"/>
    </row>
    <row r="83" spans="20:20" ht="15" customHeight="1">
      <c r="T83" s="41"/>
    </row>
    <row r="1048576" ht="12.75" customHeight="1"/>
  </sheetData>
  <dataValidations count="1">
    <dataValidation operator="equal" allowBlank="1" showErrorMessage="1" sqref="F6:M9 F10:H10" xr:uid="{00000000-0002-0000-0100-000000000000}">
      <formula1>0</formula1>
      <formula2>0</formula2>
    </dataValidation>
  </dataValidations>
  <pageMargins left="0.7" right="0.7" top="0.75" bottom="0.75" header="0.511811023622047" footer="0.511811023622047"/>
  <pageSetup scale="8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5"/>
  <sheetViews>
    <sheetView topLeftCell="B1" zoomScaleNormal="100" workbookViewId="0">
      <selection activeCell="B1" sqref="B1"/>
    </sheetView>
  </sheetViews>
  <sheetFormatPr baseColWidth="10" defaultColWidth="8.6640625" defaultRowHeight="15" customHeight="1"/>
  <cols>
    <col min="1" max="1" width="8.83203125" style="14" customWidth="1"/>
    <col min="5" max="6" width="6" customWidth="1"/>
    <col min="7" max="7" width="6" style="15" customWidth="1"/>
    <col min="8" max="8" width="6" customWidth="1"/>
    <col min="9" max="9" width="7.33203125" customWidth="1"/>
    <col min="10" max="11" width="6.83203125" customWidth="1"/>
    <col min="12" max="12" width="8" customWidth="1"/>
    <col min="13" max="13" width="9.33203125" customWidth="1"/>
    <col min="14" max="14" width="20.6640625" style="14" customWidth="1"/>
    <col min="15" max="15" width="8.83203125" customWidth="1"/>
  </cols>
  <sheetData>
    <row r="1" spans="1:26">
      <c r="B1" s="14"/>
      <c r="C1" s="14"/>
      <c r="D1" s="14"/>
      <c r="E1" s="14"/>
      <c r="F1" s="14"/>
      <c r="G1" s="16"/>
      <c r="H1" s="14"/>
      <c r="I1" s="14"/>
      <c r="J1" s="14"/>
      <c r="K1" s="14"/>
      <c r="L1" s="14"/>
      <c r="M1" s="14"/>
      <c r="O1" s="106" t="s">
        <v>86</v>
      </c>
      <c r="P1" s="106"/>
      <c r="Q1" s="106"/>
      <c r="R1" s="106"/>
      <c r="S1" s="106"/>
      <c r="T1" s="195"/>
      <c r="U1" s="106"/>
      <c r="V1" s="106"/>
      <c r="W1" s="106"/>
      <c r="X1" s="106"/>
      <c r="Y1" s="106"/>
      <c r="Z1" s="106"/>
    </row>
    <row r="2" spans="1:26">
      <c r="B2" s="13" t="s">
        <v>1</v>
      </c>
      <c r="C2" s="13"/>
      <c r="D2" s="13"/>
      <c r="E2" s="13"/>
      <c r="F2" s="13"/>
      <c r="G2" s="13"/>
      <c r="H2" s="13"/>
      <c r="I2" s="13"/>
      <c r="J2" s="14"/>
      <c r="K2" s="14"/>
      <c r="L2" s="14"/>
      <c r="M2" s="14"/>
      <c r="O2" s="196" t="s">
        <v>0</v>
      </c>
      <c r="P2" s="153" t="s">
        <v>224</v>
      </c>
      <c r="Q2" s="153"/>
      <c r="R2" s="153"/>
      <c r="S2" s="153"/>
      <c r="T2" s="197"/>
      <c r="U2" s="196" t="s">
        <v>0</v>
      </c>
      <c r="V2" s="153" t="s">
        <v>225</v>
      </c>
      <c r="W2" s="153"/>
      <c r="X2" s="153"/>
      <c r="Y2" s="120"/>
      <c r="Z2" s="198"/>
    </row>
    <row r="3" spans="1:26">
      <c r="B3" s="13"/>
      <c r="C3" s="13"/>
      <c r="D3" s="13"/>
      <c r="E3" s="13"/>
      <c r="F3" s="13"/>
      <c r="G3" s="13"/>
      <c r="H3" s="13"/>
      <c r="I3" s="13"/>
      <c r="J3" s="14"/>
      <c r="K3" s="14"/>
      <c r="L3" s="14"/>
      <c r="M3" s="14"/>
      <c r="O3" s="22" t="s">
        <v>226</v>
      </c>
      <c r="P3" s="24" t="s">
        <v>227</v>
      </c>
      <c r="Q3" s="14" t="s">
        <v>4</v>
      </c>
      <c r="R3" s="199">
        <v>7</v>
      </c>
      <c r="S3" s="200"/>
      <c r="T3" s="82"/>
      <c r="U3" s="22" t="s">
        <v>226</v>
      </c>
      <c r="V3" s="24" t="s">
        <v>227</v>
      </c>
      <c r="W3" s="14" t="s">
        <v>4</v>
      </c>
      <c r="X3" s="200">
        <v>3</v>
      </c>
      <c r="Y3" s="14" t="s">
        <v>8</v>
      </c>
      <c r="Z3" s="201" t="s">
        <v>228</v>
      </c>
    </row>
    <row r="4" spans="1:26">
      <c r="B4" s="14"/>
      <c r="C4" s="14"/>
      <c r="D4" s="14"/>
      <c r="E4" s="14"/>
      <c r="F4" s="14"/>
      <c r="G4" s="16"/>
      <c r="H4" s="14"/>
      <c r="I4" s="14"/>
      <c r="J4" s="14"/>
      <c r="K4" s="14"/>
      <c r="L4" s="14"/>
      <c r="M4" s="14"/>
      <c r="O4" s="22" t="s">
        <v>3</v>
      </c>
      <c r="P4" s="24" t="s">
        <v>229</v>
      </c>
      <c r="Q4" s="14" t="s">
        <v>6</v>
      </c>
      <c r="R4" s="24" t="s">
        <v>230</v>
      </c>
      <c r="S4" s="24"/>
      <c r="T4" s="82"/>
      <c r="U4" s="22" t="s">
        <v>3</v>
      </c>
      <c r="V4" s="24" t="s">
        <v>231</v>
      </c>
      <c r="W4" s="14" t="s">
        <v>6</v>
      </c>
      <c r="X4" s="24" t="s">
        <v>232</v>
      </c>
      <c r="Y4" s="14" t="s">
        <v>10</v>
      </c>
      <c r="Z4" s="82" t="s">
        <v>91</v>
      </c>
    </row>
    <row r="5" spans="1:26">
      <c r="B5" s="14" t="s">
        <v>5</v>
      </c>
      <c r="D5" s="26" t="s">
        <v>233</v>
      </c>
      <c r="E5" s="24"/>
      <c r="F5" s="24"/>
      <c r="G5" s="27"/>
      <c r="H5" s="24"/>
      <c r="I5" s="24"/>
      <c r="J5" s="82"/>
      <c r="K5" s="14"/>
      <c r="L5" s="14"/>
      <c r="M5" s="14"/>
      <c r="O5" s="22" t="s">
        <v>8</v>
      </c>
      <c r="P5" s="24" t="s">
        <v>228</v>
      </c>
      <c r="Q5" s="14" t="s">
        <v>10</v>
      </c>
      <c r="R5" s="24" t="s">
        <v>234</v>
      </c>
      <c r="S5" s="24"/>
      <c r="T5" s="82"/>
      <c r="U5" s="29"/>
      <c r="V5" s="25"/>
      <c r="W5" s="25"/>
      <c r="X5" s="25"/>
      <c r="Y5" s="25"/>
      <c r="Z5" s="201"/>
    </row>
    <row r="6" spans="1:26">
      <c r="B6" s="14" t="s">
        <v>7</v>
      </c>
      <c r="C6" s="14"/>
      <c r="D6" s="17" t="s">
        <v>235</v>
      </c>
      <c r="E6" s="18"/>
      <c r="F6" s="18"/>
      <c r="G6" s="202"/>
      <c r="H6" s="18"/>
      <c r="I6" s="18"/>
      <c r="J6" s="19"/>
      <c r="K6" s="14"/>
      <c r="L6" s="14"/>
      <c r="M6" s="14"/>
      <c r="O6" s="29" t="s">
        <v>236</v>
      </c>
      <c r="P6" s="25"/>
      <c r="Q6" s="25"/>
      <c r="R6" s="25"/>
      <c r="S6" s="25"/>
      <c r="T6" s="201"/>
      <c r="U6" s="29" t="s">
        <v>237</v>
      </c>
      <c r="V6" s="25"/>
      <c r="W6" s="25"/>
      <c r="X6" s="25"/>
      <c r="Y6" s="25"/>
      <c r="Z6" s="201"/>
    </row>
    <row r="7" spans="1:26">
      <c r="B7" s="136" t="s">
        <v>20</v>
      </c>
      <c r="C7" s="26" t="s">
        <v>238</v>
      </c>
      <c r="D7" s="22"/>
      <c r="E7" s="14"/>
      <c r="F7" s="14"/>
      <c r="G7" s="16"/>
      <c r="H7" s="14"/>
      <c r="I7" s="14"/>
      <c r="J7" s="23"/>
      <c r="K7" s="14"/>
      <c r="L7" s="14"/>
      <c r="M7" s="14"/>
      <c r="O7" s="29" t="s">
        <v>239</v>
      </c>
      <c r="P7" s="25"/>
      <c r="Q7" s="25"/>
      <c r="R7" s="25"/>
      <c r="S7" s="25"/>
      <c r="T7" s="201"/>
      <c r="U7" s="29" t="s">
        <v>240</v>
      </c>
      <c r="V7" s="25"/>
      <c r="W7" s="25"/>
      <c r="X7" s="25"/>
      <c r="Y7" s="25"/>
      <c r="Z7" s="201"/>
    </row>
    <row r="8" spans="1:26">
      <c r="B8" s="14" t="s">
        <v>9</v>
      </c>
      <c r="C8" s="102">
        <v>3</v>
      </c>
      <c r="D8" s="25"/>
      <c r="E8" s="25"/>
      <c r="F8" s="25"/>
      <c r="G8" s="30"/>
      <c r="H8" s="25"/>
      <c r="I8" s="25"/>
      <c r="J8" s="201"/>
      <c r="K8" s="25"/>
      <c r="L8" s="25"/>
      <c r="M8" s="25"/>
      <c r="O8" s="29"/>
      <c r="P8" s="25"/>
      <c r="Q8" s="25"/>
      <c r="R8" s="25"/>
      <c r="S8" s="25"/>
      <c r="T8" s="201"/>
      <c r="U8" s="29" t="s">
        <v>241</v>
      </c>
      <c r="V8" s="25"/>
      <c r="W8" s="25"/>
      <c r="X8" s="25"/>
      <c r="Y8" s="25"/>
      <c r="Z8" s="201"/>
    </row>
    <row r="9" spans="1:26" ht="16">
      <c r="B9" s="31" t="s">
        <v>11</v>
      </c>
      <c r="C9" s="31"/>
      <c r="D9" s="31"/>
      <c r="E9" s="31"/>
      <c r="F9" s="203" t="s">
        <v>242</v>
      </c>
      <c r="G9" s="31"/>
      <c r="H9" s="31"/>
      <c r="I9" s="203"/>
      <c r="J9" s="203"/>
      <c r="K9" s="204"/>
      <c r="L9" s="205"/>
      <c r="M9" s="37"/>
      <c r="O9" s="196" t="s">
        <v>0</v>
      </c>
      <c r="P9" s="153" t="s">
        <v>243</v>
      </c>
      <c r="Q9" s="153"/>
      <c r="R9" s="153"/>
      <c r="S9" s="153"/>
      <c r="T9" s="197"/>
      <c r="U9" s="196" t="s">
        <v>0</v>
      </c>
      <c r="V9" s="153" t="s">
        <v>244</v>
      </c>
      <c r="W9" s="153"/>
      <c r="X9" s="153"/>
      <c r="Y9" s="153"/>
      <c r="Z9" s="197" t="s">
        <v>245</v>
      </c>
    </row>
    <row r="10" spans="1:26">
      <c r="B10" s="38" t="s">
        <v>13</v>
      </c>
      <c r="C10" s="29" t="s">
        <v>246</v>
      </c>
      <c r="D10" s="25"/>
      <c r="E10" s="47" t="s">
        <v>14</v>
      </c>
      <c r="F10" s="71"/>
      <c r="G10" s="14"/>
      <c r="H10" s="14"/>
      <c r="I10" s="206"/>
      <c r="J10" s="206"/>
      <c r="K10" s="207"/>
      <c r="L10" s="208"/>
      <c r="M10" s="207"/>
      <c r="O10" s="22" t="s">
        <v>226</v>
      </c>
      <c r="P10" s="24" t="s">
        <v>227</v>
      </c>
      <c r="Q10" s="14" t="s">
        <v>4</v>
      </c>
      <c r="R10" s="200">
        <v>5</v>
      </c>
      <c r="S10" s="24"/>
      <c r="T10" s="82"/>
      <c r="U10" s="22" t="s">
        <v>226</v>
      </c>
      <c r="V10" s="24" t="s">
        <v>227</v>
      </c>
      <c r="W10" s="14" t="s">
        <v>4</v>
      </c>
      <c r="X10" s="200">
        <v>6</v>
      </c>
      <c r="Y10" s="14" t="s">
        <v>8</v>
      </c>
      <c r="Z10" s="82" t="s">
        <v>228</v>
      </c>
    </row>
    <row r="11" spans="1:26">
      <c r="B11" s="46" t="s">
        <v>15</v>
      </c>
      <c r="C11" s="26" t="s">
        <v>247</v>
      </c>
      <c r="D11" s="24"/>
      <c r="E11" s="47" t="s">
        <v>16</v>
      </c>
      <c r="F11" s="71"/>
      <c r="G11" s="93" t="s">
        <v>248</v>
      </c>
      <c r="H11" s="93"/>
      <c r="I11" s="93"/>
      <c r="J11" s="93"/>
      <c r="K11" s="93"/>
      <c r="L11" s="209"/>
      <c r="M11" s="206"/>
      <c r="O11" s="22" t="s">
        <v>3</v>
      </c>
      <c r="P11" s="24" t="s">
        <v>249</v>
      </c>
      <c r="Q11" s="14" t="s">
        <v>6</v>
      </c>
      <c r="R11" s="24" t="s">
        <v>110</v>
      </c>
      <c r="S11" s="24"/>
      <c r="T11" s="82"/>
      <c r="U11" s="22" t="s">
        <v>3</v>
      </c>
      <c r="V11" s="24" t="s">
        <v>156</v>
      </c>
      <c r="W11" s="14" t="s">
        <v>6</v>
      </c>
      <c r="X11" s="200" t="s">
        <v>97</v>
      </c>
      <c r="Y11" s="14" t="s">
        <v>10</v>
      </c>
      <c r="Z11" s="82" t="s">
        <v>250</v>
      </c>
    </row>
    <row r="12" spans="1:26">
      <c r="B12" s="51" t="s">
        <v>17</v>
      </c>
      <c r="C12" s="26" t="s">
        <v>251</v>
      </c>
      <c r="D12" s="24"/>
      <c r="E12" s="47" t="s">
        <v>18</v>
      </c>
      <c r="F12" s="71"/>
      <c r="G12" s="93" t="s">
        <v>252</v>
      </c>
      <c r="H12" s="93"/>
      <c r="I12" s="14"/>
      <c r="J12" s="93"/>
      <c r="K12" s="93"/>
      <c r="L12" s="210"/>
      <c r="M12" s="206"/>
      <c r="O12" s="22" t="s">
        <v>8</v>
      </c>
      <c r="P12" s="24" t="s">
        <v>228</v>
      </c>
      <c r="Q12" s="14" t="s">
        <v>10</v>
      </c>
      <c r="R12" s="24" t="s">
        <v>234</v>
      </c>
      <c r="S12" s="24"/>
      <c r="T12" s="82"/>
      <c r="U12" s="29" t="s">
        <v>253</v>
      </c>
      <c r="V12" s="25"/>
      <c r="W12" s="25"/>
      <c r="X12" s="25"/>
      <c r="Y12" s="25"/>
      <c r="Z12" s="201"/>
    </row>
    <row r="13" spans="1:26">
      <c r="B13" s="51" t="s">
        <v>111</v>
      </c>
      <c r="C13" s="211" t="s">
        <v>254</v>
      </c>
      <c r="D13" s="24"/>
      <c r="E13" s="47" t="s">
        <v>19</v>
      </c>
      <c r="F13" s="71"/>
      <c r="G13" s="93" t="s">
        <v>255</v>
      </c>
      <c r="H13" s="93"/>
      <c r="I13" s="14"/>
      <c r="J13" s="14"/>
      <c r="K13" s="14"/>
      <c r="L13" s="93"/>
      <c r="M13" s="14"/>
      <c r="O13" s="29" t="s">
        <v>256</v>
      </c>
      <c r="P13" s="25"/>
      <c r="Q13" s="25"/>
      <c r="R13" s="25"/>
      <c r="S13" s="25"/>
      <c r="T13" s="201"/>
      <c r="U13" s="29"/>
      <c r="V13" s="25"/>
      <c r="W13" s="25"/>
      <c r="X13" s="25"/>
      <c r="Y13" s="25"/>
      <c r="Z13" s="201"/>
    </row>
    <row r="14" spans="1:26">
      <c r="B14" s="46" t="s">
        <v>257</v>
      </c>
      <c r="C14" s="26" t="s">
        <v>258</v>
      </c>
      <c r="D14" s="24"/>
      <c r="E14" s="47" t="s">
        <v>21</v>
      </c>
      <c r="F14" s="71"/>
      <c r="G14" s="93" t="s">
        <v>259</v>
      </c>
      <c r="H14" s="93"/>
      <c r="I14" s="14"/>
      <c r="J14" s="14"/>
      <c r="K14" s="14"/>
      <c r="L14" s="14"/>
      <c r="M14" s="14"/>
      <c r="O14" s="29" t="s">
        <v>260</v>
      </c>
      <c r="P14" s="25"/>
      <c r="Q14" s="25"/>
      <c r="R14" s="25"/>
      <c r="S14" s="25"/>
      <c r="T14" s="201"/>
      <c r="U14" s="29"/>
      <c r="V14" s="25"/>
      <c r="W14" s="25"/>
      <c r="X14" s="25"/>
      <c r="Y14" s="25"/>
      <c r="Z14" s="201"/>
    </row>
    <row r="15" spans="1:26">
      <c r="B15" s="60" t="s">
        <v>23</v>
      </c>
      <c r="C15" s="60"/>
      <c r="D15" s="61"/>
      <c r="E15" s="61"/>
      <c r="F15" s="61" t="s">
        <v>24</v>
      </c>
      <c r="G15" s="61"/>
      <c r="H15" s="62"/>
      <c r="I15" s="61"/>
      <c r="J15" s="63"/>
      <c r="K15" s="63"/>
      <c r="L15" s="212"/>
      <c r="M15" s="212"/>
      <c r="O15" s="196" t="s">
        <v>0</v>
      </c>
      <c r="P15" s="153" t="s">
        <v>261</v>
      </c>
      <c r="Q15" s="153"/>
      <c r="R15" s="153"/>
      <c r="S15" s="153"/>
      <c r="T15" s="197"/>
      <c r="U15" s="196" t="s">
        <v>0</v>
      </c>
      <c r="V15" s="153" t="s">
        <v>262</v>
      </c>
      <c r="W15" s="153"/>
      <c r="X15" s="153"/>
      <c r="Y15" s="153"/>
      <c r="Z15" s="197"/>
    </row>
    <row r="16" spans="1:26">
      <c r="A16" s="161">
        <v>3</v>
      </c>
      <c r="B16" s="64" t="s">
        <v>25</v>
      </c>
      <c r="C16" s="65" t="str">
        <f>LOOKUP(A16,Data!$A$2:$D$11)</f>
        <v>pppp</v>
      </c>
      <c r="D16" s="18"/>
      <c r="E16" s="18"/>
      <c r="F16" s="138" t="s">
        <v>27</v>
      </c>
      <c r="G16" s="213">
        <v>4</v>
      </c>
      <c r="H16" s="72"/>
      <c r="I16" s="69" t="s">
        <v>28</v>
      </c>
      <c r="J16" s="70">
        <v>0</v>
      </c>
      <c r="K16" s="71"/>
      <c r="L16" s="139" t="s">
        <v>29</v>
      </c>
      <c r="M16" s="140">
        <v>2</v>
      </c>
      <c r="O16" s="22" t="s">
        <v>226</v>
      </c>
      <c r="P16" s="24" t="s">
        <v>227</v>
      </c>
      <c r="Q16" s="14" t="s">
        <v>4</v>
      </c>
      <c r="R16" s="200">
        <v>3</v>
      </c>
      <c r="S16" s="14" t="s">
        <v>8</v>
      </c>
      <c r="T16" s="82" t="s">
        <v>99</v>
      </c>
      <c r="U16" s="22" t="s">
        <v>226</v>
      </c>
      <c r="V16" s="24" t="s">
        <v>227</v>
      </c>
      <c r="W16" s="14" t="s">
        <v>4</v>
      </c>
      <c r="X16" s="200">
        <v>4</v>
      </c>
      <c r="Y16" s="14" t="s">
        <v>8</v>
      </c>
      <c r="Z16" s="82" t="s">
        <v>228</v>
      </c>
    </row>
    <row r="17" spans="1:26">
      <c r="A17" s="161">
        <v>3</v>
      </c>
      <c r="B17" s="22" t="s">
        <v>30</v>
      </c>
      <c r="C17" s="65" t="str">
        <f>LOOKUP(A17,Data!$A$2:$D$11)</f>
        <v>pppp</v>
      </c>
      <c r="D17" s="14"/>
      <c r="E17" s="14"/>
      <c r="F17" s="69" t="s">
        <v>31</v>
      </c>
      <c r="G17" s="67">
        <v>0</v>
      </c>
      <c r="H17" s="72"/>
      <c r="I17" s="69" t="s">
        <v>32</v>
      </c>
      <c r="J17" s="70">
        <v>0</v>
      </c>
      <c r="K17" s="71"/>
      <c r="L17" s="51" t="s">
        <v>33</v>
      </c>
      <c r="M17" s="70">
        <v>0</v>
      </c>
      <c r="O17" s="22" t="s">
        <v>3</v>
      </c>
      <c r="P17" s="24" t="s">
        <v>263</v>
      </c>
      <c r="Q17" s="14" t="s">
        <v>6</v>
      </c>
      <c r="R17" s="200" t="s">
        <v>123</v>
      </c>
      <c r="S17" s="14" t="s">
        <v>10</v>
      </c>
      <c r="T17" s="82" t="s">
        <v>264</v>
      </c>
      <c r="U17" s="22" t="s">
        <v>3</v>
      </c>
      <c r="V17" s="24" t="s">
        <v>249</v>
      </c>
      <c r="W17" s="14" t="s">
        <v>6</v>
      </c>
      <c r="X17" s="24" t="s">
        <v>97</v>
      </c>
      <c r="Y17" s="14" t="s">
        <v>10</v>
      </c>
      <c r="Z17" s="82" t="s">
        <v>265</v>
      </c>
    </row>
    <row r="18" spans="1:26" ht="13.5" customHeight="1">
      <c r="B18" s="22" t="s">
        <v>34</v>
      </c>
      <c r="C18" s="65" t="s">
        <v>26</v>
      </c>
      <c r="D18" s="14"/>
      <c r="E18" s="14"/>
      <c r="F18" s="69" t="s">
        <v>35</v>
      </c>
      <c r="G18" s="67">
        <v>0</v>
      </c>
      <c r="H18" s="72"/>
      <c r="I18" s="69" t="s">
        <v>36</v>
      </c>
      <c r="J18" s="70">
        <v>0</v>
      </c>
      <c r="K18" s="71"/>
      <c r="L18" s="139" t="s">
        <v>37</v>
      </c>
      <c r="M18" s="140">
        <v>1</v>
      </c>
      <c r="O18" s="29" t="s">
        <v>266</v>
      </c>
      <c r="P18" s="25"/>
      <c r="Q18" s="25"/>
      <c r="R18" s="25"/>
      <c r="S18" s="25"/>
      <c r="T18" s="201"/>
      <c r="U18" s="29" t="s">
        <v>267</v>
      </c>
      <c r="V18" s="25"/>
      <c r="W18" s="25"/>
      <c r="X18" s="25"/>
      <c r="Y18" s="25"/>
      <c r="Z18" s="201"/>
    </row>
    <row r="19" spans="1:26">
      <c r="B19" s="22" t="s">
        <v>38</v>
      </c>
      <c r="C19" s="65" t="s">
        <v>26</v>
      </c>
      <c r="D19" s="14"/>
      <c r="E19" s="14"/>
      <c r="F19" s="69" t="s">
        <v>39</v>
      </c>
      <c r="G19" s="67">
        <v>0</v>
      </c>
      <c r="H19" s="68"/>
      <c r="I19" s="89" t="s">
        <v>40</v>
      </c>
      <c r="J19" s="140">
        <v>1</v>
      </c>
      <c r="K19" s="71"/>
      <c r="L19" s="46" t="s">
        <v>41</v>
      </c>
      <c r="M19" s="70">
        <v>0</v>
      </c>
      <c r="O19" s="29" t="s">
        <v>268</v>
      </c>
      <c r="P19" s="25"/>
      <c r="Q19" s="25"/>
      <c r="R19" s="25"/>
      <c r="S19" s="25"/>
      <c r="T19" s="201"/>
      <c r="U19" s="29"/>
      <c r="V19" s="25"/>
      <c r="W19" s="25"/>
      <c r="X19" s="25"/>
      <c r="Y19" s="25"/>
      <c r="Z19" s="201"/>
    </row>
    <row r="20" spans="1:26">
      <c r="B20" s="73" t="s">
        <v>42</v>
      </c>
      <c r="C20" s="25"/>
      <c r="D20" s="25"/>
      <c r="E20" s="25"/>
      <c r="F20" s="74" t="s">
        <v>43</v>
      </c>
      <c r="G20" s="70">
        <v>0</v>
      </c>
      <c r="H20" s="75"/>
      <c r="I20" s="74" t="s">
        <v>44</v>
      </c>
      <c r="J20" s="70">
        <v>0</v>
      </c>
      <c r="K20" s="76"/>
      <c r="L20" s="77" t="s">
        <v>45</v>
      </c>
      <c r="M20" s="70">
        <v>0</v>
      </c>
      <c r="O20" s="196" t="s">
        <v>0</v>
      </c>
      <c r="P20" s="153" t="s">
        <v>269</v>
      </c>
      <c r="Q20" s="153"/>
      <c r="R20" s="153"/>
      <c r="S20" s="153"/>
      <c r="T20" s="197"/>
      <c r="U20" s="196" t="s">
        <v>0</v>
      </c>
      <c r="V20" s="153" t="s">
        <v>270</v>
      </c>
      <c r="W20" s="153"/>
      <c r="X20" s="153"/>
      <c r="Y20" s="120" t="s">
        <v>271</v>
      </c>
      <c r="Z20" s="198"/>
    </row>
    <row r="21" spans="1:26">
      <c r="B21" s="22" t="s">
        <v>46</v>
      </c>
      <c r="C21" s="29"/>
      <c r="D21" s="25"/>
      <c r="E21" s="74" t="s">
        <v>47</v>
      </c>
      <c r="F21" s="78" t="s">
        <v>48</v>
      </c>
      <c r="G21" s="63"/>
      <c r="H21" s="63"/>
      <c r="I21" s="79" t="s">
        <v>49</v>
      </c>
      <c r="J21" s="79"/>
      <c r="K21" s="79" t="s">
        <v>50</v>
      </c>
      <c r="L21" s="63"/>
      <c r="M21" s="80" t="s">
        <v>51</v>
      </c>
      <c r="O21" s="22" t="s">
        <v>226</v>
      </c>
      <c r="P21" s="24" t="s">
        <v>227</v>
      </c>
      <c r="Q21" s="14" t="s">
        <v>4</v>
      </c>
      <c r="R21" s="200">
        <v>2</v>
      </c>
      <c r="S21" s="14" t="s">
        <v>8</v>
      </c>
      <c r="T21" s="82" t="s">
        <v>99</v>
      </c>
      <c r="U21" s="22" t="s">
        <v>226</v>
      </c>
      <c r="V21" s="24" t="s">
        <v>227</v>
      </c>
      <c r="W21" s="14" t="s">
        <v>4</v>
      </c>
      <c r="X21" s="200">
        <v>2</v>
      </c>
      <c r="Y21" s="14" t="s">
        <v>8</v>
      </c>
      <c r="Z21" s="201" t="s">
        <v>99</v>
      </c>
    </row>
    <row r="22" spans="1:26">
      <c r="B22" s="81" t="s">
        <v>52</v>
      </c>
      <c r="C22" s="26"/>
      <c r="D22" s="24"/>
      <c r="E22" s="82" t="s">
        <v>53</v>
      </c>
      <c r="F22" s="214" t="s">
        <v>272</v>
      </c>
      <c r="G22" s="215"/>
      <c r="H22" s="215"/>
      <c r="I22" s="216" t="str">
        <f>LOOKUP(J22,Data!$A$2:$B$12)</f>
        <v>Good (+3)</v>
      </c>
      <c r="J22" s="217">
        <v>3</v>
      </c>
      <c r="K22" s="156"/>
      <c r="L22" s="218"/>
      <c r="M22" s="88"/>
      <c r="O22" s="22" t="s">
        <v>3</v>
      </c>
      <c r="P22" s="24" t="s">
        <v>273</v>
      </c>
      <c r="Q22" s="14" t="s">
        <v>6</v>
      </c>
      <c r="R22" s="200" t="s">
        <v>97</v>
      </c>
      <c r="S22" s="14" t="s">
        <v>10</v>
      </c>
      <c r="T22" s="82" t="s">
        <v>274</v>
      </c>
      <c r="U22" s="22" t="s">
        <v>3</v>
      </c>
      <c r="V22" s="24" t="s">
        <v>275</v>
      </c>
      <c r="W22" s="14" t="s">
        <v>6</v>
      </c>
      <c r="X22" s="24" t="s">
        <v>110</v>
      </c>
      <c r="Y22" s="14" t="s">
        <v>10</v>
      </c>
      <c r="Z22" s="82" t="s">
        <v>274</v>
      </c>
    </row>
    <row r="23" spans="1:26">
      <c r="B23" s="22" t="s">
        <v>54</v>
      </c>
      <c r="C23" s="26"/>
      <c r="D23" s="24"/>
      <c r="E23" s="82" t="s">
        <v>55</v>
      </c>
      <c r="F23" s="214" t="s">
        <v>276</v>
      </c>
      <c r="G23" s="215"/>
      <c r="H23" s="215"/>
      <c r="I23" s="216" t="str">
        <f>LOOKUP(J23,Data!$A$2:$B$12)</f>
        <v>Fair (+2)</v>
      </c>
      <c r="J23" s="217">
        <v>2</v>
      </c>
      <c r="K23" s="156"/>
      <c r="L23" s="218"/>
      <c r="M23" s="219" t="s">
        <v>277</v>
      </c>
      <c r="O23" s="29" t="s">
        <v>278</v>
      </c>
      <c r="P23" s="25"/>
      <c r="Q23" s="25"/>
      <c r="R23" s="25"/>
      <c r="S23" s="25"/>
      <c r="T23" s="201"/>
      <c r="U23" s="29" t="s">
        <v>279</v>
      </c>
      <c r="V23" s="25"/>
      <c r="W23" s="25"/>
      <c r="X23" s="25"/>
      <c r="Y23" s="25"/>
      <c r="Z23" s="220" t="s">
        <v>280</v>
      </c>
    </row>
    <row r="24" spans="1:26">
      <c r="B24" s="81" t="s">
        <v>56</v>
      </c>
      <c r="C24" s="26"/>
      <c r="D24" s="24"/>
      <c r="E24" s="82">
        <v>-8</v>
      </c>
      <c r="F24" s="214" t="s">
        <v>281</v>
      </c>
      <c r="G24" s="215"/>
      <c r="H24" s="215"/>
      <c r="I24" s="216" t="str">
        <f>LOOKUP(J24,Data!$A$2:$B$12)</f>
        <v>Fantastic (+6)</v>
      </c>
      <c r="J24" s="217">
        <f>G16+M16</f>
        <v>6</v>
      </c>
      <c r="K24" s="156">
        <f>J24+4</f>
        <v>10</v>
      </c>
      <c r="L24" s="215" t="s">
        <v>282</v>
      </c>
      <c r="M24" s="84"/>
      <c r="O24" s="29" t="s">
        <v>283</v>
      </c>
      <c r="P24" s="25"/>
      <c r="Q24" s="25"/>
      <c r="R24" s="25"/>
      <c r="S24" s="25"/>
      <c r="T24" s="201"/>
      <c r="U24" s="29" t="s">
        <v>284</v>
      </c>
      <c r="V24" s="25"/>
      <c r="W24" s="25"/>
      <c r="X24" s="25"/>
      <c r="Y24" s="25" t="s">
        <v>19</v>
      </c>
      <c r="Z24" s="201"/>
    </row>
    <row r="25" spans="1:26">
      <c r="B25" s="73" t="s">
        <v>57</v>
      </c>
      <c r="C25" s="14"/>
      <c r="D25" s="14"/>
      <c r="E25" s="89" t="s">
        <v>58</v>
      </c>
      <c r="F25" s="214" t="s">
        <v>285</v>
      </c>
      <c r="G25" s="215"/>
      <c r="H25" s="215"/>
      <c r="I25" s="216" t="str">
        <f>LOOKUP(J25,Data!$A$2:$B$12)</f>
        <v>Superb (+5)</v>
      </c>
      <c r="J25" s="217">
        <v>5</v>
      </c>
      <c r="K25" s="156">
        <f>J25+4</f>
        <v>9</v>
      </c>
      <c r="L25" s="218"/>
      <c r="M25" s="84"/>
      <c r="O25" s="29"/>
      <c r="P25" s="25"/>
      <c r="Q25" s="25"/>
      <c r="R25" s="25"/>
      <c r="S25" s="25"/>
      <c r="T25" s="201"/>
      <c r="U25" s="29"/>
      <c r="V25" s="25"/>
      <c r="W25" s="25"/>
      <c r="X25" s="25"/>
      <c r="Y25" s="25"/>
      <c r="Z25" s="201"/>
    </row>
    <row r="26" spans="1:26">
      <c r="B26" s="22" t="s">
        <v>59</v>
      </c>
      <c r="C26" s="90" t="s">
        <v>60</v>
      </c>
      <c r="D26" s="14" t="s">
        <v>61</v>
      </c>
      <c r="E26" s="91" t="s">
        <v>62</v>
      </c>
      <c r="F26" s="221" t="s">
        <v>227</v>
      </c>
      <c r="G26" s="215"/>
      <c r="H26" s="215"/>
      <c r="I26" s="216" t="str">
        <f>LOOKUP(J26,Data!$A$2:$B$12)</f>
        <v>Great (+4)</v>
      </c>
      <c r="J26" s="217">
        <f>G16</f>
        <v>4</v>
      </c>
      <c r="K26" s="156">
        <f>J26+4</f>
        <v>8</v>
      </c>
      <c r="L26" s="218"/>
      <c r="M26" s="84"/>
      <c r="O26" s="29" t="s">
        <v>286</v>
      </c>
      <c r="P26" s="25"/>
      <c r="Q26" s="25"/>
      <c r="R26" s="25"/>
      <c r="S26" s="25"/>
      <c r="T26" s="201"/>
      <c r="U26" s="29"/>
      <c r="V26" s="25"/>
      <c r="W26" s="25"/>
      <c r="X26" s="25"/>
      <c r="Y26" s="25"/>
      <c r="Z26" s="201"/>
    </row>
    <row r="27" spans="1:26">
      <c r="B27" s="92" t="s">
        <v>63</v>
      </c>
      <c r="C27" s="90" t="s">
        <v>60</v>
      </c>
      <c r="D27" s="93">
        <v>-1</v>
      </c>
      <c r="E27" s="94" t="s">
        <v>64</v>
      </c>
      <c r="F27" s="214" t="s">
        <v>231</v>
      </c>
      <c r="G27" s="215"/>
      <c r="H27" s="215"/>
      <c r="I27" s="216" t="str">
        <f>LOOKUP(J27,Data!$A$2:$B$12)</f>
        <v>Fair (+2)</v>
      </c>
      <c r="J27" s="217">
        <f>M16</f>
        <v>2</v>
      </c>
      <c r="K27" s="156">
        <f>J27+4</f>
        <v>6</v>
      </c>
      <c r="L27" s="218"/>
      <c r="M27" s="95" t="s">
        <v>65</v>
      </c>
      <c r="O27" s="222" t="s">
        <v>287</v>
      </c>
      <c r="P27" s="222"/>
      <c r="Q27" s="222"/>
      <c r="R27" s="222"/>
      <c r="S27" s="222"/>
      <c r="T27" s="223"/>
      <c r="U27" s="222"/>
      <c r="V27" s="222"/>
      <c r="W27" s="222"/>
      <c r="X27" s="222"/>
      <c r="Y27" s="222"/>
      <c r="Z27" s="222"/>
    </row>
    <row r="28" spans="1:26">
      <c r="B28" s="22" t="s">
        <v>66</v>
      </c>
      <c r="C28" s="90" t="s">
        <v>60</v>
      </c>
      <c r="D28" s="93">
        <v>-2</v>
      </c>
      <c r="E28" s="94" t="s">
        <v>67</v>
      </c>
      <c r="F28" s="214" t="s">
        <v>288</v>
      </c>
      <c r="G28" s="215"/>
      <c r="H28" s="215"/>
      <c r="I28" s="216" t="str">
        <f>LOOKUP(J28,Data!$A$2:$B$12)</f>
        <v>Average (+1)</v>
      </c>
      <c r="J28" s="217">
        <v>1</v>
      </c>
      <c r="K28" s="156">
        <f>J28+4</f>
        <v>5</v>
      </c>
      <c r="L28" s="218"/>
      <c r="M28" s="95" t="s">
        <v>68</v>
      </c>
      <c r="R28">
        <v>1</v>
      </c>
      <c r="S28" t="s">
        <v>289</v>
      </c>
    </row>
    <row r="29" spans="1:26">
      <c r="B29" s="96" t="s">
        <v>69</v>
      </c>
      <c r="C29" s="97" t="s">
        <v>60</v>
      </c>
      <c r="D29" s="98" t="s">
        <v>171</v>
      </c>
      <c r="E29" s="99" t="s">
        <v>70</v>
      </c>
      <c r="F29" s="100" t="s">
        <v>71</v>
      </c>
      <c r="G29" s="101"/>
      <c r="H29" s="102">
        <v>0</v>
      </c>
      <c r="I29" s="104" t="s">
        <v>290</v>
      </c>
      <c r="J29" s="104"/>
      <c r="K29" s="104"/>
      <c r="L29" s="105" t="s">
        <v>72</v>
      </c>
      <c r="M29" s="224" t="str">
        <f>E11</f>
        <v>Great (+4)</v>
      </c>
      <c r="O29" s="225" t="s">
        <v>291</v>
      </c>
      <c r="R29" t="s">
        <v>292</v>
      </c>
    </row>
    <row r="30" spans="1:26">
      <c r="B30" s="106"/>
      <c r="C30" s="106"/>
      <c r="D30" s="106"/>
      <c r="E30" s="106"/>
      <c r="F30" s="106"/>
      <c r="G30" s="107"/>
      <c r="H30" s="106"/>
      <c r="I30" s="106"/>
      <c r="J30" s="106"/>
      <c r="K30" s="106"/>
      <c r="L30" s="106"/>
      <c r="M30" s="106"/>
      <c r="O30" s="226" t="s">
        <v>293</v>
      </c>
      <c r="R30" t="s">
        <v>294</v>
      </c>
    </row>
    <row r="31" spans="1:26">
      <c r="B31" s="108" t="s">
        <v>73</v>
      </c>
      <c r="C31" s="108"/>
      <c r="D31" s="108"/>
      <c r="E31" s="109" t="s">
        <v>74</v>
      </c>
      <c r="F31" s="110"/>
      <c r="G31" s="110"/>
      <c r="H31" s="108" t="s">
        <v>75</v>
      </c>
      <c r="I31" s="108"/>
      <c r="J31" s="227"/>
      <c r="K31" s="227"/>
      <c r="L31" s="227" t="s">
        <v>76</v>
      </c>
      <c r="M31" s="227"/>
      <c r="O31" s="226"/>
      <c r="R31" t="s">
        <v>295</v>
      </c>
    </row>
    <row r="32" spans="1:26">
      <c r="B32" s="25" t="s">
        <v>296</v>
      </c>
      <c r="C32" s="111"/>
      <c r="D32" s="111"/>
      <c r="E32" s="112" t="s">
        <v>297</v>
      </c>
      <c r="F32" s="111"/>
      <c r="G32" s="25"/>
      <c r="H32" s="111"/>
      <c r="I32" s="111"/>
      <c r="J32" s="111"/>
      <c r="K32" s="111"/>
      <c r="L32" s="111"/>
      <c r="M32" s="25"/>
      <c r="W32" s="226" t="s">
        <v>298</v>
      </c>
    </row>
    <row r="33" spans="2:26">
      <c r="B33" s="25" t="s">
        <v>299</v>
      </c>
      <c r="C33" s="111"/>
      <c r="D33" s="111"/>
      <c r="E33" s="111" t="s">
        <v>300</v>
      </c>
      <c r="F33" s="111"/>
      <c r="G33" s="25"/>
      <c r="H33" s="111"/>
      <c r="I33" s="111"/>
      <c r="J33" s="111"/>
      <c r="K33" s="111"/>
      <c r="L33" s="111"/>
      <c r="M33" s="25"/>
      <c r="W33" s="228" t="s">
        <v>301</v>
      </c>
    </row>
    <row r="34" spans="2:26">
      <c r="B34" s="113" t="s">
        <v>302</v>
      </c>
      <c r="C34" s="111"/>
      <c r="D34" s="111"/>
      <c r="E34" s="229" t="s">
        <v>303</v>
      </c>
      <c r="F34" s="111"/>
      <c r="G34" s="25"/>
      <c r="H34" s="111"/>
      <c r="I34" s="111"/>
      <c r="J34" s="111"/>
      <c r="K34" s="111"/>
      <c r="L34" s="111"/>
      <c r="M34" s="25"/>
      <c r="W34" t="s">
        <v>304</v>
      </c>
    </row>
    <row r="35" spans="2:26">
      <c r="B35" s="25"/>
      <c r="C35" s="111"/>
      <c r="D35" s="111"/>
      <c r="E35" s="229" t="s">
        <v>305</v>
      </c>
      <c r="F35" s="111"/>
      <c r="G35" s="25"/>
      <c r="H35" s="111"/>
      <c r="I35" s="111"/>
      <c r="J35" s="111"/>
      <c r="K35" s="111"/>
      <c r="L35" s="111"/>
      <c r="M35" s="25"/>
      <c r="W35" t="s">
        <v>306</v>
      </c>
    </row>
    <row r="36" spans="2:26">
      <c r="B36" s="25" t="s">
        <v>307</v>
      </c>
      <c r="C36" s="111"/>
      <c r="D36" s="111"/>
      <c r="E36" s="229" t="s">
        <v>308</v>
      </c>
      <c r="F36" s="111"/>
      <c r="G36" s="25"/>
      <c r="H36" s="111"/>
      <c r="I36" s="111"/>
      <c r="J36" s="111"/>
      <c r="K36" s="111"/>
      <c r="L36" s="111"/>
      <c r="M36" s="25"/>
      <c r="W36" t="s">
        <v>309</v>
      </c>
    </row>
    <row r="37" spans="2:26">
      <c r="B37" s="108" t="s">
        <v>77</v>
      </c>
      <c r="C37" s="108"/>
      <c r="D37" s="108"/>
      <c r="E37" s="110"/>
      <c r="F37" s="110"/>
      <c r="G37" s="110"/>
      <c r="H37" s="108"/>
      <c r="I37" s="108"/>
      <c r="J37" s="108"/>
      <c r="K37" s="108"/>
      <c r="L37" s="108"/>
      <c r="M37" s="108"/>
      <c r="W37" t="s">
        <v>310</v>
      </c>
    </row>
    <row r="38" spans="2:26">
      <c r="B38" s="115"/>
      <c r="C38" s="115"/>
      <c r="D38" s="115"/>
      <c r="E38" s="115"/>
      <c r="F38" s="115"/>
      <c r="G38" s="25"/>
      <c r="H38" s="115"/>
      <c r="I38" s="115"/>
      <c r="J38" s="115"/>
      <c r="K38" s="115"/>
      <c r="L38" s="115"/>
      <c r="M38" s="115"/>
      <c r="W38" t="s">
        <v>311</v>
      </c>
    </row>
    <row r="39" spans="2:26" ht="17" customHeight="1">
      <c r="B39" s="25"/>
      <c r="C39" s="115"/>
      <c r="D39" s="115"/>
      <c r="E39" s="115"/>
      <c r="F39" s="115"/>
      <c r="G39" s="25"/>
      <c r="H39" s="115"/>
      <c r="I39" s="115"/>
      <c r="J39" s="115"/>
      <c r="K39" s="115"/>
      <c r="L39" s="115"/>
      <c r="M39" s="115"/>
      <c r="U39" s="230"/>
      <c r="W39" s="231" t="s">
        <v>312</v>
      </c>
    </row>
    <row r="40" spans="2:26">
      <c r="B40" s="25"/>
      <c r="C40" s="115"/>
      <c r="D40" s="115"/>
      <c r="E40" s="115"/>
      <c r="F40" s="115"/>
      <c r="G40" s="25"/>
      <c r="H40" s="115"/>
      <c r="I40" s="115"/>
      <c r="J40" s="115"/>
      <c r="K40" s="115"/>
      <c r="L40" s="115"/>
      <c r="M40" s="115"/>
      <c r="U40" s="230"/>
    </row>
    <row r="41" spans="2:26">
      <c r="B41" s="25"/>
      <c r="C41" s="115"/>
      <c r="D41" s="115"/>
      <c r="E41" s="115"/>
      <c r="F41" s="115"/>
      <c r="G41" s="25"/>
      <c r="H41" s="115"/>
      <c r="I41" s="115"/>
      <c r="J41" s="115"/>
      <c r="K41" s="115"/>
      <c r="L41" s="115"/>
      <c r="M41" s="25"/>
      <c r="U41" s="230"/>
    </row>
    <row r="42" spans="2:26">
      <c r="B42" s="108" t="s">
        <v>313</v>
      </c>
      <c r="C42" s="108"/>
      <c r="D42" s="31"/>
      <c r="E42" s="31"/>
      <c r="F42" s="31"/>
      <c r="G42" s="31"/>
      <c r="H42" s="31"/>
      <c r="I42" s="31"/>
      <c r="J42" s="31"/>
      <c r="K42" s="31"/>
      <c r="L42" s="31"/>
      <c r="M42" s="31"/>
      <c r="O42" s="14" t="s">
        <v>5</v>
      </c>
      <c r="Q42" s="178" t="s">
        <v>314</v>
      </c>
      <c r="R42" s="24"/>
      <c r="S42" s="24"/>
      <c r="T42" s="27"/>
      <c r="U42" s="27"/>
      <c r="V42" s="27"/>
      <c r="W42" s="24"/>
      <c r="X42" s="14"/>
      <c r="Y42" s="14"/>
      <c r="Z42" s="14"/>
    </row>
    <row r="43" spans="2:26" ht="15" customHeight="1">
      <c r="B43" s="173" t="s">
        <v>173</v>
      </c>
      <c r="C43" s="174"/>
      <c r="D43" s="175"/>
      <c r="E43" s="111"/>
      <c r="F43" s="115"/>
      <c r="G43" s="176"/>
      <c r="H43" s="115"/>
      <c r="I43" s="115"/>
      <c r="J43" s="176"/>
      <c r="K43" s="176"/>
      <c r="L43" s="176"/>
      <c r="M43" s="176"/>
      <c r="O43" s="14" t="s">
        <v>7</v>
      </c>
      <c r="P43" s="14"/>
      <c r="Q43" s="232" t="s">
        <v>315</v>
      </c>
      <c r="R43" s="180"/>
      <c r="S43" s="180"/>
      <c r="T43" s="180"/>
      <c r="U43" s="180"/>
      <c r="V43" s="180"/>
      <c r="W43" s="180"/>
      <c r="X43" s="14"/>
      <c r="Y43" s="14"/>
      <c r="Z43" s="14"/>
    </row>
    <row r="44" spans="2:26">
      <c r="B44" s="24" t="s">
        <v>174</v>
      </c>
      <c r="D44" s="175"/>
      <c r="E44" s="111"/>
      <c r="F44" s="115"/>
      <c r="G44" s="176"/>
      <c r="H44" s="115"/>
      <c r="I44" s="115"/>
      <c r="J44" s="176"/>
      <c r="K44" s="176"/>
      <c r="L44" s="176"/>
      <c r="M44" s="176"/>
      <c r="O44" s="14"/>
      <c r="P44" s="14"/>
      <c r="Q44" s="233" t="s">
        <v>316</v>
      </c>
      <c r="R44" s="182"/>
      <c r="S44" s="182"/>
      <c r="T44" s="182"/>
      <c r="U44" s="182"/>
      <c r="V44" s="182"/>
      <c r="W44" s="182"/>
      <c r="X44" s="14"/>
      <c r="Y44" s="14"/>
      <c r="Z44" s="14"/>
    </row>
    <row r="45" spans="2:26">
      <c r="B45" s="173" t="s">
        <v>317</v>
      </c>
      <c r="C45" s="175"/>
      <c r="D45" s="175"/>
      <c r="E45" s="115"/>
      <c r="F45" s="115"/>
      <c r="G45" s="176"/>
      <c r="H45" s="115"/>
      <c r="I45" s="115"/>
      <c r="J45" s="176"/>
      <c r="K45" s="176"/>
      <c r="L45" s="176"/>
      <c r="M45" s="176"/>
      <c r="O45" s="14"/>
      <c r="P45" s="14"/>
      <c r="Q45" s="234" t="s">
        <v>318</v>
      </c>
      <c r="R45" s="184"/>
      <c r="S45" s="184"/>
      <c r="T45" s="184"/>
      <c r="U45" s="184"/>
      <c r="V45" s="184"/>
      <c r="W45" s="184"/>
      <c r="X45" s="14"/>
      <c r="Y45" s="14"/>
      <c r="Z45" s="14"/>
    </row>
    <row r="46" spans="2:26">
      <c r="B46" s="173" t="s">
        <v>319</v>
      </c>
      <c r="C46" s="175"/>
      <c r="D46" s="175"/>
      <c r="E46" s="115"/>
      <c r="F46" s="115"/>
      <c r="G46" s="176"/>
      <c r="H46" s="115"/>
      <c r="I46" s="115"/>
      <c r="J46" s="176"/>
      <c r="K46" s="176"/>
      <c r="L46" s="176"/>
      <c r="M46" s="176"/>
      <c r="O46" s="31" t="s">
        <v>11</v>
      </c>
      <c r="P46" s="31"/>
      <c r="Q46" s="31"/>
      <c r="R46" s="108" t="s">
        <v>204</v>
      </c>
      <c r="S46" s="185"/>
      <c r="T46" s="31"/>
      <c r="U46" s="31"/>
      <c r="V46" s="31"/>
      <c r="W46" s="31"/>
      <c r="X46" s="14"/>
      <c r="Y46" s="14"/>
      <c r="Z46" s="14"/>
    </row>
    <row r="47" spans="2:26" ht="16">
      <c r="B47" s="173" t="s">
        <v>320</v>
      </c>
      <c r="C47" s="175"/>
      <c r="D47" s="175"/>
      <c r="E47" s="115"/>
      <c r="F47" s="115"/>
      <c r="G47" s="176"/>
      <c r="H47" s="115"/>
      <c r="I47" s="115"/>
      <c r="J47" s="176"/>
      <c r="K47" s="176"/>
      <c r="L47" s="176"/>
      <c r="M47" s="176"/>
      <c r="O47" s="38" t="s">
        <v>13</v>
      </c>
      <c r="P47" s="29" t="s">
        <v>321</v>
      </c>
      <c r="Q47" s="25"/>
      <c r="R47" s="186" t="s">
        <v>206</v>
      </c>
      <c r="S47" s="18"/>
      <c r="T47" s="187" t="s">
        <v>214</v>
      </c>
      <c r="U47" s="186" t="s">
        <v>207</v>
      </c>
      <c r="V47" s="18"/>
      <c r="W47" s="187" t="s">
        <v>212</v>
      </c>
      <c r="X47" s="14"/>
      <c r="Y47" s="14"/>
      <c r="Z47" s="14"/>
    </row>
    <row r="48" spans="2:26">
      <c r="B48" s="173" t="s">
        <v>322</v>
      </c>
      <c r="C48" s="175"/>
      <c r="D48" s="175"/>
      <c r="E48" s="115"/>
      <c r="F48" s="115"/>
      <c r="G48" s="176"/>
      <c r="H48" s="115"/>
      <c r="I48" s="115"/>
      <c r="J48" s="176"/>
      <c r="K48" s="176"/>
      <c r="L48" s="176"/>
      <c r="M48" s="176"/>
      <c r="O48" s="46" t="s">
        <v>208</v>
      </c>
      <c r="P48" s="26" t="s">
        <v>323</v>
      </c>
      <c r="Q48" s="24"/>
      <c r="R48" s="188" t="s">
        <v>210</v>
      </c>
      <c r="S48" s="14"/>
      <c r="T48" s="187">
        <v>0</v>
      </c>
      <c r="U48" s="188" t="s">
        <v>211</v>
      </c>
      <c r="V48" s="14"/>
      <c r="W48" s="187">
        <v>0</v>
      </c>
      <c r="X48" s="14"/>
      <c r="Y48" s="14"/>
      <c r="Z48" s="14"/>
    </row>
    <row r="49" spans="2:26">
      <c r="B49" s="24" t="s">
        <v>180</v>
      </c>
      <c r="C49" s="24"/>
      <c r="D49" s="24"/>
      <c r="E49" s="24"/>
      <c r="F49" s="24"/>
      <c r="G49" s="24"/>
      <c r="H49" s="24"/>
      <c r="I49" s="24"/>
      <c r="J49" s="24"/>
      <c r="K49" s="24"/>
      <c r="L49" s="24"/>
      <c r="M49" s="24"/>
      <c r="O49" s="14"/>
      <c r="P49" s="14" t="s">
        <v>324</v>
      </c>
      <c r="Q49" s="14"/>
      <c r="R49" s="52" t="s">
        <v>213</v>
      </c>
      <c r="S49" s="25"/>
      <c r="T49" s="187">
        <v>-1</v>
      </c>
      <c r="U49" s="189" t="s">
        <v>215</v>
      </c>
      <c r="V49" s="25"/>
      <c r="W49" s="187">
        <v>-2</v>
      </c>
      <c r="X49" s="14"/>
      <c r="Y49" s="14"/>
      <c r="Z49" s="14"/>
    </row>
    <row r="50" spans="2:26">
      <c r="B50" s="24" t="s">
        <v>325</v>
      </c>
      <c r="C50" s="24"/>
      <c r="D50" s="24"/>
      <c r="E50" s="24"/>
      <c r="F50" s="24"/>
      <c r="G50" s="24"/>
      <c r="H50" s="24"/>
      <c r="I50" s="24"/>
      <c r="J50" s="24"/>
      <c r="K50" s="24"/>
      <c r="L50" s="24"/>
      <c r="M50" s="24"/>
      <c r="O50" s="190" t="s">
        <v>71</v>
      </c>
      <c r="P50" s="60" t="s">
        <v>23</v>
      </c>
      <c r="Q50" s="60"/>
      <c r="R50" s="78" t="s">
        <v>48</v>
      </c>
      <c r="S50" s="63"/>
      <c r="T50" s="79"/>
      <c r="U50" s="79"/>
      <c r="V50" s="79"/>
      <c r="W50" s="80" t="s">
        <v>216</v>
      </c>
      <c r="X50" s="14"/>
      <c r="Y50" s="14"/>
      <c r="Z50" s="14"/>
    </row>
    <row r="51" spans="2:26">
      <c r="B51" s="173" t="s">
        <v>326</v>
      </c>
      <c r="C51" s="24"/>
      <c r="D51" s="24"/>
      <c r="E51" s="24"/>
      <c r="F51" s="24"/>
      <c r="G51" s="24"/>
      <c r="H51" s="24"/>
      <c r="I51" s="24"/>
      <c r="J51" s="24"/>
      <c r="K51" s="24"/>
      <c r="L51" s="24"/>
      <c r="M51" s="24"/>
      <c r="O51" s="102">
        <v>3</v>
      </c>
      <c r="P51" s="191" t="s">
        <v>25</v>
      </c>
      <c r="Q51" s="65" t="s">
        <v>217</v>
      </c>
      <c r="R51" s="83" t="s">
        <v>218</v>
      </c>
      <c r="S51" s="84"/>
      <c r="T51" s="86"/>
      <c r="U51" s="86"/>
      <c r="V51" s="86"/>
      <c r="W51" s="192" t="s">
        <v>219</v>
      </c>
      <c r="X51" s="14"/>
      <c r="Y51" s="14"/>
      <c r="Z51" s="14"/>
    </row>
    <row r="52" spans="2:26">
      <c r="B52" s="24" t="s">
        <v>327</v>
      </c>
      <c r="C52" s="24"/>
      <c r="D52" s="24"/>
      <c r="E52" s="24"/>
      <c r="F52" s="24"/>
      <c r="G52" s="24"/>
      <c r="H52" s="24"/>
      <c r="I52" s="24"/>
      <c r="J52" s="24"/>
      <c r="K52" s="24"/>
      <c r="L52" s="24"/>
      <c r="M52" s="24"/>
      <c r="O52" s="71" t="s">
        <v>328</v>
      </c>
      <c r="P52" s="22" t="s">
        <v>30</v>
      </c>
      <c r="Q52" s="65" t="s">
        <v>217</v>
      </c>
      <c r="R52" s="83" t="s">
        <v>329</v>
      </c>
      <c r="S52" s="84"/>
      <c r="T52" s="86"/>
      <c r="U52" s="86"/>
      <c r="V52" s="86"/>
      <c r="W52" s="193" t="s">
        <v>190</v>
      </c>
      <c r="X52" s="14"/>
      <c r="Y52" s="14"/>
      <c r="Z52" s="14"/>
    </row>
    <row r="53" spans="2:26">
      <c r="B53" s="173" t="s">
        <v>184</v>
      </c>
      <c r="C53" s="24"/>
      <c r="D53" s="24"/>
      <c r="E53" s="24"/>
      <c r="F53" s="24"/>
      <c r="G53" s="24"/>
      <c r="H53" s="24"/>
      <c r="I53" s="24"/>
      <c r="J53" s="24"/>
      <c r="K53" s="24"/>
      <c r="L53" s="24"/>
      <c r="M53" s="24"/>
      <c r="O53" s="41"/>
      <c r="P53" s="41"/>
      <c r="Q53" s="41"/>
      <c r="R53" s="83" t="s">
        <v>223</v>
      </c>
      <c r="S53" s="84"/>
      <c r="T53" s="86"/>
      <c r="U53" s="86"/>
      <c r="V53" s="86"/>
      <c r="W53" s="194" t="s">
        <v>191</v>
      </c>
    </row>
    <row r="54" spans="2:26">
      <c r="B54" s="173" t="s">
        <v>185</v>
      </c>
      <c r="C54" s="24"/>
      <c r="D54" s="24"/>
      <c r="E54" s="24"/>
      <c r="F54" s="24"/>
      <c r="G54" s="24"/>
      <c r="H54" s="24"/>
      <c r="I54" s="24"/>
      <c r="J54" s="24"/>
      <c r="K54" s="24"/>
      <c r="L54" s="24"/>
      <c r="M54" s="24"/>
      <c r="T54" s="15"/>
    </row>
    <row r="55" spans="2:26">
      <c r="B55" s="24" t="s">
        <v>186</v>
      </c>
      <c r="C55" s="24"/>
      <c r="D55" s="24"/>
      <c r="E55" s="24"/>
      <c r="F55" s="24"/>
      <c r="G55" s="24"/>
      <c r="H55" s="24"/>
      <c r="I55" s="24"/>
      <c r="J55" s="24"/>
      <c r="K55" s="24"/>
      <c r="L55" s="24"/>
      <c r="M55" s="24"/>
    </row>
    <row r="56" spans="2:26"/>
    <row r="57" spans="2:26">
      <c r="G57"/>
    </row>
    <row r="58" spans="2:26">
      <c r="G58"/>
    </row>
    <row r="59" spans="2:26">
      <c r="G59"/>
    </row>
    <row r="60" spans="2:26">
      <c r="G60"/>
      <c r="P60" s="93"/>
    </row>
    <row r="61" spans="2:26">
      <c r="G61"/>
      <c r="P61" s="93"/>
    </row>
    <row r="62" spans="2:26">
      <c r="G62"/>
      <c r="P62" s="93"/>
    </row>
    <row r="63" spans="2:26">
      <c r="G63"/>
      <c r="P63" s="93"/>
    </row>
    <row r="64" spans="2:26">
      <c r="G64"/>
      <c r="P64" s="93"/>
    </row>
    <row r="65" spans="7:16">
      <c r="G65"/>
      <c r="P65" s="93"/>
    </row>
    <row r="66" spans="7:16">
      <c r="G66"/>
    </row>
    <row r="67" spans="7:16">
      <c r="G67"/>
    </row>
    <row r="68" spans="7:16">
      <c r="G68"/>
    </row>
    <row r="69" spans="7:16">
      <c r="G69"/>
    </row>
    <row r="70" spans="7:16"/>
    <row r="71" spans="7:16"/>
    <row r="72" spans="7:16">
      <c r="G72"/>
    </row>
    <row r="73" spans="7:16">
      <c r="G73"/>
    </row>
    <row r="74" spans="7:16">
      <c r="G74"/>
    </row>
    <row r="75" spans="7:16">
      <c r="G75"/>
    </row>
    <row r="76" spans="7:16">
      <c r="G76"/>
    </row>
    <row r="77" spans="7:16">
      <c r="G77"/>
    </row>
    <row r="78" spans="7:16">
      <c r="G78"/>
    </row>
    <row r="79" spans="7:16">
      <c r="G79"/>
    </row>
    <row r="80" spans="7:16">
      <c r="G80"/>
    </row>
    <row r="81" spans="7:7">
      <c r="G81"/>
    </row>
    <row r="82" spans="7:7">
      <c r="G82"/>
    </row>
    <row r="83" spans="7:7">
      <c r="G83"/>
    </row>
    <row r="84" spans="7:7">
      <c r="G84"/>
    </row>
    <row r="85" spans="7:7">
      <c r="G85"/>
    </row>
  </sheetData>
  <mergeCells count="1">
    <mergeCell ref="B2:I3"/>
  </mergeCells>
  <dataValidations count="1">
    <dataValidation operator="equal" allowBlank="1" showErrorMessage="1" sqref="E10:M11 E12:H14 J12:M12 L13:M13" xr:uid="{00000000-0002-0000-0200-000000000000}">
      <formula1>0</formula1>
      <formula2>0</formula2>
    </dataValidation>
  </dataValidations>
  <pageMargins left="0.7" right="0.7" top="0.75" bottom="0.75" header="0.511811023622047" footer="0.511811023622047"/>
  <pageSetup scale="8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5"/>
  <sheetViews>
    <sheetView topLeftCell="B1" zoomScaleNormal="100" workbookViewId="0">
      <selection activeCell="N26" sqref="N26"/>
    </sheetView>
  </sheetViews>
  <sheetFormatPr baseColWidth="10" defaultColWidth="8.6640625" defaultRowHeight="15" customHeight="1"/>
  <cols>
    <col min="1" max="1" width="8.83203125" style="14" customWidth="1"/>
    <col min="5" max="6" width="6" customWidth="1"/>
    <col min="7" max="7" width="6" style="15" customWidth="1"/>
    <col min="8" max="8" width="6" customWidth="1"/>
    <col min="9" max="9" width="7.33203125" customWidth="1"/>
    <col min="10" max="11" width="6.83203125" customWidth="1"/>
    <col min="12" max="12" width="8" customWidth="1"/>
    <col min="13" max="13" width="9.33203125" customWidth="1"/>
    <col min="14" max="14" width="21" style="14" customWidth="1"/>
    <col min="15" max="15" width="8.83203125" customWidth="1"/>
    <col min="18" max="18" width="9.33203125" customWidth="1"/>
  </cols>
  <sheetData>
    <row r="1" spans="1:24">
      <c r="B1" s="14"/>
      <c r="C1" s="14"/>
      <c r="D1" s="14"/>
      <c r="E1" s="14"/>
      <c r="F1" s="14"/>
      <c r="G1" s="16"/>
      <c r="H1" s="14"/>
      <c r="I1" s="14"/>
      <c r="J1" s="14"/>
      <c r="K1" s="285"/>
      <c r="L1" s="286"/>
      <c r="M1" s="287"/>
      <c r="S1" s="116" t="s">
        <v>80</v>
      </c>
      <c r="T1" s="116" t="s">
        <v>81</v>
      </c>
      <c r="U1" s="116" t="s">
        <v>82</v>
      </c>
      <c r="V1" s="116" t="s">
        <v>409</v>
      </c>
      <c r="W1" s="116" t="s">
        <v>84</v>
      </c>
      <c r="X1" s="238"/>
    </row>
    <row r="2" spans="1:24">
      <c r="B2" s="13" t="s">
        <v>1</v>
      </c>
      <c r="C2" s="13"/>
      <c r="D2" s="13"/>
      <c r="E2" s="13"/>
      <c r="F2" s="13"/>
      <c r="G2" s="13"/>
      <c r="H2" s="13"/>
      <c r="I2" s="13"/>
      <c r="J2" s="14"/>
      <c r="K2" s="288"/>
      <c r="L2" s="289"/>
      <c r="M2" s="290"/>
      <c r="O2" s="118" t="s">
        <v>5</v>
      </c>
      <c r="P2" s="119" t="s">
        <v>410</v>
      </c>
      <c r="Q2" s="120"/>
      <c r="R2" s="120"/>
      <c r="S2" s="121" t="s">
        <v>411</v>
      </c>
      <c r="T2" s="121">
        <v>2</v>
      </c>
      <c r="U2" s="121" t="s">
        <v>232</v>
      </c>
      <c r="V2" s="121" t="s">
        <v>274</v>
      </c>
      <c r="W2" s="121" t="s">
        <v>412</v>
      </c>
      <c r="X2" s="238"/>
    </row>
    <row r="3" spans="1:24">
      <c r="B3" s="13"/>
      <c r="C3" s="13"/>
      <c r="D3" s="13"/>
      <c r="E3" s="13"/>
      <c r="F3" s="13"/>
      <c r="G3" s="13"/>
      <c r="H3" s="13"/>
      <c r="I3" s="13"/>
      <c r="J3" s="14"/>
      <c r="K3" s="288"/>
      <c r="L3" s="289"/>
      <c r="M3" s="290"/>
      <c r="O3" s="122" t="s">
        <v>7</v>
      </c>
      <c r="P3" s="123" t="s">
        <v>413</v>
      </c>
      <c r="Q3" s="124"/>
      <c r="R3" s="124"/>
      <c r="S3" s="124"/>
      <c r="T3" s="124"/>
      <c r="U3" s="124"/>
      <c r="V3" s="124"/>
      <c r="W3" s="125"/>
    </row>
    <row r="4" spans="1:24">
      <c r="B4" s="14"/>
      <c r="C4" s="14"/>
      <c r="D4" s="14"/>
      <c r="E4" s="14"/>
      <c r="F4" s="14"/>
      <c r="G4" s="16"/>
      <c r="H4" s="14"/>
      <c r="I4" s="14"/>
      <c r="J4" s="14"/>
      <c r="K4" s="288"/>
      <c r="L4" s="289"/>
      <c r="M4" s="290"/>
      <c r="O4" s="118" t="s">
        <v>5</v>
      </c>
      <c r="P4" s="126" t="s">
        <v>342</v>
      </c>
      <c r="Q4" s="120"/>
      <c r="R4" s="120"/>
      <c r="S4" s="121" t="s">
        <v>339</v>
      </c>
      <c r="T4" s="121">
        <v>4</v>
      </c>
      <c r="U4" s="121" t="s">
        <v>123</v>
      </c>
      <c r="V4" s="121" t="s">
        <v>274</v>
      </c>
      <c r="W4" s="121" t="s">
        <v>99</v>
      </c>
    </row>
    <row r="5" spans="1:24">
      <c r="B5" s="14" t="s">
        <v>5</v>
      </c>
      <c r="C5" s="26" t="s">
        <v>414</v>
      </c>
      <c r="D5" s="24"/>
      <c r="E5" s="24"/>
      <c r="F5" s="24"/>
      <c r="G5" s="27"/>
      <c r="H5" s="24"/>
      <c r="I5" s="24"/>
      <c r="J5" s="24"/>
      <c r="K5" s="288"/>
      <c r="L5" s="289"/>
      <c r="M5" s="290"/>
      <c r="O5" s="122" t="s">
        <v>7</v>
      </c>
      <c r="P5" s="29" t="s">
        <v>344</v>
      </c>
      <c r="Q5" s="124"/>
      <c r="R5" s="124"/>
      <c r="S5" s="124"/>
      <c r="T5" s="124"/>
      <c r="U5" s="124"/>
      <c r="V5" s="124"/>
      <c r="W5" s="125"/>
    </row>
    <row r="6" spans="1:24">
      <c r="B6" s="14" t="s">
        <v>7</v>
      </c>
      <c r="C6" s="14"/>
      <c r="D6" s="22" t="s">
        <v>415</v>
      </c>
      <c r="E6" s="14"/>
      <c r="F6" s="14"/>
      <c r="G6" s="16"/>
      <c r="H6" s="14"/>
      <c r="I6" s="14"/>
      <c r="J6" s="14"/>
      <c r="K6" s="288"/>
      <c r="L6" s="289"/>
      <c r="M6" s="290"/>
      <c r="O6" s="118" t="s">
        <v>5</v>
      </c>
      <c r="P6" s="126" t="s">
        <v>416</v>
      </c>
      <c r="Q6" s="120"/>
      <c r="R6" s="120"/>
      <c r="S6" s="121" t="s">
        <v>417</v>
      </c>
      <c r="T6" s="121">
        <v>6</v>
      </c>
      <c r="U6" s="121" t="s">
        <v>123</v>
      </c>
      <c r="V6" s="121" t="s">
        <v>274</v>
      </c>
      <c r="W6" s="121" t="s">
        <v>160</v>
      </c>
    </row>
    <row r="7" spans="1:24">
      <c r="B7" s="14" t="s">
        <v>9</v>
      </c>
      <c r="C7" s="28">
        <v>3</v>
      </c>
      <c r="D7" s="29"/>
      <c r="E7" s="25"/>
      <c r="F7" s="25"/>
      <c r="G7" s="30"/>
      <c r="H7" s="25"/>
      <c r="I7" s="25"/>
      <c r="J7" s="25"/>
      <c r="K7" s="288"/>
      <c r="L7" s="289"/>
      <c r="M7" s="290"/>
      <c r="O7" s="122" t="s">
        <v>7</v>
      </c>
      <c r="P7" s="29" t="s">
        <v>418</v>
      </c>
      <c r="Q7" s="124"/>
      <c r="R7" s="124"/>
      <c r="S7" s="124"/>
      <c r="T7" s="124"/>
      <c r="U7" s="124"/>
      <c r="V7" s="124"/>
      <c r="W7" s="125"/>
    </row>
    <row r="8" spans="1:24">
      <c r="B8" s="134" t="s">
        <v>20</v>
      </c>
      <c r="C8" s="14" t="s">
        <v>419</v>
      </c>
      <c r="D8" s="14"/>
      <c r="E8" s="14"/>
      <c r="F8" s="14"/>
      <c r="G8" s="16"/>
      <c r="H8" s="14"/>
      <c r="I8" s="14"/>
      <c r="J8" s="14"/>
      <c r="K8" s="288"/>
      <c r="L8" s="289"/>
      <c r="M8" s="290"/>
      <c r="O8" s="118" t="s">
        <v>5</v>
      </c>
      <c r="P8" s="126" t="s">
        <v>420</v>
      </c>
      <c r="Q8" s="120"/>
      <c r="R8" s="120"/>
      <c r="S8" s="121" t="s">
        <v>417</v>
      </c>
      <c r="T8" s="121">
        <v>5</v>
      </c>
      <c r="U8" s="121" t="s">
        <v>90</v>
      </c>
      <c r="V8" s="121" t="s">
        <v>421</v>
      </c>
      <c r="W8" s="121" t="s">
        <v>332</v>
      </c>
    </row>
    <row r="9" spans="1:24" ht="18" customHeight="1">
      <c r="B9" s="31" t="s">
        <v>11</v>
      </c>
      <c r="C9" s="31"/>
      <c r="D9" s="31"/>
      <c r="E9" s="31"/>
      <c r="F9" s="203" t="s">
        <v>12</v>
      </c>
      <c r="G9" s="31"/>
      <c r="H9" s="31"/>
      <c r="I9" s="34"/>
      <c r="J9" s="34"/>
      <c r="K9" s="291"/>
      <c r="L9" s="292"/>
      <c r="M9" s="293"/>
      <c r="O9" s="122" t="s">
        <v>7</v>
      </c>
      <c r="P9" s="127" t="s">
        <v>422</v>
      </c>
      <c r="Q9" s="124"/>
      <c r="R9" s="124"/>
      <c r="S9" s="124"/>
      <c r="T9" s="124"/>
      <c r="U9" s="124"/>
      <c r="V9" s="124"/>
      <c r="W9" s="125"/>
    </row>
    <row r="10" spans="1:24">
      <c r="B10" s="38" t="s">
        <v>13</v>
      </c>
      <c r="C10" s="29" t="s">
        <v>423</v>
      </c>
      <c r="D10" s="25"/>
      <c r="E10" s="39" t="s">
        <v>14</v>
      </c>
      <c r="F10" s="40"/>
      <c r="G10" s="50"/>
      <c r="H10" s="50"/>
      <c r="I10" s="294"/>
      <c r="J10" s="294"/>
      <c r="K10" s="295"/>
      <c r="L10" s="295"/>
      <c r="M10" s="295"/>
      <c r="O10" s="118" t="s">
        <v>5</v>
      </c>
      <c r="P10" s="128" t="s">
        <v>424</v>
      </c>
      <c r="Q10" s="120"/>
      <c r="R10" s="120"/>
      <c r="S10" s="121" t="s">
        <v>425</v>
      </c>
      <c r="T10" s="121">
        <v>4</v>
      </c>
      <c r="U10" s="121" t="s">
        <v>97</v>
      </c>
      <c r="V10" s="121" t="s">
        <v>250</v>
      </c>
      <c r="W10" s="121" t="s">
        <v>332</v>
      </c>
    </row>
    <row r="11" spans="1:24">
      <c r="B11" s="46" t="s">
        <v>15</v>
      </c>
      <c r="C11" s="26" t="s">
        <v>426</v>
      </c>
      <c r="D11" s="24"/>
      <c r="E11" s="47" t="s">
        <v>16</v>
      </c>
      <c r="F11" s="48"/>
      <c r="G11" s="93" t="s">
        <v>427</v>
      </c>
      <c r="H11" s="93"/>
      <c r="I11" s="50"/>
      <c r="J11" s="50"/>
      <c r="K11" s="296"/>
      <c r="L11" s="295"/>
      <c r="M11" s="295"/>
      <c r="O11" s="122" t="s">
        <v>7</v>
      </c>
      <c r="P11" s="29" t="s">
        <v>428</v>
      </c>
      <c r="Q11" s="124"/>
      <c r="R11" s="124"/>
      <c r="S11" s="124"/>
      <c r="T11" s="124"/>
      <c r="U11" s="124"/>
      <c r="V11" s="124"/>
      <c r="W11" s="125"/>
    </row>
    <row r="12" spans="1:24">
      <c r="B12" s="51" t="s">
        <v>17</v>
      </c>
      <c r="C12" s="26" t="s">
        <v>429</v>
      </c>
      <c r="D12" s="24"/>
      <c r="E12" s="47" t="s">
        <v>18</v>
      </c>
      <c r="F12" s="48"/>
      <c r="G12" s="93" t="s">
        <v>430</v>
      </c>
      <c r="H12" s="93"/>
      <c r="I12" s="14"/>
      <c r="J12" s="93"/>
      <c r="K12" s="93"/>
      <c r="L12" s="93"/>
      <c r="M12" s="295"/>
      <c r="O12" s="118" t="s">
        <v>5</v>
      </c>
      <c r="P12" s="126" t="s">
        <v>431</v>
      </c>
      <c r="Q12" s="120"/>
      <c r="R12" s="120"/>
      <c r="S12" s="121" t="s">
        <v>432</v>
      </c>
      <c r="T12" s="121">
        <v>3</v>
      </c>
      <c r="U12" s="121" t="s">
        <v>90</v>
      </c>
      <c r="V12" s="121" t="s">
        <v>433</v>
      </c>
      <c r="W12" s="121" t="s">
        <v>332</v>
      </c>
    </row>
    <row r="13" spans="1:24">
      <c r="B13" s="51" t="s">
        <v>351</v>
      </c>
      <c r="C13" s="26" t="s">
        <v>254</v>
      </c>
      <c r="D13" s="24"/>
      <c r="E13" s="47" t="s">
        <v>19</v>
      </c>
      <c r="F13" s="16"/>
      <c r="G13" s="93" t="s">
        <v>434</v>
      </c>
      <c r="H13" s="93"/>
      <c r="I13" s="14"/>
      <c r="J13" s="14"/>
      <c r="K13" s="14"/>
      <c r="L13" s="14"/>
      <c r="M13" s="50"/>
      <c r="O13" s="122" t="s">
        <v>7</v>
      </c>
      <c r="P13" s="29" t="s">
        <v>435</v>
      </c>
      <c r="Q13" s="124"/>
      <c r="R13" s="124"/>
      <c r="S13" s="124"/>
      <c r="T13" s="124"/>
      <c r="U13" s="124"/>
      <c r="V13" s="124"/>
      <c r="W13" s="125"/>
    </row>
    <row r="14" spans="1:24">
      <c r="B14" s="46" t="s">
        <v>115</v>
      </c>
      <c r="C14" s="26" t="s">
        <v>436</v>
      </c>
      <c r="D14" s="24"/>
      <c r="E14" s="47" t="s">
        <v>21</v>
      </c>
      <c r="F14" s="48"/>
      <c r="G14" s="93" t="s">
        <v>437</v>
      </c>
      <c r="H14" s="93"/>
      <c r="I14" s="14"/>
      <c r="J14" s="14"/>
      <c r="K14" s="14"/>
      <c r="L14" s="14"/>
      <c r="O14" s="118" t="s">
        <v>5</v>
      </c>
      <c r="P14" s="126" t="s">
        <v>121</v>
      </c>
      <c r="Q14" s="120"/>
      <c r="R14" s="120"/>
      <c r="S14" s="121" t="s">
        <v>122</v>
      </c>
      <c r="T14" s="121">
        <v>1</v>
      </c>
      <c r="U14" s="121" t="s">
        <v>123</v>
      </c>
      <c r="V14" s="121" t="s">
        <v>250</v>
      </c>
      <c r="W14" s="121" t="s">
        <v>438</v>
      </c>
    </row>
    <row r="15" spans="1:24">
      <c r="B15" s="60" t="s">
        <v>23</v>
      </c>
      <c r="C15" s="60"/>
      <c r="D15" s="60"/>
      <c r="E15" s="61"/>
      <c r="F15" s="61" t="s">
        <v>24</v>
      </c>
      <c r="G15" s="61"/>
      <c r="H15" s="259"/>
      <c r="I15" s="257"/>
      <c r="J15" s="212"/>
      <c r="K15" s="212"/>
      <c r="L15" s="212"/>
      <c r="M15" s="212"/>
      <c r="O15" s="122" t="s">
        <v>7</v>
      </c>
      <c r="P15" s="123" t="s">
        <v>439</v>
      </c>
      <c r="Q15" s="124"/>
      <c r="R15" s="124"/>
      <c r="S15" s="124"/>
      <c r="T15" s="124"/>
      <c r="U15" s="124"/>
      <c r="V15" s="124"/>
      <c r="W15" s="125"/>
    </row>
    <row r="16" spans="1:24">
      <c r="A16" s="161">
        <v>2</v>
      </c>
      <c r="B16" s="64" t="s">
        <v>25</v>
      </c>
      <c r="C16" s="65" t="str">
        <f>LOOKUP(A16,Data!$A$2:$D$11)</f>
        <v>ppp</v>
      </c>
      <c r="D16" s="14"/>
      <c r="E16" s="18"/>
      <c r="F16" s="66" t="s">
        <v>27</v>
      </c>
      <c r="G16" s="67">
        <v>0</v>
      </c>
      <c r="H16" s="68"/>
      <c r="I16" s="69" t="s">
        <v>28</v>
      </c>
      <c r="J16" s="70">
        <v>0</v>
      </c>
      <c r="K16" s="71"/>
      <c r="L16" s="46" t="s">
        <v>29</v>
      </c>
      <c r="M16" s="70">
        <v>0</v>
      </c>
      <c r="O16" s="118" t="s">
        <v>5</v>
      </c>
      <c r="P16" s="129" t="s">
        <v>440</v>
      </c>
      <c r="Q16" s="120"/>
      <c r="R16" s="120"/>
      <c r="S16" s="121" t="s">
        <v>119</v>
      </c>
      <c r="T16" s="121">
        <v>2</v>
      </c>
      <c r="U16" s="121" t="s">
        <v>90</v>
      </c>
      <c r="V16" s="121" t="s">
        <v>250</v>
      </c>
      <c r="W16" s="121" t="s">
        <v>441</v>
      </c>
    </row>
    <row r="17" spans="1:23">
      <c r="A17" s="161">
        <v>3</v>
      </c>
      <c r="B17" s="22" t="s">
        <v>30</v>
      </c>
      <c r="C17" s="65" t="str">
        <f>LOOKUP(A17,Data!$A$2:$D$11)</f>
        <v>pppp</v>
      </c>
      <c r="D17" s="14"/>
      <c r="E17" s="14"/>
      <c r="F17" s="89" t="s">
        <v>31</v>
      </c>
      <c r="G17" s="67">
        <v>3</v>
      </c>
      <c r="H17" s="72"/>
      <c r="I17" s="69" t="s">
        <v>32</v>
      </c>
      <c r="J17" s="70">
        <v>0</v>
      </c>
      <c r="K17" s="71"/>
      <c r="L17" s="139" t="s">
        <v>33</v>
      </c>
      <c r="M17" s="70">
        <v>2</v>
      </c>
      <c r="O17" s="122" t="s">
        <v>7</v>
      </c>
      <c r="P17" s="123" t="s">
        <v>442</v>
      </c>
      <c r="Q17" s="124"/>
      <c r="R17" s="124"/>
      <c r="S17" s="124"/>
      <c r="T17" s="124"/>
      <c r="U17" s="124"/>
      <c r="V17" s="124"/>
      <c r="W17" s="125"/>
    </row>
    <row r="18" spans="1:23" ht="13.5" customHeight="1">
      <c r="B18" s="22" t="s">
        <v>34</v>
      </c>
      <c r="C18" s="65" t="s">
        <v>26</v>
      </c>
      <c r="D18" s="14"/>
      <c r="E18" s="14"/>
      <c r="F18" s="69" t="s">
        <v>35</v>
      </c>
      <c r="G18" s="67">
        <v>0</v>
      </c>
      <c r="H18" s="72"/>
      <c r="I18" s="69" t="s">
        <v>36</v>
      </c>
      <c r="J18" s="70">
        <v>0</v>
      </c>
      <c r="K18" s="71"/>
      <c r="L18" s="139" t="s">
        <v>37</v>
      </c>
      <c r="M18" s="70">
        <v>3</v>
      </c>
      <c r="O18" s="118" t="s">
        <v>5</v>
      </c>
      <c r="P18" s="119" t="s">
        <v>443</v>
      </c>
      <c r="Q18" s="120"/>
      <c r="R18" s="120"/>
      <c r="S18" s="121" t="s">
        <v>444</v>
      </c>
      <c r="T18" s="121">
        <v>3</v>
      </c>
      <c r="U18" s="121" t="s">
        <v>123</v>
      </c>
      <c r="V18" s="121" t="s">
        <v>250</v>
      </c>
      <c r="W18" s="121" t="s">
        <v>160</v>
      </c>
    </row>
    <row r="19" spans="1:23">
      <c r="B19" s="297" t="s">
        <v>38</v>
      </c>
      <c r="C19" s="65" t="s">
        <v>26</v>
      </c>
      <c r="D19" s="14"/>
      <c r="E19" s="14"/>
      <c r="F19" s="69" t="s">
        <v>39</v>
      </c>
      <c r="G19" s="67">
        <v>0</v>
      </c>
      <c r="H19" s="68"/>
      <c r="I19" s="69" t="s">
        <v>40</v>
      </c>
      <c r="J19" s="70">
        <v>0</v>
      </c>
      <c r="K19" s="71"/>
      <c r="L19" s="46" t="s">
        <v>41</v>
      </c>
      <c r="M19" s="70">
        <v>0</v>
      </c>
      <c r="O19" s="122" t="s">
        <v>7</v>
      </c>
      <c r="P19" s="123" t="s">
        <v>445</v>
      </c>
      <c r="Q19" s="124"/>
      <c r="R19" s="124"/>
      <c r="S19" s="124"/>
      <c r="T19" s="124">
        <f>SUM(T2:T18)</f>
        <v>30</v>
      </c>
      <c r="U19" s="124"/>
      <c r="V19" s="124"/>
      <c r="W19" s="125"/>
    </row>
    <row r="20" spans="1:23">
      <c r="B20" s="73" t="s">
        <v>42</v>
      </c>
      <c r="C20" s="25"/>
      <c r="D20" s="25"/>
      <c r="E20" s="25"/>
      <c r="F20" s="74" t="s">
        <v>43</v>
      </c>
      <c r="G20" s="70">
        <v>0</v>
      </c>
      <c r="H20" s="75"/>
      <c r="I20" s="74" t="s">
        <v>44</v>
      </c>
      <c r="J20" s="70">
        <v>0</v>
      </c>
      <c r="K20" s="76"/>
      <c r="L20" s="77" t="s">
        <v>45</v>
      </c>
      <c r="M20" s="70">
        <v>0</v>
      </c>
      <c r="O20" s="118" t="s">
        <v>5</v>
      </c>
      <c r="P20" s="119"/>
      <c r="Q20" s="120"/>
      <c r="R20" s="120"/>
      <c r="S20" s="121"/>
      <c r="T20" s="121"/>
      <c r="U20" s="121"/>
      <c r="V20" s="121"/>
      <c r="W20" s="121"/>
    </row>
    <row r="21" spans="1:23">
      <c r="B21" s="22" t="s">
        <v>46</v>
      </c>
      <c r="C21" s="29"/>
      <c r="D21" s="25"/>
      <c r="E21" s="74" t="s">
        <v>47</v>
      </c>
      <c r="F21" s="298" t="s">
        <v>48</v>
      </c>
      <c r="G21" s="212"/>
      <c r="H21" s="212"/>
      <c r="I21" s="299" t="s">
        <v>49</v>
      </c>
      <c r="J21" s="299"/>
      <c r="K21" s="79" t="s">
        <v>50</v>
      </c>
      <c r="L21" s="212"/>
      <c r="M21" s="300" t="s">
        <v>51</v>
      </c>
      <c r="O21" s="122" t="s">
        <v>7</v>
      </c>
      <c r="P21" s="123"/>
      <c r="Q21" s="124"/>
      <c r="R21" s="124"/>
      <c r="S21" s="124"/>
      <c r="T21" s="124"/>
      <c r="U21" s="124"/>
      <c r="V21" s="124"/>
      <c r="W21" s="125"/>
    </row>
    <row r="22" spans="1:23">
      <c r="B22" s="81" t="s">
        <v>52</v>
      </c>
      <c r="C22" s="26"/>
      <c r="D22" s="24"/>
      <c r="E22" s="82" t="s">
        <v>53</v>
      </c>
      <c r="F22" s="301" t="s">
        <v>446</v>
      </c>
      <c r="G22" s="302"/>
      <c r="H22" s="302"/>
      <c r="I22" s="303" t="str">
        <f>LOOKUP(J22,Data!$A$2:$B$12)</f>
        <v>Fair (+2)</v>
      </c>
      <c r="J22" s="86">
        <v>2</v>
      </c>
      <c r="K22" s="87"/>
      <c r="L22" s="84"/>
      <c r="M22" s="88">
        <v>0</v>
      </c>
      <c r="O22" s="304" t="s">
        <v>5</v>
      </c>
      <c r="P22" s="119"/>
      <c r="Q22" s="120"/>
      <c r="R22" s="120"/>
      <c r="S22" s="121"/>
      <c r="T22" s="121"/>
      <c r="U22" s="121"/>
      <c r="V22" s="121"/>
      <c r="W22" s="121"/>
    </row>
    <row r="23" spans="1:23">
      <c r="B23" s="22" t="s">
        <v>54</v>
      </c>
      <c r="C23" s="26"/>
      <c r="D23" s="24"/>
      <c r="E23" s="82" t="s">
        <v>55</v>
      </c>
      <c r="F23" s="301" t="s">
        <v>447</v>
      </c>
      <c r="G23" s="302"/>
      <c r="H23" s="302"/>
      <c r="I23" s="303" t="str">
        <f>LOOKUP(J23,Data!$A$2:$B$12)</f>
        <v>Fantastic (+6)</v>
      </c>
      <c r="J23" s="86">
        <f>3+3</f>
        <v>6</v>
      </c>
      <c r="K23" s="87">
        <f>J23+4</f>
        <v>10</v>
      </c>
      <c r="L23" s="84"/>
      <c r="M23" s="88"/>
      <c r="O23" s="122" t="s">
        <v>7</v>
      </c>
      <c r="P23" s="123"/>
      <c r="Q23" s="124"/>
      <c r="R23" s="124"/>
      <c r="S23" s="124"/>
      <c r="T23" s="124"/>
      <c r="U23" s="124"/>
      <c r="V23" s="124"/>
      <c r="W23" s="125"/>
    </row>
    <row r="24" spans="1:23">
      <c r="B24" s="81" t="s">
        <v>56</v>
      </c>
      <c r="C24" s="26"/>
      <c r="D24" s="24"/>
      <c r="E24" s="82">
        <v>-8</v>
      </c>
      <c r="F24" s="301" t="s">
        <v>448</v>
      </c>
      <c r="G24" s="302"/>
      <c r="H24" s="302"/>
      <c r="I24" s="303" t="str">
        <f>LOOKUP(J24,Data!$A$2:$B$12)</f>
        <v>Superb (+5)</v>
      </c>
      <c r="J24" s="86">
        <v>5</v>
      </c>
      <c r="K24" s="87">
        <f>J24+4</f>
        <v>9</v>
      </c>
      <c r="L24" s="84"/>
      <c r="M24" s="84"/>
      <c r="O24" s="304" t="s">
        <v>5</v>
      </c>
      <c r="P24" s="119"/>
      <c r="Q24" s="120"/>
      <c r="R24" s="120"/>
      <c r="S24" s="121"/>
      <c r="T24" s="121"/>
      <c r="U24" s="121"/>
      <c r="V24" s="121"/>
      <c r="W24" s="121"/>
    </row>
    <row r="25" spans="1:23">
      <c r="B25" s="73" t="s">
        <v>57</v>
      </c>
      <c r="C25" s="14"/>
      <c r="D25" s="14"/>
      <c r="E25" s="89" t="s">
        <v>58</v>
      </c>
      <c r="F25" s="301" t="s">
        <v>449</v>
      </c>
      <c r="G25" s="302"/>
      <c r="H25" s="302"/>
      <c r="I25" s="303" t="str">
        <f>LOOKUP(J25,Data!$A$2:$B$12)</f>
        <v>Good (+3)</v>
      </c>
      <c r="J25" s="86">
        <v>3</v>
      </c>
      <c r="K25" s="87">
        <f>J25+4</f>
        <v>7</v>
      </c>
      <c r="L25" s="84"/>
      <c r="M25" s="147"/>
      <c r="O25" s="122" t="s">
        <v>7</v>
      </c>
      <c r="P25" s="123"/>
      <c r="Q25" s="124"/>
      <c r="R25" s="124"/>
      <c r="S25" s="124"/>
      <c r="T25" s="124"/>
      <c r="U25" s="124"/>
      <c r="V25" s="124"/>
      <c r="W25" s="125"/>
    </row>
    <row r="26" spans="1:23">
      <c r="B26" s="22" t="s">
        <v>59</v>
      </c>
      <c r="C26" s="90" t="s">
        <v>60</v>
      </c>
      <c r="D26" s="14" t="s">
        <v>61</v>
      </c>
      <c r="E26" s="91" t="s">
        <v>62</v>
      </c>
      <c r="F26" s="301" t="s">
        <v>450</v>
      </c>
      <c r="G26" s="302"/>
      <c r="H26" s="302"/>
      <c r="I26" s="303" t="str">
        <f>LOOKUP(J26,Data!$A$2:$B$12)</f>
        <v>Good (+3)</v>
      </c>
      <c r="J26" s="86">
        <v>3</v>
      </c>
      <c r="K26" s="87">
        <f>J26+4</f>
        <v>7</v>
      </c>
      <c r="L26" s="84"/>
      <c r="M26" s="84"/>
      <c r="O26" s="304" t="s">
        <v>5</v>
      </c>
      <c r="P26" s="119"/>
      <c r="Q26" s="120"/>
      <c r="R26" s="120"/>
      <c r="S26" s="121"/>
      <c r="T26" s="121"/>
      <c r="U26" s="121"/>
      <c r="V26" s="121"/>
      <c r="W26" s="121"/>
    </row>
    <row r="27" spans="1:23">
      <c r="B27" s="92" t="s">
        <v>63</v>
      </c>
      <c r="C27" s="90" t="s">
        <v>60</v>
      </c>
      <c r="D27" s="93">
        <v>-1</v>
      </c>
      <c r="E27" s="94" t="s">
        <v>64</v>
      </c>
      <c r="F27" s="301" t="s">
        <v>451</v>
      </c>
      <c r="G27" s="302"/>
      <c r="H27" s="302"/>
      <c r="I27" s="303" t="str">
        <f>LOOKUP(J27,Data!$A$2:$B$12)</f>
        <v>Fair (+2)</v>
      </c>
      <c r="J27" s="86">
        <v>2</v>
      </c>
      <c r="K27" s="87">
        <f>J27+4</f>
        <v>6</v>
      </c>
      <c r="L27" s="84"/>
      <c r="M27" s="95" t="s">
        <v>65</v>
      </c>
      <c r="O27" s="122" t="s">
        <v>7</v>
      </c>
      <c r="P27" s="123"/>
      <c r="Q27" s="124"/>
      <c r="R27" s="124"/>
      <c r="S27" s="124"/>
      <c r="T27" s="124"/>
      <c r="U27" s="124"/>
      <c r="V27" s="124"/>
      <c r="W27" s="125"/>
    </row>
    <row r="28" spans="1:23">
      <c r="B28" s="22" t="s">
        <v>66</v>
      </c>
      <c r="C28" s="90" t="s">
        <v>60</v>
      </c>
      <c r="D28" s="93">
        <v>-2</v>
      </c>
      <c r="E28" s="94" t="s">
        <v>67</v>
      </c>
      <c r="F28" s="301" t="s">
        <v>161</v>
      </c>
      <c r="G28" s="302"/>
      <c r="H28" s="302"/>
      <c r="I28" s="303" t="str">
        <f>LOOKUP(J28,Data!$A$2:$B$12)</f>
        <v>mediocre (+0)</v>
      </c>
      <c r="J28" s="86">
        <v>0</v>
      </c>
      <c r="K28" s="87"/>
      <c r="L28" s="84"/>
      <c r="M28" s="95" t="s">
        <v>68</v>
      </c>
      <c r="O28" s="304" t="s">
        <v>5</v>
      </c>
      <c r="P28" s="119"/>
      <c r="Q28" s="120"/>
      <c r="R28" s="120"/>
      <c r="S28" s="121"/>
      <c r="T28" s="121"/>
      <c r="U28" s="121"/>
      <c r="V28" s="121"/>
      <c r="W28" s="121"/>
    </row>
    <row r="29" spans="1:23">
      <c r="B29" s="96" t="s">
        <v>69</v>
      </c>
      <c r="C29" s="97" t="s">
        <v>60</v>
      </c>
      <c r="D29" s="98">
        <v>-3</v>
      </c>
      <c r="E29" s="99" t="s">
        <v>70</v>
      </c>
      <c r="F29" s="100" t="s">
        <v>71</v>
      </c>
      <c r="G29" s="101"/>
      <c r="H29" s="102">
        <v>0</v>
      </c>
      <c r="I29" s="103" t="s">
        <v>381</v>
      </c>
      <c r="J29" s="104"/>
      <c r="K29" s="104"/>
      <c r="L29" s="105" t="s">
        <v>72</v>
      </c>
      <c r="M29" s="277" t="str">
        <f>E11</f>
        <v>Great (+4)</v>
      </c>
      <c r="O29" s="122" t="s">
        <v>7</v>
      </c>
      <c r="P29" s="123"/>
      <c r="Q29" s="124"/>
      <c r="R29" s="124"/>
      <c r="S29" s="124"/>
      <c r="T29" s="124"/>
      <c r="U29" s="124"/>
      <c r="V29" s="124"/>
      <c r="W29" s="125"/>
    </row>
    <row r="30" spans="1:23">
      <c r="B30" s="106"/>
      <c r="C30" s="106"/>
      <c r="D30" s="106"/>
      <c r="E30" s="106"/>
      <c r="F30" s="106"/>
      <c r="G30" s="107"/>
      <c r="H30" s="106"/>
      <c r="I30" s="106"/>
      <c r="J30" s="106"/>
      <c r="K30" s="106"/>
      <c r="L30" s="106"/>
      <c r="M30" s="106"/>
      <c r="O30" s="304" t="s">
        <v>5</v>
      </c>
      <c r="P30" s="119"/>
      <c r="Q30" s="120"/>
      <c r="R30" s="120"/>
      <c r="S30" s="121"/>
      <c r="T30" s="121"/>
      <c r="U30" s="121"/>
      <c r="V30" s="121"/>
      <c r="W30" s="121"/>
    </row>
    <row r="31" spans="1:23">
      <c r="B31" s="108" t="s">
        <v>73</v>
      </c>
      <c r="C31" s="108"/>
      <c r="D31" s="108"/>
      <c r="E31" s="109" t="s">
        <v>74</v>
      </c>
      <c r="F31" s="109"/>
      <c r="G31" s="109"/>
      <c r="H31" s="109"/>
      <c r="I31" s="109"/>
      <c r="J31" s="109"/>
      <c r="K31" s="109"/>
      <c r="L31" s="109"/>
      <c r="M31" s="109"/>
      <c r="O31" s="122" t="s">
        <v>7</v>
      </c>
      <c r="P31" s="123"/>
      <c r="Q31" s="124"/>
      <c r="R31" s="124"/>
      <c r="S31" s="124"/>
      <c r="T31" s="124"/>
      <c r="U31" s="124"/>
      <c r="V31" s="124"/>
      <c r="W31" s="125"/>
    </row>
    <row r="32" spans="1:23">
      <c r="B32" s="137" t="s">
        <v>452</v>
      </c>
      <c r="C32" s="111"/>
      <c r="D32" s="112"/>
      <c r="E32" s="112" t="s">
        <v>453</v>
      </c>
      <c r="F32" s="112"/>
      <c r="G32" s="25"/>
      <c r="H32" s="112"/>
      <c r="I32" s="111"/>
      <c r="J32" s="111"/>
      <c r="K32" s="111"/>
      <c r="L32" s="111"/>
      <c r="M32" s="25"/>
      <c r="O32" s="304" t="s">
        <v>5</v>
      </c>
      <c r="P32" s="119"/>
      <c r="Q32" s="120"/>
      <c r="R32" s="120"/>
      <c r="S32" s="121"/>
      <c r="T32" s="121"/>
      <c r="U32" s="121"/>
      <c r="V32" s="121"/>
      <c r="W32" s="121"/>
    </row>
    <row r="33" spans="2:23">
      <c r="B33" s="305" t="s">
        <v>454</v>
      </c>
      <c r="C33" s="111"/>
      <c r="D33" s="114"/>
      <c r="E33" s="112" t="s">
        <v>455</v>
      </c>
      <c r="F33" s="112"/>
      <c r="G33" s="25"/>
      <c r="H33" s="112"/>
      <c r="I33" s="111"/>
      <c r="J33" s="111"/>
      <c r="K33" s="111"/>
      <c r="L33" s="111"/>
      <c r="M33" s="25"/>
      <c r="O33" s="122" t="s">
        <v>7</v>
      </c>
      <c r="P33" s="123"/>
      <c r="Q33" s="124"/>
      <c r="R33" s="124"/>
      <c r="S33" s="124"/>
      <c r="T33" s="124"/>
      <c r="U33" s="124"/>
      <c r="V33" s="124"/>
      <c r="W33" s="125"/>
    </row>
    <row r="34" spans="2:23">
      <c r="B34" s="25" t="s">
        <v>456</v>
      </c>
      <c r="C34" s="111"/>
      <c r="D34" s="112"/>
      <c r="E34" s="112" t="s">
        <v>457</v>
      </c>
      <c r="F34" s="112"/>
      <c r="G34" s="25"/>
      <c r="H34" s="112"/>
      <c r="I34" s="111"/>
      <c r="J34" s="111"/>
      <c r="K34" s="111"/>
      <c r="L34" s="111"/>
      <c r="M34" s="25"/>
      <c r="O34" s="304" t="s">
        <v>5</v>
      </c>
      <c r="P34" s="119"/>
      <c r="Q34" s="120"/>
      <c r="R34" s="120"/>
      <c r="S34" s="121"/>
      <c r="T34" s="121"/>
      <c r="U34" s="121"/>
      <c r="V34" s="121"/>
      <c r="W34" s="121"/>
    </row>
    <row r="35" spans="2:23">
      <c r="B35" s="25"/>
      <c r="C35" s="111"/>
      <c r="D35" s="112"/>
      <c r="E35" s="112"/>
      <c r="F35" s="112"/>
      <c r="G35" s="25"/>
      <c r="H35" s="112"/>
      <c r="I35" s="111"/>
      <c r="J35" s="111"/>
      <c r="K35" s="111"/>
      <c r="L35" s="111"/>
      <c r="M35" s="25"/>
      <c r="O35" s="122" t="s">
        <v>7</v>
      </c>
      <c r="P35" s="123"/>
      <c r="Q35" s="124"/>
      <c r="R35" s="124"/>
      <c r="S35" s="124"/>
      <c r="T35" s="124"/>
      <c r="U35" s="124"/>
      <c r="V35" s="124"/>
      <c r="W35" s="125"/>
    </row>
    <row r="36" spans="2:23">
      <c r="B36" s="306" t="s">
        <v>458</v>
      </c>
      <c r="C36" s="111"/>
      <c r="D36" s="112"/>
      <c r="E36" s="112"/>
      <c r="F36" s="112"/>
      <c r="G36" s="25"/>
      <c r="H36" s="112"/>
      <c r="I36" s="111"/>
      <c r="J36" s="111"/>
      <c r="K36" s="111"/>
      <c r="L36" s="111"/>
      <c r="M36" s="25"/>
      <c r="O36" s="304" t="s">
        <v>5</v>
      </c>
      <c r="P36" s="119"/>
      <c r="Q36" s="120"/>
      <c r="R36" s="120"/>
      <c r="S36" s="121"/>
      <c r="T36" s="121"/>
      <c r="U36" s="121"/>
      <c r="V36" s="121"/>
      <c r="W36" s="121"/>
    </row>
    <row r="37" spans="2:23">
      <c r="B37" s="108" t="s">
        <v>77</v>
      </c>
      <c r="C37" s="108"/>
      <c r="D37" s="108"/>
      <c r="E37" s="109"/>
      <c r="F37" s="109"/>
      <c r="G37" s="109"/>
      <c r="H37" s="108"/>
      <c r="I37" s="108"/>
      <c r="J37" s="108"/>
      <c r="K37" s="108"/>
      <c r="L37" s="108"/>
      <c r="M37" s="108"/>
      <c r="O37" s="122" t="s">
        <v>7</v>
      </c>
      <c r="P37" s="123"/>
      <c r="Q37" s="124"/>
      <c r="R37" s="124"/>
      <c r="S37" s="124"/>
      <c r="T37" s="124"/>
      <c r="U37" s="124"/>
      <c r="V37" s="124"/>
      <c r="W37" s="125"/>
    </row>
    <row r="38" spans="2:23">
      <c r="B38" s="25" t="s">
        <v>459</v>
      </c>
      <c r="C38" s="111"/>
      <c r="D38" s="111"/>
      <c r="E38" s="111"/>
      <c r="F38" s="111"/>
      <c r="G38" s="25"/>
      <c r="H38" s="111"/>
      <c r="I38" s="111"/>
      <c r="J38" s="111"/>
      <c r="K38" s="111"/>
      <c r="L38" s="111"/>
      <c r="M38" s="111"/>
      <c r="O38" s="304" t="s">
        <v>5</v>
      </c>
      <c r="P38" s="119"/>
      <c r="Q38" s="120"/>
      <c r="R38" s="120"/>
      <c r="S38" s="121"/>
      <c r="T38" s="121"/>
      <c r="U38" s="121"/>
      <c r="V38" s="121"/>
      <c r="W38" s="121"/>
    </row>
    <row r="39" spans="2:23" ht="17" customHeight="1">
      <c r="B39" s="25"/>
      <c r="C39" s="111"/>
      <c r="D39" s="111"/>
      <c r="E39" s="111"/>
      <c r="F39" s="111"/>
      <c r="G39" s="25"/>
      <c r="H39" s="111"/>
      <c r="I39" s="111"/>
      <c r="J39" s="111"/>
      <c r="K39" s="111"/>
      <c r="L39" s="111"/>
      <c r="M39" s="111"/>
      <c r="O39" s="122" t="s">
        <v>7</v>
      </c>
      <c r="P39" s="123"/>
      <c r="Q39" s="124"/>
      <c r="R39" s="124"/>
      <c r="S39" s="124"/>
      <c r="T39" s="124"/>
      <c r="U39" s="124"/>
      <c r="V39" s="124"/>
      <c r="W39" s="125"/>
    </row>
    <row r="40" spans="2:23">
      <c r="B40" s="25"/>
      <c r="C40" s="111"/>
      <c r="D40" s="111"/>
      <c r="E40" s="111"/>
      <c r="F40" s="111"/>
      <c r="G40" s="25"/>
      <c r="H40" s="111"/>
      <c r="I40" s="111"/>
      <c r="J40" s="111"/>
      <c r="K40" s="111"/>
      <c r="L40" s="111"/>
      <c r="M40" s="111"/>
      <c r="R40" s="307"/>
      <c r="S40" s="308"/>
    </row>
    <row r="41" spans="2:23">
      <c r="B41" s="25"/>
      <c r="C41" s="111"/>
      <c r="D41" s="111"/>
      <c r="E41" s="111"/>
      <c r="F41" s="111"/>
      <c r="G41" s="25"/>
      <c r="H41" s="111"/>
      <c r="I41" s="111"/>
      <c r="J41" s="111"/>
      <c r="K41" s="111"/>
      <c r="L41" s="111"/>
      <c r="M41" s="111"/>
      <c r="R41" s="307"/>
      <c r="S41" s="308"/>
    </row>
    <row r="42" spans="2:23" ht="18">
      <c r="B42" s="108" t="s">
        <v>313</v>
      </c>
      <c r="C42" s="108"/>
      <c r="D42" s="31"/>
      <c r="E42" s="31"/>
      <c r="F42" s="31"/>
      <c r="G42" s="31"/>
      <c r="H42" s="31" t="s">
        <v>164</v>
      </c>
      <c r="I42" s="108"/>
      <c r="J42" s="108"/>
      <c r="K42" s="108"/>
      <c r="L42" s="108"/>
      <c r="M42" s="31"/>
      <c r="O42" s="14" t="s">
        <v>5</v>
      </c>
      <c r="Q42" s="309" t="s">
        <v>460</v>
      </c>
      <c r="R42" s="24"/>
      <c r="S42" s="24"/>
      <c r="T42" s="27"/>
      <c r="U42" s="27"/>
      <c r="V42" s="27"/>
      <c r="W42" s="24"/>
    </row>
    <row r="43" spans="2:23">
      <c r="B43" s="173" t="s">
        <v>461</v>
      </c>
      <c r="C43" s="174"/>
      <c r="D43" s="175"/>
      <c r="E43" s="111"/>
      <c r="F43" s="115"/>
      <c r="G43" s="176"/>
      <c r="H43" s="115"/>
      <c r="I43" s="115"/>
      <c r="J43" s="176"/>
      <c r="K43" s="176"/>
      <c r="L43" s="176"/>
      <c r="M43" s="176"/>
      <c r="O43" s="14" t="s">
        <v>7</v>
      </c>
      <c r="P43" s="14"/>
      <c r="Q43" s="280" t="s">
        <v>462</v>
      </c>
      <c r="R43" s="180"/>
      <c r="S43" s="180"/>
      <c r="T43" s="180"/>
      <c r="U43" s="180"/>
      <c r="V43" s="180"/>
      <c r="W43" s="281"/>
    </row>
    <row r="44" spans="2:23">
      <c r="B44" s="24" t="s">
        <v>174</v>
      </c>
      <c r="C44" s="177" t="s">
        <v>463</v>
      </c>
      <c r="D44" s="175"/>
      <c r="E44" s="111"/>
      <c r="F44" s="115"/>
      <c r="G44" s="176"/>
      <c r="H44" s="115"/>
      <c r="I44" s="115"/>
      <c r="J44" s="176"/>
      <c r="K44" s="176"/>
      <c r="L44" s="176"/>
      <c r="M44" s="176"/>
      <c r="O44" s="14"/>
      <c r="P44" s="14"/>
      <c r="Q44" s="233" t="s">
        <v>464</v>
      </c>
      <c r="R44" s="182"/>
      <c r="S44" s="182"/>
      <c r="T44" s="182"/>
      <c r="U44" s="182"/>
      <c r="V44" s="182"/>
      <c r="W44" s="282"/>
    </row>
    <row r="45" spans="2:23">
      <c r="B45" s="173" t="s">
        <v>465</v>
      </c>
      <c r="C45" s="175"/>
      <c r="D45" s="175"/>
      <c r="E45" s="115"/>
      <c r="F45" s="115"/>
      <c r="G45" s="176"/>
      <c r="H45" s="115"/>
      <c r="I45" s="115"/>
      <c r="J45" s="176"/>
      <c r="K45" s="176"/>
      <c r="L45" s="176"/>
      <c r="M45" s="176"/>
      <c r="O45" s="14"/>
      <c r="P45" s="14"/>
      <c r="Q45" s="234"/>
      <c r="R45" s="184"/>
      <c r="S45" s="184"/>
      <c r="T45" s="184"/>
      <c r="U45" s="184"/>
      <c r="V45" s="184"/>
      <c r="W45" s="283"/>
    </row>
    <row r="46" spans="2:23">
      <c r="B46" s="173" t="s">
        <v>466</v>
      </c>
      <c r="C46" s="175"/>
      <c r="D46" s="175"/>
      <c r="E46" s="115"/>
      <c r="F46" s="115"/>
      <c r="G46" s="176"/>
      <c r="H46" s="115"/>
      <c r="I46" s="115"/>
      <c r="J46" s="176"/>
      <c r="K46" s="176"/>
      <c r="L46" s="176"/>
      <c r="M46" s="176"/>
      <c r="O46" s="31" t="s">
        <v>11</v>
      </c>
      <c r="P46" s="31"/>
      <c r="Q46" s="31"/>
      <c r="R46" s="108" t="s">
        <v>204</v>
      </c>
      <c r="S46" s="185"/>
      <c r="T46" s="31"/>
      <c r="U46" s="31"/>
      <c r="V46" s="31"/>
      <c r="W46" s="31"/>
    </row>
    <row r="47" spans="2:23">
      <c r="B47" s="173" t="s">
        <v>178</v>
      </c>
      <c r="C47" s="175"/>
      <c r="D47" s="175"/>
      <c r="E47" s="115"/>
      <c r="F47" s="115"/>
      <c r="G47" s="176"/>
      <c r="H47" s="115"/>
      <c r="I47" s="115"/>
      <c r="J47" s="176"/>
      <c r="K47" s="176"/>
      <c r="L47" s="176"/>
      <c r="M47" s="176"/>
      <c r="O47" s="38" t="s">
        <v>13</v>
      </c>
      <c r="P47" s="310" t="s">
        <v>467</v>
      </c>
      <c r="Q47" s="25"/>
      <c r="R47" s="186" t="s">
        <v>206</v>
      </c>
      <c r="S47" s="18"/>
      <c r="T47" s="187">
        <v>-2</v>
      </c>
      <c r="U47" s="186" t="s">
        <v>207</v>
      </c>
      <c r="V47" s="18"/>
      <c r="W47" s="187">
        <v>0</v>
      </c>
    </row>
    <row r="48" spans="2:23" ht="16">
      <c r="B48" s="24" t="s">
        <v>468</v>
      </c>
      <c r="C48" s="175"/>
      <c r="D48" s="175"/>
      <c r="E48" s="115"/>
      <c r="F48" s="115"/>
      <c r="G48" s="176"/>
      <c r="H48" s="115"/>
      <c r="I48" s="115"/>
      <c r="J48" s="176"/>
      <c r="K48" s="176"/>
      <c r="L48" s="176"/>
      <c r="M48" s="176"/>
      <c r="O48" s="46" t="s">
        <v>208</v>
      </c>
      <c r="P48" s="26" t="s">
        <v>469</v>
      </c>
      <c r="Q48" s="24"/>
      <c r="R48" s="188" t="s">
        <v>210</v>
      </c>
      <c r="S48" s="14"/>
      <c r="T48" s="187" t="s">
        <v>214</v>
      </c>
      <c r="U48" s="188" t="s">
        <v>211</v>
      </c>
      <c r="V48" s="14"/>
      <c r="W48" s="187">
        <v>-1</v>
      </c>
    </row>
    <row r="49" spans="2:23" ht="16">
      <c r="B49" s="24" t="s">
        <v>470</v>
      </c>
      <c r="C49" s="24"/>
      <c r="D49" s="24"/>
      <c r="E49" s="24"/>
      <c r="F49" s="24"/>
      <c r="G49" s="24"/>
      <c r="H49" s="24"/>
      <c r="I49" s="24"/>
      <c r="J49" s="24"/>
      <c r="K49" s="24"/>
      <c r="L49" s="24"/>
      <c r="M49" s="24"/>
      <c r="O49" s="14"/>
      <c r="P49" s="14"/>
      <c r="Q49" s="14"/>
      <c r="R49" s="52" t="s">
        <v>213</v>
      </c>
      <c r="S49" s="25"/>
      <c r="T49" s="187">
        <v>0</v>
      </c>
      <c r="U49" s="189" t="s">
        <v>215</v>
      </c>
      <c r="V49" s="25"/>
      <c r="W49" s="187" t="s">
        <v>212</v>
      </c>
    </row>
    <row r="50" spans="2:23">
      <c r="B50" s="24" t="s">
        <v>471</v>
      </c>
      <c r="C50" s="24"/>
      <c r="D50" s="24"/>
      <c r="E50" s="24"/>
      <c r="F50" s="24"/>
      <c r="G50" s="24"/>
      <c r="H50" s="24"/>
      <c r="I50" s="24"/>
      <c r="J50" s="24"/>
      <c r="K50" s="24"/>
      <c r="L50" s="24"/>
      <c r="M50" s="24"/>
      <c r="O50" s="190" t="s">
        <v>71</v>
      </c>
      <c r="P50" s="60" t="s">
        <v>23</v>
      </c>
      <c r="Q50" s="60"/>
      <c r="R50" s="78" t="s">
        <v>48</v>
      </c>
      <c r="S50" s="63"/>
      <c r="T50" s="79"/>
      <c r="U50" s="79"/>
      <c r="V50" s="79"/>
      <c r="W50" s="80"/>
    </row>
    <row r="51" spans="2:23">
      <c r="B51" s="173" t="s">
        <v>472</v>
      </c>
      <c r="C51" s="24"/>
      <c r="D51" s="24"/>
      <c r="E51" s="24"/>
      <c r="F51" s="24"/>
      <c r="G51" s="24"/>
      <c r="H51" s="24"/>
      <c r="I51" s="24"/>
      <c r="J51" s="24"/>
      <c r="K51" s="24"/>
      <c r="L51" s="24"/>
      <c r="M51" s="24"/>
      <c r="O51" s="102"/>
      <c r="P51" s="191" t="s">
        <v>25</v>
      </c>
      <c r="Q51" s="65" t="s">
        <v>217</v>
      </c>
      <c r="R51" s="83" t="s">
        <v>218</v>
      </c>
      <c r="S51" s="84"/>
      <c r="T51" s="86"/>
      <c r="U51" s="86"/>
      <c r="V51" s="86"/>
      <c r="W51" s="192" t="s">
        <v>219</v>
      </c>
    </row>
    <row r="52" spans="2:23">
      <c r="B52" s="173" t="s">
        <v>473</v>
      </c>
      <c r="C52" s="24"/>
      <c r="D52" s="24"/>
      <c r="E52" s="24"/>
      <c r="F52" s="24"/>
      <c r="G52" s="24"/>
      <c r="H52" s="24"/>
      <c r="I52" s="24"/>
      <c r="J52" s="24"/>
      <c r="K52" s="24"/>
      <c r="L52" s="24"/>
      <c r="M52" s="24"/>
      <c r="O52" s="71"/>
      <c r="P52" s="22" t="s">
        <v>30</v>
      </c>
      <c r="Q52" s="65" t="s">
        <v>217</v>
      </c>
      <c r="R52" s="83" t="s">
        <v>474</v>
      </c>
      <c r="S52" s="84"/>
      <c r="T52" s="86"/>
      <c r="U52" s="86"/>
      <c r="V52" s="86"/>
      <c r="W52" s="193" t="s">
        <v>190</v>
      </c>
    </row>
    <row r="53" spans="2:23">
      <c r="B53" s="173" t="s">
        <v>184</v>
      </c>
      <c r="C53" s="24"/>
      <c r="D53" s="24"/>
      <c r="E53" s="24"/>
      <c r="F53" s="24"/>
      <c r="G53" s="24"/>
      <c r="H53" s="24"/>
      <c r="I53" s="24"/>
      <c r="J53" s="24"/>
      <c r="K53" s="24"/>
      <c r="L53" s="24"/>
      <c r="M53" s="24"/>
      <c r="O53" s="41"/>
      <c r="P53" s="41"/>
      <c r="Q53" s="41"/>
      <c r="R53" s="83" t="s">
        <v>223</v>
      </c>
      <c r="S53" s="84"/>
      <c r="T53" s="86"/>
      <c r="U53" s="86"/>
      <c r="V53" s="86"/>
      <c r="W53" s="194" t="s">
        <v>191</v>
      </c>
    </row>
    <row r="54" spans="2:23">
      <c r="B54" s="173" t="s">
        <v>475</v>
      </c>
      <c r="C54" s="24"/>
      <c r="D54" s="24"/>
      <c r="E54" s="24"/>
      <c r="F54" s="24"/>
      <c r="G54" s="24"/>
      <c r="H54" s="24"/>
      <c r="I54" s="24"/>
      <c r="J54" s="24"/>
      <c r="K54" s="24"/>
      <c r="L54" s="24"/>
      <c r="M54" s="24"/>
    </row>
    <row r="55" spans="2:23">
      <c r="B55" s="24" t="s">
        <v>186</v>
      </c>
      <c r="C55" s="24"/>
      <c r="D55" s="24"/>
      <c r="E55" s="24"/>
      <c r="F55" s="24"/>
      <c r="G55" s="24"/>
      <c r="H55" s="24"/>
      <c r="I55" s="24"/>
      <c r="J55" s="24"/>
      <c r="K55" s="24"/>
      <c r="L55" s="24"/>
      <c r="M55" s="24"/>
    </row>
  </sheetData>
  <mergeCells count="1">
    <mergeCell ref="B2:I3"/>
  </mergeCells>
  <dataValidations count="1">
    <dataValidation operator="equal" allowBlank="1" showInputMessage="1" showErrorMessage="1" sqref="G10:M11 G12:H14 J12:M12 M13" xr:uid="{00000000-0002-0000-0400-000000000000}">
      <formula1>0</formula1>
      <formula2>0</formula2>
    </dataValidation>
  </dataValidations>
  <pageMargins left="0.7" right="0.7" top="0.75" bottom="0.75" header="0.511811023622047" footer="0.511811023622047"/>
  <pageSetup scale="8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1"/>
  <sheetViews>
    <sheetView zoomScaleNormal="100" workbookViewId="0">
      <selection activeCell="J18" sqref="J18"/>
    </sheetView>
  </sheetViews>
  <sheetFormatPr baseColWidth="10" defaultColWidth="8.6640625" defaultRowHeight="15" customHeight="1"/>
  <cols>
    <col min="1" max="1" width="8.83203125" style="14" customWidth="1"/>
    <col min="5" max="6" width="6" customWidth="1"/>
    <col min="7" max="7" width="6" style="15" customWidth="1"/>
    <col min="8" max="8" width="6" customWidth="1"/>
    <col min="9" max="9" width="7.33203125" customWidth="1"/>
    <col min="10" max="11" width="6.83203125" customWidth="1"/>
    <col min="12" max="12" width="8" customWidth="1"/>
    <col min="13" max="13" width="9.33203125" customWidth="1"/>
    <col min="14" max="14" width="19.6640625" style="14" customWidth="1"/>
    <col min="15" max="15" width="8.83203125" customWidth="1"/>
  </cols>
  <sheetData>
    <row r="1" spans="1:23">
      <c r="B1" s="14"/>
      <c r="C1" s="14"/>
      <c r="D1" s="14"/>
      <c r="E1" s="14"/>
      <c r="F1" s="14"/>
      <c r="G1" s="16"/>
      <c r="H1" s="14"/>
      <c r="I1" s="14"/>
      <c r="J1" s="14"/>
      <c r="K1" s="235"/>
      <c r="L1" s="236"/>
      <c r="M1" s="237"/>
      <c r="T1" s="238">
        <f>SUM(T3:T17)</f>
        <v>30</v>
      </c>
    </row>
    <row r="2" spans="1:23">
      <c r="B2" s="13" t="s">
        <v>1</v>
      </c>
      <c r="C2" s="13"/>
      <c r="D2" s="13"/>
      <c r="E2" s="13"/>
      <c r="F2" s="13"/>
      <c r="G2" s="13"/>
      <c r="H2" s="13"/>
      <c r="I2" s="13"/>
      <c r="J2" s="14"/>
      <c r="K2" s="239"/>
      <c r="L2" s="133"/>
      <c r="M2" s="240"/>
      <c r="O2" s="14"/>
      <c r="P2" s="241"/>
      <c r="Q2" s="14"/>
      <c r="R2" s="14"/>
      <c r="S2" s="116" t="s">
        <v>80</v>
      </c>
      <c r="T2" s="116" t="s">
        <v>81</v>
      </c>
      <c r="U2" s="116" t="s">
        <v>82</v>
      </c>
      <c r="V2" s="116" t="s">
        <v>83</v>
      </c>
      <c r="W2" s="116" t="s">
        <v>84</v>
      </c>
    </row>
    <row r="3" spans="1:23">
      <c r="B3" s="13"/>
      <c r="C3" s="13"/>
      <c r="D3" s="13"/>
      <c r="E3" s="13"/>
      <c r="F3" s="13"/>
      <c r="G3" s="13"/>
      <c r="H3" s="13"/>
      <c r="I3" s="13"/>
      <c r="J3" s="14"/>
      <c r="K3" s="239"/>
      <c r="L3" s="133"/>
      <c r="M3" s="240"/>
      <c r="O3" s="242" t="s">
        <v>5</v>
      </c>
      <c r="P3" s="243" t="s">
        <v>330</v>
      </c>
      <c r="Q3" s="244"/>
      <c r="R3" s="244"/>
      <c r="S3" s="121" t="s">
        <v>331</v>
      </c>
      <c r="T3" s="245">
        <v>4</v>
      </c>
      <c r="U3" s="121" t="s">
        <v>90</v>
      </c>
      <c r="V3" s="121" t="s">
        <v>98</v>
      </c>
      <c r="W3" s="121" t="s">
        <v>332</v>
      </c>
    </row>
    <row r="4" spans="1:23">
      <c r="B4" s="14"/>
      <c r="C4" s="14"/>
      <c r="D4" s="14"/>
      <c r="E4" s="14"/>
      <c r="F4" s="14"/>
      <c r="G4" s="16"/>
      <c r="H4" s="14"/>
      <c r="I4" s="14"/>
      <c r="J4" s="14"/>
      <c r="K4" s="239"/>
      <c r="L4" s="133"/>
      <c r="M4" s="240"/>
      <c r="O4" s="152" t="s">
        <v>7</v>
      </c>
      <c r="P4" s="123" t="s">
        <v>333</v>
      </c>
      <c r="Q4" s="124"/>
      <c r="R4" s="124"/>
      <c r="S4" s="124"/>
      <c r="T4" s="246"/>
      <c r="U4" s="124"/>
      <c r="V4" s="124"/>
      <c r="W4" s="125"/>
    </row>
    <row r="5" spans="1:23">
      <c r="B5" s="14" t="s">
        <v>5</v>
      </c>
      <c r="C5" s="26" t="s">
        <v>334</v>
      </c>
      <c r="D5" s="24"/>
      <c r="E5" s="24"/>
      <c r="F5" s="24"/>
      <c r="G5" s="27"/>
      <c r="H5" s="24"/>
      <c r="I5" s="24"/>
      <c r="J5" s="24"/>
      <c r="K5" s="239"/>
      <c r="L5" s="133"/>
      <c r="M5" s="240"/>
      <c r="O5" s="242" t="s">
        <v>5</v>
      </c>
      <c r="P5" s="247" t="s">
        <v>335</v>
      </c>
      <c r="Q5" s="247"/>
      <c r="R5" s="247"/>
      <c r="S5" s="121" t="s">
        <v>331</v>
      </c>
      <c r="T5" s="245">
        <v>6</v>
      </c>
      <c r="U5" s="121" t="s">
        <v>90</v>
      </c>
      <c r="V5" s="121" t="s">
        <v>250</v>
      </c>
      <c r="W5" s="121" t="s">
        <v>160</v>
      </c>
    </row>
    <row r="6" spans="1:23">
      <c r="B6" s="14" t="s">
        <v>7</v>
      </c>
      <c r="C6" s="14"/>
      <c r="D6" s="22" t="s">
        <v>336</v>
      </c>
      <c r="E6" s="14"/>
      <c r="F6" s="14"/>
      <c r="G6" s="16"/>
      <c r="H6" s="14"/>
      <c r="I6" s="14"/>
      <c r="J6" s="14"/>
      <c r="K6" s="239"/>
      <c r="L6" s="133"/>
      <c r="M6" s="240"/>
      <c r="O6" s="152" t="s">
        <v>7</v>
      </c>
      <c r="P6" s="123" t="s">
        <v>337</v>
      </c>
      <c r="Q6" s="124"/>
      <c r="R6" s="124"/>
      <c r="S6" s="124"/>
      <c r="T6" s="246"/>
      <c r="U6" s="124"/>
      <c r="V6" s="124"/>
      <c r="W6" s="125"/>
    </row>
    <row r="7" spans="1:23">
      <c r="B7" s="14" t="s">
        <v>9</v>
      </c>
      <c r="C7" s="28">
        <v>3</v>
      </c>
      <c r="D7" s="29"/>
      <c r="E7" s="25"/>
      <c r="F7" s="25"/>
      <c r="G7" s="30"/>
      <c r="H7" s="25"/>
      <c r="I7" s="25"/>
      <c r="J7" s="25"/>
      <c r="K7" s="239"/>
      <c r="L7" s="133"/>
      <c r="M7" s="240"/>
      <c r="O7" s="242" t="s">
        <v>5</v>
      </c>
      <c r="P7" s="247" t="s">
        <v>338</v>
      </c>
      <c r="Q7" s="247"/>
      <c r="R7" s="247"/>
      <c r="S7" s="121" t="s">
        <v>339</v>
      </c>
      <c r="T7" s="245">
        <v>4</v>
      </c>
      <c r="U7" s="121" t="s">
        <v>230</v>
      </c>
      <c r="V7" s="121" t="s">
        <v>250</v>
      </c>
      <c r="W7" s="121" t="s">
        <v>92</v>
      </c>
    </row>
    <row r="8" spans="1:23">
      <c r="B8" s="136" t="s">
        <v>20</v>
      </c>
      <c r="C8" s="248" t="s">
        <v>340</v>
      </c>
      <c r="D8" s="14"/>
      <c r="E8" s="14"/>
      <c r="F8" s="14"/>
      <c r="G8" s="16"/>
      <c r="H8" s="14"/>
      <c r="I8" s="14"/>
      <c r="J8" s="14"/>
      <c r="K8" s="239"/>
      <c r="L8" s="133"/>
      <c r="M8" s="240"/>
      <c r="O8" s="152" t="s">
        <v>7</v>
      </c>
      <c r="P8" t="s">
        <v>341</v>
      </c>
      <c r="Q8" s="124"/>
      <c r="R8" s="124"/>
      <c r="S8" s="124"/>
      <c r="T8" s="246"/>
      <c r="U8" s="124"/>
      <c r="V8" s="124"/>
      <c r="W8" s="125"/>
    </row>
    <row r="9" spans="1:23" ht="18" customHeight="1">
      <c r="B9" s="31" t="s">
        <v>11</v>
      </c>
      <c r="C9" s="31"/>
      <c r="D9" s="31"/>
      <c r="E9" s="31"/>
      <c r="F9" s="32" t="s">
        <v>12</v>
      </c>
      <c r="G9" s="31"/>
      <c r="H9" s="31"/>
      <c r="I9" s="203"/>
      <c r="J9" s="34"/>
      <c r="K9" s="204"/>
      <c r="L9" s="205"/>
      <c r="M9" s="249"/>
      <c r="O9" s="242" t="s">
        <v>5</v>
      </c>
      <c r="P9" s="247" t="s">
        <v>342</v>
      </c>
      <c r="Q9" s="247"/>
      <c r="R9" s="247"/>
      <c r="S9" s="121" t="s">
        <v>339</v>
      </c>
      <c r="T9" s="245">
        <v>4</v>
      </c>
      <c r="U9" s="121" t="s">
        <v>123</v>
      </c>
      <c r="V9" s="121" t="s">
        <v>250</v>
      </c>
      <c r="W9" s="121" t="s">
        <v>92</v>
      </c>
    </row>
    <row r="10" spans="1:23">
      <c r="B10" s="38" t="s">
        <v>13</v>
      </c>
      <c r="C10" s="29" t="s">
        <v>343</v>
      </c>
      <c r="D10" s="25"/>
      <c r="E10" s="39" t="s">
        <v>14</v>
      </c>
      <c r="F10" s="40"/>
      <c r="G10" s="14"/>
      <c r="H10" s="14"/>
      <c r="I10" s="44"/>
      <c r="J10" s="44"/>
      <c r="K10" s="250"/>
      <c r="L10" s="251"/>
      <c r="M10" s="252"/>
      <c r="O10" s="152" t="s">
        <v>7</v>
      </c>
      <c r="P10" s="29" t="s">
        <v>344</v>
      </c>
      <c r="Q10" s="124"/>
      <c r="R10" s="124"/>
      <c r="S10" s="124"/>
      <c r="T10" s="246"/>
      <c r="U10" s="124"/>
      <c r="V10" s="124"/>
      <c r="W10" s="125"/>
    </row>
    <row r="11" spans="1:23">
      <c r="B11" s="46" t="s">
        <v>15</v>
      </c>
      <c r="C11" s="26" t="s">
        <v>345</v>
      </c>
      <c r="D11" s="24"/>
      <c r="E11" s="47" t="s">
        <v>16</v>
      </c>
      <c r="F11" s="48"/>
      <c r="G11" s="8" t="s">
        <v>346</v>
      </c>
      <c r="H11" s="8"/>
      <c r="I11" s="8"/>
      <c r="J11" s="8"/>
      <c r="K11" s="239"/>
      <c r="L11" s="251"/>
      <c r="M11" s="252"/>
      <c r="O11" s="242" t="s">
        <v>5</v>
      </c>
      <c r="P11" s="253" t="s">
        <v>347</v>
      </c>
      <c r="Q11" s="247"/>
      <c r="R11" s="247"/>
      <c r="S11" s="121" t="s">
        <v>331</v>
      </c>
      <c r="T11" s="245">
        <v>5</v>
      </c>
      <c r="U11" s="121" t="s">
        <v>230</v>
      </c>
      <c r="V11" s="121" t="s">
        <v>250</v>
      </c>
      <c r="W11" s="121" t="s">
        <v>332</v>
      </c>
    </row>
    <row r="12" spans="1:23">
      <c r="B12" s="51" t="s">
        <v>17</v>
      </c>
      <c r="C12" s="26" t="s">
        <v>348</v>
      </c>
      <c r="D12" s="24"/>
      <c r="E12" s="47" t="s">
        <v>18</v>
      </c>
      <c r="F12" s="48"/>
      <c r="G12" s="188" t="s">
        <v>349</v>
      </c>
      <c r="H12" s="93"/>
      <c r="I12" s="14"/>
      <c r="J12" s="93"/>
      <c r="K12" s="7"/>
      <c r="L12" s="7"/>
      <c r="M12" s="254"/>
      <c r="O12" s="152" t="s">
        <v>7</v>
      </c>
      <c r="P12" s="255" t="s">
        <v>350</v>
      </c>
      <c r="Q12" s="124"/>
      <c r="R12" s="124"/>
      <c r="S12" s="124"/>
      <c r="T12" s="246"/>
      <c r="U12" s="124"/>
      <c r="V12" s="124"/>
      <c r="W12" s="125"/>
    </row>
    <row r="13" spans="1:23">
      <c r="B13" s="51" t="s">
        <v>351</v>
      </c>
      <c r="C13" s="26" t="s">
        <v>352</v>
      </c>
      <c r="D13" s="24"/>
      <c r="E13" s="47" t="s">
        <v>19</v>
      </c>
      <c r="F13" s="48"/>
      <c r="G13" s="93" t="s">
        <v>353</v>
      </c>
      <c r="H13" s="93"/>
      <c r="I13" s="14"/>
      <c r="J13" s="93"/>
      <c r="K13" s="14"/>
      <c r="L13" s="93"/>
      <c r="M13" s="23"/>
      <c r="O13" s="242" t="s">
        <v>5</v>
      </c>
      <c r="P13" s="247" t="s">
        <v>354</v>
      </c>
      <c r="Q13" s="247"/>
      <c r="R13" s="247"/>
      <c r="S13" s="121" t="s">
        <v>331</v>
      </c>
      <c r="T13" s="245">
        <v>4</v>
      </c>
      <c r="U13" s="121" t="s">
        <v>230</v>
      </c>
      <c r="V13" s="121" t="s">
        <v>250</v>
      </c>
      <c r="W13" s="121" t="s">
        <v>160</v>
      </c>
    </row>
    <row r="14" spans="1:23">
      <c r="B14" s="51" t="s">
        <v>115</v>
      </c>
      <c r="C14" s="26" t="s">
        <v>355</v>
      </c>
      <c r="D14" s="24"/>
      <c r="E14" s="47" t="s">
        <v>21</v>
      </c>
      <c r="F14" s="48"/>
      <c r="G14" s="93" t="s">
        <v>356</v>
      </c>
      <c r="H14" s="93"/>
      <c r="I14" s="14"/>
      <c r="J14" s="93"/>
      <c r="K14" s="14"/>
      <c r="L14" s="14"/>
      <c r="M14" s="14"/>
      <c r="O14" s="152" t="s">
        <v>7</v>
      </c>
      <c r="P14" s="123" t="s">
        <v>357</v>
      </c>
      <c r="Q14" s="124"/>
      <c r="R14" s="124"/>
      <c r="S14" s="124"/>
      <c r="T14" s="246"/>
      <c r="U14" s="124"/>
      <c r="V14" s="124"/>
      <c r="W14" s="125"/>
    </row>
    <row r="15" spans="1:23">
      <c r="B15" s="60" t="s">
        <v>23</v>
      </c>
      <c r="C15" s="256"/>
      <c r="D15" s="257"/>
      <c r="E15" s="257"/>
      <c r="F15" s="258" t="s">
        <v>24</v>
      </c>
      <c r="G15" s="257"/>
      <c r="H15" s="259"/>
      <c r="I15" s="257"/>
      <c r="J15" s="212"/>
      <c r="K15" s="212"/>
      <c r="L15" s="212"/>
      <c r="M15" s="212"/>
      <c r="O15" s="242" t="s">
        <v>5</v>
      </c>
      <c r="P15" s="247" t="s">
        <v>358</v>
      </c>
      <c r="Q15" s="247"/>
      <c r="R15" s="247"/>
      <c r="S15" s="121" t="s">
        <v>331</v>
      </c>
      <c r="T15" s="245">
        <v>3</v>
      </c>
      <c r="U15" s="121" t="s">
        <v>97</v>
      </c>
      <c r="V15" s="121" t="s">
        <v>250</v>
      </c>
      <c r="W15" s="121" t="s">
        <v>160</v>
      </c>
    </row>
    <row r="16" spans="1:23">
      <c r="A16" s="161">
        <v>2</v>
      </c>
      <c r="B16" s="64" t="s">
        <v>25</v>
      </c>
      <c r="C16" s="65" t="str">
        <f>LOOKUP(A16,Data!$A$2:$D$11)</f>
        <v>ppp</v>
      </c>
      <c r="D16" s="18"/>
      <c r="E16" s="18"/>
      <c r="F16" s="66" t="s">
        <v>27</v>
      </c>
      <c r="G16" s="67">
        <v>0</v>
      </c>
      <c r="H16" s="68"/>
      <c r="I16" s="260" t="s">
        <v>28</v>
      </c>
      <c r="J16" s="70">
        <v>0</v>
      </c>
      <c r="K16" s="71"/>
      <c r="L16" s="261" t="s">
        <v>29</v>
      </c>
      <c r="M16" s="70">
        <v>0</v>
      </c>
      <c r="O16" s="262" t="s">
        <v>7</v>
      </c>
      <c r="P16" s="123" t="s">
        <v>359</v>
      </c>
      <c r="Q16" s="124"/>
      <c r="R16" s="124"/>
      <c r="S16" s="124"/>
      <c r="T16" s="124"/>
      <c r="U16" s="124"/>
      <c r="V16" s="124"/>
      <c r="W16" s="125"/>
    </row>
    <row r="17" spans="1:23">
      <c r="A17" s="161">
        <v>4</v>
      </c>
      <c r="B17" s="22" t="s">
        <v>30</v>
      </c>
      <c r="C17" s="65" t="str">
        <f>LOOKUP(A17,Data!$A$2:$D$11)</f>
        <v>pppp</v>
      </c>
      <c r="D17" s="14"/>
      <c r="E17" s="14"/>
      <c r="F17" s="69" t="s">
        <v>31</v>
      </c>
      <c r="G17" s="67">
        <v>0</v>
      </c>
      <c r="H17" s="72"/>
      <c r="I17" s="260" t="s">
        <v>32</v>
      </c>
      <c r="J17" s="70">
        <v>0</v>
      </c>
      <c r="K17" s="71"/>
      <c r="L17" s="263" t="s">
        <v>33</v>
      </c>
      <c r="M17" s="70" t="s">
        <v>360</v>
      </c>
      <c r="O17" s="242" t="s">
        <v>5</v>
      </c>
      <c r="Q17" s="120"/>
      <c r="R17" s="120"/>
      <c r="S17" s="121"/>
      <c r="T17" s="121"/>
      <c r="U17" s="121"/>
      <c r="V17" s="121"/>
      <c r="W17" s="121"/>
    </row>
    <row r="18" spans="1:23" ht="16.5" customHeight="1">
      <c r="A18" s="161"/>
      <c r="B18" s="22" t="s">
        <v>34</v>
      </c>
      <c r="C18" s="65" t="s">
        <v>26</v>
      </c>
      <c r="D18" s="14"/>
      <c r="E18" s="14"/>
      <c r="F18" s="69" t="s">
        <v>35</v>
      </c>
      <c r="G18" s="67">
        <v>0</v>
      </c>
      <c r="H18" s="72"/>
      <c r="I18" s="260" t="s">
        <v>36</v>
      </c>
      <c r="J18" s="70">
        <v>0</v>
      </c>
      <c r="K18" s="71"/>
      <c r="L18" s="264" t="s">
        <v>37</v>
      </c>
      <c r="M18" s="140">
        <v>2</v>
      </c>
      <c r="O18" s="262" t="s">
        <v>7</v>
      </c>
      <c r="P18" s="123"/>
      <c r="Q18" s="124"/>
      <c r="R18" s="124"/>
      <c r="S18" s="124"/>
      <c r="T18" s="124"/>
      <c r="U18" s="124"/>
      <c r="V18" s="124"/>
      <c r="W18" s="125"/>
    </row>
    <row r="19" spans="1:23">
      <c r="B19" s="22" t="s">
        <v>38</v>
      </c>
      <c r="C19" s="65" t="s">
        <v>26</v>
      </c>
      <c r="D19" s="14"/>
      <c r="E19" s="14"/>
      <c r="F19" s="69" t="s">
        <v>39</v>
      </c>
      <c r="G19" s="67">
        <v>0</v>
      </c>
      <c r="H19" s="68"/>
      <c r="I19" s="265" t="s">
        <v>40</v>
      </c>
      <c r="J19" s="140">
        <v>3</v>
      </c>
      <c r="K19" s="71"/>
      <c r="L19" s="261" t="s">
        <v>41</v>
      </c>
      <c r="M19" s="70">
        <v>0</v>
      </c>
      <c r="O19" s="148" t="s">
        <v>361</v>
      </c>
      <c r="P19" s="148"/>
      <c r="Q19" s="148"/>
      <c r="R19" s="149"/>
      <c r="S19" s="266" t="s">
        <v>362</v>
      </c>
      <c r="T19" s="150"/>
      <c r="U19" s="149"/>
      <c r="V19" s="149"/>
      <c r="W19" s="267" t="s">
        <v>363</v>
      </c>
    </row>
    <row r="20" spans="1:23">
      <c r="B20" s="73" t="s">
        <v>42</v>
      </c>
      <c r="C20" s="25"/>
      <c r="D20" s="25"/>
      <c r="E20" s="25"/>
      <c r="F20" s="144" t="s">
        <v>43</v>
      </c>
      <c r="G20" s="140">
        <v>3</v>
      </c>
      <c r="H20" s="75"/>
      <c r="I20" s="268" t="s">
        <v>44</v>
      </c>
      <c r="J20" s="70">
        <v>0</v>
      </c>
      <c r="K20" s="76"/>
      <c r="L20" s="269" t="s">
        <v>45</v>
      </c>
      <c r="M20" s="70">
        <v>0</v>
      </c>
      <c r="O20" s="118" t="s">
        <v>5</v>
      </c>
      <c r="P20" s="270" t="s">
        <v>364</v>
      </c>
      <c r="Q20" s="247"/>
      <c r="R20" s="247"/>
      <c r="S20" s="121" t="s">
        <v>339</v>
      </c>
      <c r="T20" s="271">
        <v>2</v>
      </c>
      <c r="U20" s="121" t="s">
        <v>230</v>
      </c>
      <c r="V20" s="121" t="s">
        <v>250</v>
      </c>
      <c r="W20" s="121" t="s">
        <v>160</v>
      </c>
    </row>
    <row r="21" spans="1:23">
      <c r="B21" s="22" t="s">
        <v>46</v>
      </c>
      <c r="C21" s="29"/>
      <c r="D21" s="25"/>
      <c r="E21" s="74" t="s">
        <v>47</v>
      </c>
      <c r="F21" s="78" t="s">
        <v>48</v>
      </c>
      <c r="G21" s="63"/>
      <c r="H21" s="63"/>
      <c r="I21" s="79" t="s">
        <v>49</v>
      </c>
      <c r="J21" s="79"/>
      <c r="K21" s="79" t="s">
        <v>50</v>
      </c>
      <c r="L21" s="63"/>
      <c r="M21" s="80" t="s">
        <v>51</v>
      </c>
      <c r="N21" s="272"/>
      <c r="O21" s="152" t="s">
        <v>7</v>
      </c>
      <c r="P21" s="29" t="s">
        <v>365</v>
      </c>
      <c r="Q21" s="124"/>
      <c r="R21" s="124"/>
      <c r="S21" s="124"/>
      <c r="T21" s="246"/>
      <c r="U21" s="124"/>
      <c r="V21" s="124"/>
      <c r="W21" s="125" t="str">
        <f>I25</f>
        <v>Good (+3)</v>
      </c>
    </row>
    <row r="22" spans="1:23">
      <c r="B22" s="81" t="s">
        <v>52</v>
      </c>
      <c r="C22" s="26"/>
      <c r="D22" s="24"/>
      <c r="E22" s="82" t="s">
        <v>53</v>
      </c>
      <c r="F22" s="83" t="s">
        <v>366</v>
      </c>
      <c r="G22" s="84"/>
      <c r="H22" s="84"/>
      <c r="I22" s="85" t="str">
        <f>LOOKUP(J22,Data!$A$2:$B$12)</f>
        <v>mediocre (+0)</v>
      </c>
      <c r="J22" s="86">
        <v>0</v>
      </c>
      <c r="K22" s="87"/>
      <c r="L22" s="84"/>
      <c r="M22" s="88" t="s">
        <v>142</v>
      </c>
      <c r="O22" s="118" t="s">
        <v>5</v>
      </c>
      <c r="P22" s="273" t="s">
        <v>367</v>
      </c>
      <c r="Q22" s="274"/>
      <c r="R22" s="274"/>
      <c r="S22" s="121" t="s">
        <v>368</v>
      </c>
      <c r="T22" s="271">
        <v>2</v>
      </c>
      <c r="U22" s="121" t="s">
        <v>230</v>
      </c>
      <c r="V22" s="121" t="s">
        <v>250</v>
      </c>
      <c r="W22" s="121" t="s">
        <v>332</v>
      </c>
    </row>
    <row r="23" spans="1:23">
      <c r="B23" s="22" t="s">
        <v>54</v>
      </c>
      <c r="C23" s="26"/>
      <c r="D23" s="24"/>
      <c r="E23" s="82" t="s">
        <v>55</v>
      </c>
      <c r="F23" s="83" t="s">
        <v>369</v>
      </c>
      <c r="G23" s="84"/>
      <c r="H23" s="84"/>
      <c r="I23" s="85" t="str">
        <f>LOOKUP(J23,Data!$A$2:$B$12)</f>
        <v>Fantastic (+6)</v>
      </c>
      <c r="J23" s="86">
        <v>6</v>
      </c>
      <c r="K23" s="87">
        <f>J23+4</f>
        <v>10</v>
      </c>
      <c r="L23" s="84"/>
      <c r="M23" s="88"/>
      <c r="O23" s="152" t="s">
        <v>7</v>
      </c>
      <c r="P23" s="123" t="s">
        <v>370</v>
      </c>
      <c r="Q23" s="124"/>
      <c r="R23" s="124"/>
      <c r="S23" s="124"/>
      <c r="T23" s="246"/>
      <c r="U23" s="124"/>
      <c r="V23" s="124"/>
      <c r="W23" s="125" t="str">
        <f>I26</f>
        <v>Fair (+2)</v>
      </c>
    </row>
    <row r="24" spans="1:23">
      <c r="B24" s="81" t="s">
        <v>56</v>
      </c>
      <c r="C24" s="26"/>
      <c r="D24" s="24"/>
      <c r="E24" s="82">
        <v>-8</v>
      </c>
      <c r="F24" s="83" t="s">
        <v>371</v>
      </c>
      <c r="G24" s="84"/>
      <c r="H24" s="84"/>
      <c r="I24" s="85" t="str">
        <f>LOOKUP(J24,Data!$A$2:$B$12)</f>
        <v>Superb (+5)</v>
      </c>
      <c r="J24" s="86">
        <v>5</v>
      </c>
      <c r="K24" s="87">
        <f>J24+4</f>
        <v>9</v>
      </c>
      <c r="L24" s="84"/>
      <c r="M24" s="84"/>
      <c r="O24" s="118" t="s">
        <v>5</v>
      </c>
      <c r="P24" s="275" t="s">
        <v>372</v>
      </c>
      <c r="Q24" s="244"/>
      <c r="R24" s="244"/>
      <c r="S24" s="121" t="s">
        <v>373</v>
      </c>
      <c r="T24" s="271">
        <v>2</v>
      </c>
      <c r="U24" s="121" t="s">
        <v>97</v>
      </c>
      <c r="V24" s="121" t="s">
        <v>250</v>
      </c>
      <c r="W24" s="121" t="s">
        <v>92</v>
      </c>
    </row>
    <row r="25" spans="1:23">
      <c r="B25" s="73" t="s">
        <v>57</v>
      </c>
      <c r="C25" s="14"/>
      <c r="D25" s="14"/>
      <c r="E25" s="89" t="s">
        <v>58</v>
      </c>
      <c r="F25" s="83" t="s">
        <v>374</v>
      </c>
      <c r="G25" s="84"/>
      <c r="H25" s="84"/>
      <c r="I25" s="85" t="str">
        <f>LOOKUP(J25,Data!$A$2:$B$12)</f>
        <v>Good (+3)</v>
      </c>
      <c r="J25" s="86">
        <v>3</v>
      </c>
      <c r="K25" s="87">
        <f>J25+4</f>
        <v>7</v>
      </c>
      <c r="L25" s="84"/>
      <c r="M25" s="84"/>
      <c r="O25" s="152" t="s">
        <v>7</v>
      </c>
      <c r="P25" s="123" t="s">
        <v>375</v>
      </c>
      <c r="Q25" s="124"/>
      <c r="R25" s="124"/>
      <c r="S25" s="124"/>
      <c r="T25" s="246"/>
      <c r="U25" s="124"/>
      <c r="V25" s="124"/>
      <c r="W25" s="125" t="str">
        <f>W23</f>
        <v>Fair (+2)</v>
      </c>
    </row>
    <row r="26" spans="1:23">
      <c r="B26" s="22" t="s">
        <v>59</v>
      </c>
      <c r="C26" s="90" t="s">
        <v>60</v>
      </c>
      <c r="D26" s="14" t="s">
        <v>61</v>
      </c>
      <c r="E26" s="91" t="s">
        <v>62</v>
      </c>
      <c r="F26" s="83" t="s">
        <v>263</v>
      </c>
      <c r="G26" s="84"/>
      <c r="H26" s="84"/>
      <c r="I26" s="85" t="str">
        <f>LOOKUP(J26,Data!$A$2:$B$12)</f>
        <v>Fair (+2)</v>
      </c>
      <c r="J26" s="86">
        <v>2</v>
      </c>
      <c r="K26" s="87">
        <f>J26+4</f>
        <v>6</v>
      </c>
      <c r="L26" s="84"/>
      <c r="M26" s="84"/>
      <c r="O26" s="118" t="s">
        <v>5</v>
      </c>
      <c r="P26" s="270" t="s">
        <v>376</v>
      </c>
      <c r="Q26" s="247"/>
      <c r="R26" s="247"/>
      <c r="S26" s="121" t="s">
        <v>331</v>
      </c>
      <c r="T26" s="271">
        <v>3</v>
      </c>
      <c r="U26" s="121" t="s">
        <v>230</v>
      </c>
      <c r="V26" s="121" t="s">
        <v>250</v>
      </c>
      <c r="W26" s="121" t="s">
        <v>332</v>
      </c>
    </row>
    <row r="27" spans="1:23">
      <c r="B27" s="92" t="s">
        <v>63</v>
      </c>
      <c r="C27" s="90" t="s">
        <v>60</v>
      </c>
      <c r="D27" s="93">
        <v>-1</v>
      </c>
      <c r="E27" s="94" t="s">
        <v>64</v>
      </c>
      <c r="F27" s="83" t="s">
        <v>156</v>
      </c>
      <c r="G27" s="84"/>
      <c r="H27" s="84"/>
      <c r="I27" s="85" t="str">
        <f>LOOKUP(J27,Data!$A$2:$B$12)</f>
        <v>Fair (+2)</v>
      </c>
      <c r="J27" s="86">
        <v>2</v>
      </c>
      <c r="K27" s="87">
        <f>J27+4</f>
        <v>6</v>
      </c>
      <c r="L27" s="84"/>
      <c r="M27" s="95" t="s">
        <v>65</v>
      </c>
      <c r="O27" s="152" t="s">
        <v>7</v>
      </c>
      <c r="P27" s="123" t="s">
        <v>377</v>
      </c>
      <c r="Q27" s="124"/>
      <c r="R27" s="124"/>
      <c r="S27" s="124"/>
      <c r="T27" s="246"/>
      <c r="U27" s="124"/>
      <c r="V27" s="124"/>
      <c r="W27" s="125" t="str">
        <f>W21</f>
        <v>Good (+3)</v>
      </c>
    </row>
    <row r="28" spans="1:23">
      <c r="B28" s="22" t="s">
        <v>66</v>
      </c>
      <c r="C28" s="90" t="s">
        <v>60</v>
      </c>
      <c r="D28" s="93">
        <v>-2</v>
      </c>
      <c r="E28" s="94" t="s">
        <v>67</v>
      </c>
      <c r="F28" s="83" t="s">
        <v>161</v>
      </c>
      <c r="G28" s="84"/>
      <c r="H28" s="84"/>
      <c r="I28" s="85" t="str">
        <f>LOOKUP(J28,Data!$A$2:$B$12)</f>
        <v>mediocre (+0)</v>
      </c>
      <c r="J28" s="71">
        <v>0</v>
      </c>
      <c r="K28" s="14"/>
      <c r="L28" s="84"/>
      <c r="M28" s="95" t="s">
        <v>68</v>
      </c>
      <c r="O28" s="118" t="s">
        <v>5</v>
      </c>
      <c r="P28" t="s">
        <v>378</v>
      </c>
      <c r="Q28" s="120"/>
      <c r="R28" s="276" t="s">
        <v>245</v>
      </c>
      <c r="S28" s="121" t="s">
        <v>379</v>
      </c>
      <c r="T28" s="245">
        <v>0</v>
      </c>
      <c r="U28" s="121" t="s">
        <v>97</v>
      </c>
      <c r="V28" s="121" t="s">
        <v>130</v>
      </c>
      <c r="W28" s="121" t="s">
        <v>380</v>
      </c>
    </row>
    <row r="29" spans="1:23">
      <c r="B29" s="96" t="s">
        <v>69</v>
      </c>
      <c r="C29" s="97" t="s">
        <v>60</v>
      </c>
      <c r="D29" s="98">
        <v>-3</v>
      </c>
      <c r="E29" s="99" t="s">
        <v>70</v>
      </c>
      <c r="F29" s="100" t="s">
        <v>71</v>
      </c>
      <c r="G29" s="101"/>
      <c r="H29" s="102">
        <v>0</v>
      </c>
      <c r="I29" s="103" t="s">
        <v>381</v>
      </c>
      <c r="J29" s="104"/>
      <c r="K29" s="104"/>
      <c r="L29" s="105" t="s">
        <v>72</v>
      </c>
      <c r="M29" s="277" t="str">
        <f>E12</f>
        <v>Good (+3)</v>
      </c>
      <c r="O29" s="152" t="s">
        <v>7</v>
      </c>
      <c r="P29" s="123" t="s">
        <v>382</v>
      </c>
      <c r="Q29" s="124"/>
      <c r="R29" s="124"/>
      <c r="S29" s="124"/>
      <c r="T29" s="124"/>
      <c r="U29" s="124"/>
      <c r="V29" s="124"/>
      <c r="W29" s="125"/>
    </row>
    <row r="30" spans="1:23">
      <c r="B30" s="106"/>
      <c r="C30" s="106"/>
      <c r="D30" s="106"/>
      <c r="E30" s="106"/>
      <c r="F30" s="106"/>
      <c r="G30" s="107"/>
      <c r="H30" s="106"/>
      <c r="I30" s="106"/>
      <c r="J30" s="106"/>
      <c r="K30" s="106"/>
      <c r="L30" s="106"/>
      <c r="M30" s="106"/>
      <c r="P30" t="s">
        <v>383</v>
      </c>
      <c r="R30" s="65"/>
    </row>
    <row r="31" spans="1:23">
      <c r="B31" s="108" t="s">
        <v>73</v>
      </c>
      <c r="C31" s="108"/>
      <c r="D31" s="108"/>
      <c r="E31" s="109" t="s">
        <v>74</v>
      </c>
      <c r="F31" s="110"/>
      <c r="G31" s="110"/>
      <c r="H31" s="108"/>
      <c r="I31" s="108"/>
      <c r="J31" s="108"/>
      <c r="K31" s="108"/>
      <c r="L31" s="108"/>
      <c r="M31" s="108"/>
      <c r="O31" s="278"/>
      <c r="P31" s="278"/>
      <c r="Q31" s="278"/>
      <c r="R31" s="279"/>
      <c r="S31" s="278"/>
      <c r="T31" s="278"/>
      <c r="U31" s="278"/>
      <c r="V31" s="278"/>
      <c r="W31" s="278"/>
    </row>
    <row r="32" spans="1:23">
      <c r="B32" s="25" t="s">
        <v>384</v>
      </c>
      <c r="C32" s="111"/>
      <c r="D32" s="112"/>
      <c r="E32" s="112" t="s">
        <v>385</v>
      </c>
      <c r="F32" s="112"/>
      <c r="G32" s="25"/>
      <c r="H32" s="112"/>
      <c r="I32" s="111"/>
      <c r="J32" s="111"/>
      <c r="K32" s="111"/>
      <c r="L32" s="111"/>
      <c r="M32" s="25"/>
      <c r="O32" s="14" t="s">
        <v>5</v>
      </c>
      <c r="Q32" s="178" t="s">
        <v>386</v>
      </c>
      <c r="R32" s="24"/>
      <c r="S32" s="24"/>
      <c r="T32" s="27"/>
      <c r="U32" s="27"/>
      <c r="V32" s="27"/>
      <c r="W32" s="82"/>
    </row>
    <row r="33" spans="2:23">
      <c r="B33" s="25" t="s">
        <v>387</v>
      </c>
      <c r="C33" s="111"/>
      <c r="D33" s="114"/>
      <c r="E33" s="112" t="s">
        <v>388</v>
      </c>
      <c r="F33" s="112"/>
      <c r="G33" s="25"/>
      <c r="H33" s="112"/>
      <c r="I33" s="111"/>
      <c r="J33" s="111"/>
      <c r="K33" s="111"/>
      <c r="L33" s="111"/>
      <c r="M33" s="25"/>
      <c r="O33" s="14" t="s">
        <v>7</v>
      </c>
      <c r="P33" s="14"/>
      <c r="Q33" s="280" t="s">
        <v>389</v>
      </c>
      <c r="R33" s="180"/>
      <c r="S33" s="180"/>
      <c r="T33" s="180"/>
      <c r="U33" s="180"/>
      <c r="V33" s="180"/>
      <c r="W33" s="281"/>
    </row>
    <row r="34" spans="2:23">
      <c r="B34" s="25" t="s">
        <v>390</v>
      </c>
      <c r="C34" s="111"/>
      <c r="D34" s="112"/>
      <c r="E34" s="112" t="s">
        <v>391</v>
      </c>
      <c r="F34" s="112"/>
      <c r="G34" s="25"/>
      <c r="H34" s="112"/>
      <c r="I34" s="111"/>
      <c r="J34" s="111"/>
      <c r="K34" s="111"/>
      <c r="L34" s="111"/>
      <c r="M34" s="25"/>
      <c r="O34" s="14"/>
      <c r="P34" s="14"/>
      <c r="Q34" s="233"/>
      <c r="R34" s="182"/>
      <c r="S34" s="182"/>
      <c r="T34" s="182"/>
      <c r="U34" s="182"/>
      <c r="V34" s="182"/>
      <c r="W34" s="282"/>
    </row>
    <row r="35" spans="2:23">
      <c r="B35" s="25" t="s">
        <v>345</v>
      </c>
      <c r="C35" s="111"/>
      <c r="D35" s="112"/>
      <c r="E35" s="112"/>
      <c r="F35" s="112"/>
      <c r="G35" s="25"/>
      <c r="H35" s="112"/>
      <c r="I35" s="111"/>
      <c r="J35" s="111"/>
      <c r="K35" s="111"/>
      <c r="L35" s="111"/>
      <c r="M35" s="25"/>
      <c r="O35" s="14"/>
      <c r="P35" s="14"/>
      <c r="Q35" s="234"/>
      <c r="R35" s="184"/>
      <c r="S35" s="184"/>
      <c r="T35" s="184"/>
      <c r="U35" s="184"/>
      <c r="V35" s="184"/>
      <c r="W35" s="283"/>
    </row>
    <row r="36" spans="2:23">
      <c r="B36" s="25" t="s">
        <v>392</v>
      </c>
      <c r="C36" s="111"/>
      <c r="D36" s="112"/>
      <c r="E36" s="112"/>
      <c r="F36" s="112"/>
      <c r="G36" s="25"/>
      <c r="H36" s="112"/>
      <c r="I36" s="111"/>
      <c r="J36" s="111"/>
      <c r="K36" s="111"/>
      <c r="L36" s="111"/>
      <c r="M36" s="25"/>
      <c r="O36" s="31" t="s">
        <v>11</v>
      </c>
      <c r="P36" s="31"/>
      <c r="Q36" s="31"/>
      <c r="R36" s="108" t="s">
        <v>204</v>
      </c>
      <c r="S36" s="185"/>
      <c r="T36" s="31"/>
      <c r="U36" s="31"/>
      <c r="V36" s="31"/>
      <c r="W36" s="31"/>
    </row>
    <row r="37" spans="2:23" ht="16">
      <c r="B37" s="108" t="s">
        <v>77</v>
      </c>
      <c r="C37" s="108"/>
      <c r="D37" s="108"/>
      <c r="E37" s="110"/>
      <c r="F37" s="110"/>
      <c r="G37" s="110"/>
      <c r="H37" s="108"/>
      <c r="I37" s="108"/>
      <c r="J37" s="108"/>
      <c r="K37" s="108"/>
      <c r="L37" s="108"/>
      <c r="M37" s="108"/>
      <c r="O37" s="38" t="s">
        <v>13</v>
      </c>
      <c r="P37" s="29" t="s">
        <v>393</v>
      </c>
      <c r="Q37" s="25"/>
      <c r="R37" s="186" t="s">
        <v>206</v>
      </c>
      <c r="S37" s="18"/>
      <c r="T37" s="187" t="s">
        <v>212</v>
      </c>
      <c r="U37" s="186" t="s">
        <v>207</v>
      </c>
      <c r="V37" s="18"/>
      <c r="W37" s="187" t="s">
        <v>214</v>
      </c>
    </row>
    <row r="38" spans="2:23">
      <c r="B38" s="25" t="s">
        <v>394</v>
      </c>
      <c r="C38" s="115"/>
      <c r="D38" s="115"/>
      <c r="E38" s="115"/>
      <c r="F38" s="115"/>
      <c r="G38" s="25"/>
      <c r="H38" s="115"/>
      <c r="I38" s="115"/>
      <c r="J38" s="115"/>
      <c r="K38" s="115"/>
      <c r="L38" s="115"/>
      <c r="M38" s="115"/>
      <c r="O38" s="46" t="s">
        <v>208</v>
      </c>
      <c r="P38" s="26" t="s">
        <v>395</v>
      </c>
      <c r="Q38" s="24"/>
      <c r="R38" s="188" t="s">
        <v>210</v>
      </c>
      <c r="S38" s="14"/>
      <c r="T38" s="187">
        <v>-2</v>
      </c>
      <c r="U38" s="188" t="s">
        <v>211</v>
      </c>
      <c r="V38" s="14"/>
      <c r="W38" s="187">
        <v>-1</v>
      </c>
    </row>
    <row r="39" spans="2:23" ht="17" customHeight="1">
      <c r="B39" s="25"/>
      <c r="C39" s="115"/>
      <c r="D39" s="115"/>
      <c r="E39" s="115"/>
      <c r="F39" s="115"/>
      <c r="G39" s="25"/>
      <c r="H39" s="115"/>
      <c r="I39" s="115"/>
      <c r="J39" s="115"/>
      <c r="K39" s="115"/>
      <c r="L39" s="115"/>
      <c r="M39" s="115"/>
      <c r="O39" s="14"/>
      <c r="P39" s="14"/>
      <c r="Q39" s="14"/>
      <c r="R39" s="52" t="s">
        <v>213</v>
      </c>
      <c r="S39" s="25"/>
      <c r="T39" s="187">
        <v>0</v>
      </c>
      <c r="U39" s="189" t="s">
        <v>215</v>
      </c>
      <c r="V39" s="25"/>
      <c r="W39" s="187">
        <v>0</v>
      </c>
    </row>
    <row r="40" spans="2:23">
      <c r="B40" s="25"/>
      <c r="C40" s="115"/>
      <c r="D40" s="115"/>
      <c r="E40" s="115"/>
      <c r="F40" s="115"/>
      <c r="G40" s="25"/>
      <c r="H40" s="115"/>
      <c r="I40" s="115"/>
      <c r="J40" s="115"/>
      <c r="K40" s="115"/>
      <c r="L40" s="115"/>
      <c r="M40" s="115"/>
      <c r="O40" s="190" t="s">
        <v>71</v>
      </c>
      <c r="P40" s="60" t="s">
        <v>23</v>
      </c>
      <c r="Q40" s="60"/>
      <c r="R40" s="78" t="s">
        <v>48</v>
      </c>
      <c r="S40" s="63"/>
      <c r="T40" s="79"/>
      <c r="U40" s="79"/>
      <c r="V40" s="79"/>
      <c r="W40" s="80"/>
    </row>
    <row r="41" spans="2:23">
      <c r="B41" s="25"/>
      <c r="C41" s="115"/>
      <c r="D41" s="115"/>
      <c r="E41" s="115"/>
      <c r="F41" s="115"/>
      <c r="G41" s="25"/>
      <c r="H41" s="115"/>
      <c r="I41" s="115"/>
      <c r="J41" s="115"/>
      <c r="K41" s="115"/>
      <c r="L41" s="115"/>
      <c r="M41" s="115"/>
      <c r="O41" s="102">
        <v>3</v>
      </c>
      <c r="P41" s="191" t="s">
        <v>25</v>
      </c>
      <c r="Q41" s="65" t="s">
        <v>217</v>
      </c>
      <c r="R41" s="83" t="s">
        <v>218</v>
      </c>
      <c r="S41" s="84"/>
      <c r="T41" s="86"/>
      <c r="U41" s="86"/>
      <c r="V41" s="86"/>
      <c r="W41" s="192" t="s">
        <v>219</v>
      </c>
    </row>
    <row r="42" spans="2:23" ht="14.75" customHeight="1">
      <c r="B42" s="108" t="s">
        <v>78</v>
      </c>
      <c r="C42" s="108"/>
      <c r="D42" s="31"/>
      <c r="E42" s="31"/>
      <c r="F42" s="31"/>
      <c r="G42" s="31"/>
      <c r="H42" s="31"/>
      <c r="I42" s="31" t="s">
        <v>164</v>
      </c>
      <c r="J42" s="31"/>
      <c r="K42" s="31"/>
      <c r="L42" s="31"/>
      <c r="M42" s="31"/>
      <c r="O42" s="71" t="s">
        <v>396</v>
      </c>
      <c r="P42" s="22" t="s">
        <v>30</v>
      </c>
      <c r="Q42" s="65" t="s">
        <v>217</v>
      </c>
      <c r="R42" s="83" t="s">
        <v>397</v>
      </c>
      <c r="S42" s="84"/>
      <c r="T42" s="86"/>
      <c r="U42" s="86"/>
      <c r="V42" s="86"/>
      <c r="W42" s="194" t="s">
        <v>191</v>
      </c>
    </row>
    <row r="43" spans="2:23">
      <c r="B43" s="173" t="s">
        <v>398</v>
      </c>
      <c r="C43" s="174"/>
      <c r="D43" s="175"/>
      <c r="E43" s="111"/>
      <c r="F43" s="115"/>
      <c r="G43" s="176"/>
      <c r="H43" s="115"/>
      <c r="I43" s="115"/>
      <c r="J43" s="176"/>
      <c r="K43" s="115"/>
      <c r="L43" s="115"/>
      <c r="M43" s="115"/>
      <c r="O43" s="41"/>
      <c r="P43" s="41"/>
      <c r="Q43" s="41"/>
      <c r="R43" s="83" t="s">
        <v>223</v>
      </c>
      <c r="S43" s="84"/>
      <c r="T43" s="86"/>
      <c r="U43" s="86"/>
      <c r="V43" s="86"/>
      <c r="W43" s="194" t="s">
        <v>191</v>
      </c>
    </row>
    <row r="44" spans="2:23">
      <c r="B44" s="24" t="s">
        <v>174</v>
      </c>
      <c r="C44" s="177"/>
      <c r="D44" s="175"/>
      <c r="E44" s="111"/>
      <c r="F44" s="115"/>
      <c r="G44" s="176"/>
      <c r="H44" s="115"/>
      <c r="I44" s="115"/>
      <c r="J44" s="176"/>
      <c r="K44" s="115"/>
      <c r="L44" s="115"/>
      <c r="M44" s="115"/>
    </row>
    <row r="45" spans="2:23">
      <c r="B45" s="173" t="s">
        <v>399</v>
      </c>
      <c r="C45" s="175"/>
      <c r="D45" s="175"/>
      <c r="E45" s="115"/>
      <c r="F45" s="115"/>
      <c r="G45" s="176"/>
      <c r="H45" s="115"/>
      <c r="I45" s="115"/>
      <c r="J45" s="176"/>
      <c r="K45" s="115"/>
      <c r="L45" s="115"/>
      <c r="M45" s="115"/>
    </row>
    <row r="46" spans="2:23">
      <c r="B46" s="173" t="s">
        <v>400</v>
      </c>
      <c r="C46" s="175"/>
      <c r="D46" s="175"/>
      <c r="E46" s="115"/>
      <c r="F46" s="115"/>
      <c r="G46" s="176"/>
      <c r="H46" s="115"/>
      <c r="I46" s="115"/>
      <c r="J46" s="176"/>
      <c r="K46" s="115"/>
      <c r="L46" s="115"/>
      <c r="M46" s="115"/>
    </row>
    <row r="47" spans="2:23">
      <c r="B47" s="173" t="s">
        <v>178</v>
      </c>
      <c r="C47" s="175"/>
      <c r="D47" s="175"/>
      <c r="E47" s="115"/>
      <c r="F47" s="115"/>
      <c r="G47" s="176"/>
      <c r="H47" s="115"/>
      <c r="I47" s="115"/>
      <c r="J47" s="176"/>
      <c r="K47" s="115"/>
      <c r="L47" s="115"/>
      <c r="M47" s="115"/>
    </row>
    <row r="48" spans="2:23">
      <c r="B48" s="173" t="s">
        <v>401</v>
      </c>
      <c r="C48" s="175"/>
      <c r="D48" s="175"/>
      <c r="E48" s="115"/>
      <c r="F48" s="115"/>
      <c r="G48" s="176"/>
      <c r="H48" s="115"/>
      <c r="I48" s="115"/>
      <c r="J48" s="176"/>
      <c r="K48" s="115"/>
      <c r="L48" s="115"/>
      <c r="M48" s="115"/>
    </row>
    <row r="49" spans="2:13">
      <c r="B49" s="24" t="s">
        <v>402</v>
      </c>
      <c r="C49" s="24"/>
      <c r="D49" s="24"/>
      <c r="E49" s="24"/>
      <c r="F49" s="24"/>
      <c r="G49" s="24"/>
      <c r="H49" s="24"/>
      <c r="I49" s="24"/>
      <c r="J49" s="24"/>
      <c r="K49" s="24"/>
      <c r="L49" s="24"/>
      <c r="M49" s="24"/>
    </row>
    <row r="50" spans="2:13">
      <c r="B50" s="24" t="s">
        <v>181</v>
      </c>
      <c r="C50" s="24"/>
      <c r="D50" s="24"/>
      <c r="E50" s="24"/>
      <c r="F50" s="24"/>
      <c r="G50" s="24"/>
      <c r="H50" s="24"/>
      <c r="I50" s="24"/>
      <c r="J50" s="24"/>
      <c r="K50" s="24"/>
      <c r="L50" s="24"/>
      <c r="M50" s="24"/>
    </row>
    <row r="51" spans="2:13">
      <c r="B51" s="173" t="s">
        <v>182</v>
      </c>
      <c r="C51" s="24"/>
      <c r="D51" s="24"/>
      <c r="E51" s="24"/>
      <c r="F51" s="24"/>
      <c r="G51" s="24"/>
      <c r="H51" s="24"/>
      <c r="I51" s="24"/>
      <c r="J51" s="24"/>
      <c r="K51" s="24"/>
      <c r="L51" s="24"/>
      <c r="M51" s="24"/>
    </row>
    <row r="52" spans="2:13">
      <c r="B52" s="24" t="s">
        <v>403</v>
      </c>
      <c r="C52" s="24"/>
      <c r="D52" s="24"/>
      <c r="E52" s="24"/>
      <c r="F52" s="24"/>
      <c r="G52" s="24"/>
      <c r="H52" s="24"/>
      <c r="I52" s="24"/>
      <c r="J52" s="24"/>
      <c r="K52" s="24"/>
      <c r="L52" s="24"/>
      <c r="M52" s="24"/>
    </row>
    <row r="53" spans="2:13">
      <c r="B53" s="173" t="s">
        <v>184</v>
      </c>
      <c r="C53" s="24"/>
      <c r="D53" s="24"/>
      <c r="E53" s="24"/>
      <c r="F53" s="24"/>
      <c r="G53" s="24"/>
      <c r="H53" s="24"/>
      <c r="I53" s="24"/>
      <c r="J53" s="24"/>
      <c r="K53" s="24"/>
      <c r="L53" s="24"/>
      <c r="M53" s="24"/>
    </row>
    <row r="54" spans="2:13">
      <c r="B54" s="173" t="s">
        <v>185</v>
      </c>
      <c r="C54" s="24"/>
      <c r="D54" s="24"/>
      <c r="E54" s="24"/>
      <c r="F54" s="24"/>
      <c r="G54" s="24"/>
      <c r="H54" s="24"/>
      <c r="I54" s="24"/>
      <c r="J54" s="24"/>
      <c r="K54" s="24"/>
      <c r="L54" s="24"/>
      <c r="M54" s="24"/>
    </row>
    <row r="55" spans="2:13">
      <c r="B55" s="24" t="s">
        <v>186</v>
      </c>
      <c r="C55" s="24"/>
      <c r="D55" s="24"/>
      <c r="E55" s="24"/>
      <c r="F55" s="24"/>
      <c r="G55" s="24"/>
      <c r="H55" s="24"/>
      <c r="I55" s="24"/>
      <c r="J55" s="24"/>
      <c r="K55" s="24"/>
      <c r="L55" s="24"/>
      <c r="M55" s="24"/>
    </row>
    <row r="57" spans="2:13" ht="15" customHeight="1">
      <c r="E57" t="s">
        <v>404</v>
      </c>
    </row>
    <row r="58" spans="2:13" ht="15" customHeight="1">
      <c r="B58" s="284"/>
      <c r="E58" t="s">
        <v>405</v>
      </c>
    </row>
    <row r="59" spans="2:13" ht="15" customHeight="1">
      <c r="E59" t="s">
        <v>406</v>
      </c>
    </row>
    <row r="60" spans="2:13" ht="15" customHeight="1">
      <c r="E60" t="s">
        <v>407</v>
      </c>
    </row>
    <row r="61" spans="2:13" ht="15" customHeight="1">
      <c r="E61" t="s">
        <v>408</v>
      </c>
    </row>
    <row r="71"/>
    <row r="72"/>
    <row r="98" spans="9:9" ht="15" customHeight="1">
      <c r="I98" s="284"/>
    </row>
    <row r="99" spans="9:9" ht="15" customHeight="1">
      <c r="I99" s="284"/>
    </row>
    <row r="100" spans="9:9" ht="15" customHeight="1">
      <c r="I100" s="284"/>
    </row>
    <row r="101" spans="9:9" ht="15" customHeight="1">
      <c r="I101" s="284"/>
    </row>
  </sheetData>
  <mergeCells count="4">
    <mergeCell ref="B2:I3"/>
    <mergeCell ref="G11:H11"/>
    <mergeCell ref="I11:J11"/>
    <mergeCell ref="K12:L12"/>
  </mergeCells>
  <dataValidations count="2">
    <dataValidation type="list" operator="equal" allowBlank="1" showInputMessage="1" showErrorMessage="1" sqref="G10:H10" xr:uid="{00000000-0002-0000-0300-000000000000}">
      <formula1>$O$10:$O$12</formula1>
      <formula2>0</formula2>
    </dataValidation>
    <dataValidation operator="equal" allowBlank="1" showInputMessage="1" showErrorMessage="1" sqref="G11:M11 G12:H14 J12:M12 J13:J14 L13:M13 L14" xr:uid="{00000000-0002-0000-0300-000001000000}">
      <formula1>0</formula1>
      <formula2>0</formula2>
    </dataValidation>
  </dataValidations>
  <pageMargins left="0.7" right="0.7" top="0.75" bottom="0.75" header="0.511811023622047" footer="0.511811023622047"/>
  <pageSetup scale="8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75"/>
  <sheetViews>
    <sheetView zoomScaleNormal="100" workbookViewId="0">
      <selection activeCell="L30" sqref="L30"/>
    </sheetView>
  </sheetViews>
  <sheetFormatPr baseColWidth="10" defaultColWidth="8.6640625" defaultRowHeight="15" customHeight="1"/>
  <cols>
    <col min="1" max="1" width="9.1640625" style="14" customWidth="1"/>
    <col min="5" max="6" width="6" customWidth="1"/>
    <col min="7" max="7" width="6" style="15" customWidth="1"/>
    <col min="8" max="8" width="6" customWidth="1"/>
    <col min="9" max="9" width="7.33203125" customWidth="1"/>
    <col min="10" max="11" width="6.83203125" customWidth="1"/>
    <col min="12" max="12" width="8" customWidth="1"/>
    <col min="13" max="13" width="9.33203125" customWidth="1"/>
    <col min="14" max="14" width="9.6640625" style="14" customWidth="1"/>
    <col min="15" max="15" width="8.83203125" customWidth="1"/>
  </cols>
  <sheetData>
    <row r="1" spans="1:25">
      <c r="B1" s="14" t="s">
        <v>5</v>
      </c>
      <c r="D1" s="178" t="s">
        <v>476</v>
      </c>
      <c r="E1" s="24"/>
      <c r="F1" s="24"/>
      <c r="G1" s="27"/>
      <c r="H1" s="24"/>
      <c r="I1" s="24"/>
      <c r="J1" s="82"/>
      <c r="K1" s="22"/>
      <c r="L1" s="14"/>
      <c r="M1" s="23"/>
    </row>
    <row r="2" spans="1:25">
      <c r="B2" s="14" t="s">
        <v>7</v>
      </c>
      <c r="C2" s="14"/>
      <c r="D2" s="17" t="s">
        <v>477</v>
      </c>
      <c r="E2" s="18"/>
      <c r="F2" s="18"/>
      <c r="G2" s="202"/>
      <c r="H2" s="18"/>
      <c r="I2" s="18"/>
      <c r="J2" s="19"/>
      <c r="K2" s="22"/>
      <c r="L2" s="14"/>
      <c r="M2" s="23"/>
      <c r="O2" s="311" t="s">
        <v>478</v>
      </c>
    </row>
    <row r="3" spans="1:25">
      <c r="B3" s="14"/>
      <c r="C3" s="14"/>
      <c r="D3" s="22" t="s">
        <v>479</v>
      </c>
      <c r="E3" s="14"/>
      <c r="F3" s="14"/>
      <c r="G3" s="16"/>
      <c r="H3" s="14"/>
      <c r="I3" s="14"/>
      <c r="J3" s="23"/>
      <c r="K3" s="22"/>
      <c r="L3" s="14"/>
      <c r="M3" s="23"/>
      <c r="O3" s="311" t="s">
        <v>480</v>
      </c>
    </row>
    <row r="4" spans="1:25">
      <c r="B4" s="14" t="s">
        <v>9</v>
      </c>
      <c r="C4" s="102">
        <v>3</v>
      </c>
      <c r="D4" s="25" t="s">
        <v>481</v>
      </c>
      <c r="E4" s="25"/>
      <c r="F4" s="25"/>
      <c r="G4" s="30"/>
      <c r="H4" s="25"/>
      <c r="I4" s="25"/>
      <c r="J4" s="201"/>
      <c r="K4" s="22"/>
      <c r="L4" s="14"/>
      <c r="M4" s="23"/>
      <c r="O4" s="311" t="s">
        <v>482</v>
      </c>
    </row>
    <row r="5" spans="1:25" ht="16">
      <c r="B5" s="31" t="s">
        <v>11</v>
      </c>
      <c r="C5" s="31"/>
      <c r="D5" s="31"/>
      <c r="E5" s="31"/>
      <c r="F5" s="203" t="s">
        <v>242</v>
      </c>
      <c r="G5" s="31"/>
      <c r="H5" s="31"/>
      <c r="I5" s="203"/>
      <c r="J5" s="203"/>
      <c r="K5" s="35"/>
      <c r="L5" s="36"/>
      <c r="M5" s="37"/>
      <c r="O5" s="312" t="s">
        <v>483</v>
      </c>
    </row>
    <row r="6" spans="1:25">
      <c r="B6" s="38" t="s">
        <v>13</v>
      </c>
      <c r="C6" s="29" t="s">
        <v>484</v>
      </c>
      <c r="D6" s="25"/>
      <c r="E6" s="47" t="s">
        <v>14</v>
      </c>
      <c r="F6" s="16"/>
      <c r="G6" s="41"/>
      <c r="H6" s="41"/>
      <c r="I6" s="42"/>
      <c r="J6" s="42"/>
      <c r="K6" s="43"/>
      <c r="L6" s="44"/>
      <c r="M6" s="45"/>
      <c r="O6" s="14" t="s">
        <v>485</v>
      </c>
      <c r="R6" t="s">
        <v>486</v>
      </c>
      <c r="U6">
        <v>0</v>
      </c>
      <c r="V6" s="93" t="s">
        <v>22</v>
      </c>
      <c r="X6" s="65" t="s">
        <v>217</v>
      </c>
    </row>
    <row r="7" spans="1:25">
      <c r="B7" s="46" t="s">
        <v>487</v>
      </c>
      <c r="C7" s="26" t="s">
        <v>488</v>
      </c>
      <c r="D7" s="24"/>
      <c r="E7" s="47" t="s">
        <v>16</v>
      </c>
      <c r="F7" s="16"/>
      <c r="G7" s="12" t="s">
        <v>489</v>
      </c>
      <c r="H7" s="12"/>
      <c r="I7" s="11"/>
      <c r="J7" s="11"/>
      <c r="K7" s="22"/>
      <c r="L7" s="44"/>
      <c r="M7" s="45"/>
      <c r="O7" s="14" t="s">
        <v>490</v>
      </c>
      <c r="U7">
        <v>1</v>
      </c>
      <c r="V7" s="93" t="s">
        <v>21</v>
      </c>
      <c r="X7" s="65" t="s">
        <v>491</v>
      </c>
    </row>
    <row r="8" spans="1:25" ht="16">
      <c r="B8" s="51" t="s">
        <v>17</v>
      </c>
      <c r="C8" s="26" t="s">
        <v>492</v>
      </c>
      <c r="D8" s="24"/>
      <c r="E8" s="47" t="s">
        <v>18</v>
      </c>
      <c r="F8" s="16"/>
      <c r="G8" s="12" t="s">
        <v>493</v>
      </c>
      <c r="H8" s="12"/>
      <c r="I8" s="12" t="s">
        <v>494</v>
      </c>
      <c r="J8" s="12"/>
      <c r="K8" s="6"/>
      <c r="L8" s="6"/>
      <c r="M8" s="313"/>
      <c r="O8" s="314" t="s">
        <v>495</v>
      </c>
      <c r="U8">
        <v>2</v>
      </c>
      <c r="V8" s="93" t="s">
        <v>19</v>
      </c>
      <c r="X8" s="65" t="s">
        <v>491</v>
      </c>
    </row>
    <row r="9" spans="1:25" ht="16">
      <c r="B9" s="51" t="s">
        <v>496</v>
      </c>
      <c r="C9" s="26" t="s">
        <v>497</v>
      </c>
      <c r="D9" s="24"/>
      <c r="E9" s="47" t="s">
        <v>19</v>
      </c>
      <c r="F9" s="16"/>
      <c r="G9" s="12" t="s">
        <v>498</v>
      </c>
      <c r="H9" s="12"/>
      <c r="I9" s="12" t="s">
        <v>499</v>
      </c>
      <c r="J9" s="12"/>
      <c r="K9" s="12" t="s">
        <v>346</v>
      </c>
      <c r="L9" s="12"/>
      <c r="M9" s="54"/>
      <c r="O9" s="314" t="s">
        <v>174</v>
      </c>
      <c r="U9">
        <v>3</v>
      </c>
      <c r="V9" s="93" t="s">
        <v>18</v>
      </c>
      <c r="X9" s="65" t="s">
        <v>26</v>
      </c>
    </row>
    <row r="10" spans="1:25">
      <c r="B10" s="46"/>
      <c r="C10" s="26"/>
      <c r="D10" s="24"/>
      <c r="E10" s="47" t="s">
        <v>21</v>
      </c>
      <c r="F10" s="16"/>
      <c r="G10" s="12" t="s">
        <v>490</v>
      </c>
      <c r="H10" s="12"/>
      <c r="I10" s="12" t="s">
        <v>500</v>
      </c>
      <c r="J10" s="12"/>
      <c r="K10" s="12" t="s">
        <v>501</v>
      </c>
      <c r="L10" s="12"/>
      <c r="M10" s="55" t="s">
        <v>502</v>
      </c>
      <c r="O10" s="14" t="s">
        <v>105</v>
      </c>
      <c r="R10" t="s">
        <v>503</v>
      </c>
      <c r="U10">
        <v>4</v>
      </c>
      <c r="V10" s="93" t="s">
        <v>16</v>
      </c>
      <c r="X10" s="65" t="s">
        <v>504</v>
      </c>
    </row>
    <row r="11" spans="1:25">
      <c r="B11" s="41"/>
      <c r="C11" s="41"/>
      <c r="D11" s="41"/>
      <c r="E11" s="56" t="s">
        <v>22</v>
      </c>
      <c r="F11" s="16"/>
      <c r="G11" s="130" t="s">
        <v>485</v>
      </c>
      <c r="H11" s="130"/>
      <c r="I11" s="9" t="s">
        <v>495</v>
      </c>
      <c r="J11" s="9"/>
      <c r="K11" s="9" t="s">
        <v>174</v>
      </c>
      <c r="L11" s="9"/>
      <c r="M11" s="59" t="s">
        <v>505</v>
      </c>
      <c r="O11" s="315" t="s">
        <v>500</v>
      </c>
      <c r="R11" s="49">
        <v>5</v>
      </c>
      <c r="S11" t="s">
        <v>506</v>
      </c>
      <c r="U11">
        <v>5</v>
      </c>
      <c r="V11" s="93" t="s">
        <v>14</v>
      </c>
      <c r="X11" s="65" t="s">
        <v>504</v>
      </c>
      <c r="Y11" t="s">
        <v>507</v>
      </c>
    </row>
    <row r="12" spans="1:25">
      <c r="B12" s="60" t="s">
        <v>23</v>
      </c>
      <c r="C12" s="60"/>
      <c r="D12" s="60"/>
      <c r="E12" s="31" t="s">
        <v>508</v>
      </c>
      <c r="F12" s="31"/>
      <c r="G12" s="31"/>
      <c r="H12" s="31"/>
      <c r="I12" s="316"/>
      <c r="J12" s="317"/>
      <c r="K12" s="318"/>
      <c r="L12" s="319"/>
      <c r="M12" s="319"/>
      <c r="O12" s="14" t="s">
        <v>501</v>
      </c>
      <c r="R12" t="s">
        <v>509</v>
      </c>
      <c r="S12" t="s">
        <v>510</v>
      </c>
      <c r="U12">
        <v>6</v>
      </c>
      <c r="V12" t="s">
        <v>193</v>
      </c>
      <c r="X12" s="65" t="s">
        <v>511</v>
      </c>
    </row>
    <row r="13" spans="1:25">
      <c r="A13" s="320">
        <v>2</v>
      </c>
      <c r="B13" s="191" t="s">
        <v>25</v>
      </c>
      <c r="C13" s="65" t="str">
        <f>LOOKUP(A13,U6:X15)</f>
        <v>pppp</v>
      </c>
      <c r="D13" s="14"/>
      <c r="E13" s="137" t="s">
        <v>512</v>
      </c>
      <c r="F13" s="112"/>
      <c r="G13" s="112"/>
      <c r="H13" s="112"/>
      <c r="I13" s="114" t="s">
        <v>513</v>
      </c>
      <c r="J13" s="112"/>
      <c r="K13" s="112"/>
      <c r="L13" s="112"/>
      <c r="M13" s="112"/>
      <c r="O13" s="14" t="s">
        <v>427</v>
      </c>
      <c r="R13" t="s">
        <v>514</v>
      </c>
      <c r="S13" t="s">
        <v>515</v>
      </c>
      <c r="U13">
        <v>7</v>
      </c>
      <c r="V13" t="s">
        <v>516</v>
      </c>
      <c r="X13" s="65" t="s">
        <v>511</v>
      </c>
      <c r="Y13" t="s">
        <v>517</v>
      </c>
    </row>
    <row r="14" spans="1:25" ht="13.5" customHeight="1">
      <c r="A14" s="320">
        <v>2</v>
      </c>
      <c r="B14" s="22" t="s">
        <v>30</v>
      </c>
      <c r="C14" s="65" t="str">
        <f>LOOKUP(A14,U6:X15)</f>
        <v>pppp</v>
      </c>
      <c r="D14" s="14"/>
      <c r="E14" s="25" t="s">
        <v>518</v>
      </c>
      <c r="F14" s="112"/>
      <c r="G14" s="112"/>
      <c r="H14" s="112"/>
      <c r="I14" s="112"/>
      <c r="J14" s="112"/>
      <c r="K14" s="112"/>
      <c r="L14" s="112"/>
      <c r="M14" s="112"/>
      <c r="O14" s="314" t="s">
        <v>519</v>
      </c>
      <c r="R14" t="s">
        <v>520</v>
      </c>
      <c r="S14" t="s">
        <v>521</v>
      </c>
      <c r="U14">
        <v>8</v>
      </c>
      <c r="V14" t="s">
        <v>522</v>
      </c>
      <c r="X14" s="65" t="s">
        <v>523</v>
      </c>
    </row>
    <row r="15" spans="1:25">
      <c r="A15" s="320"/>
      <c r="B15" s="22" t="s">
        <v>34</v>
      </c>
      <c r="C15" s="65" t="s">
        <v>26</v>
      </c>
      <c r="D15" s="14"/>
      <c r="E15" s="25" t="s">
        <v>524</v>
      </c>
      <c r="F15" s="112"/>
      <c r="G15" s="112"/>
      <c r="H15" s="112"/>
      <c r="I15" s="112"/>
      <c r="J15" s="112"/>
      <c r="K15" s="112"/>
      <c r="L15" s="112"/>
      <c r="M15" s="112"/>
      <c r="O15" s="14" t="s">
        <v>499</v>
      </c>
      <c r="R15" t="s">
        <v>525</v>
      </c>
      <c r="S15" t="s">
        <v>526</v>
      </c>
      <c r="U15">
        <v>9</v>
      </c>
      <c r="V15" t="s">
        <v>199</v>
      </c>
      <c r="X15" s="65" t="s">
        <v>523</v>
      </c>
      <c r="Y15" t="s">
        <v>188</v>
      </c>
    </row>
    <row r="16" spans="1:25">
      <c r="A16" s="320"/>
      <c r="B16" s="22" t="s">
        <v>38</v>
      </c>
      <c r="C16" s="65" t="s">
        <v>26</v>
      </c>
      <c r="D16" s="14"/>
      <c r="E16" s="143" t="s">
        <v>527</v>
      </c>
      <c r="F16" s="112"/>
      <c r="G16" s="112"/>
      <c r="H16" s="112"/>
      <c r="I16" s="112"/>
      <c r="J16" s="112"/>
      <c r="K16" s="112"/>
      <c r="L16" s="112"/>
      <c r="M16" s="112"/>
      <c r="O16" s="14" t="s">
        <v>498</v>
      </c>
      <c r="Q16" s="321">
        <v>1</v>
      </c>
      <c r="R16" s="322">
        <v>1</v>
      </c>
      <c r="U16">
        <v>10</v>
      </c>
      <c r="V16" t="s">
        <v>201</v>
      </c>
    </row>
    <row r="17" spans="2:23">
      <c r="B17" s="73" t="s">
        <v>42</v>
      </c>
      <c r="C17" s="25"/>
      <c r="D17" s="25"/>
      <c r="E17" s="143" t="s">
        <v>528</v>
      </c>
      <c r="F17" s="112"/>
      <c r="G17" s="112"/>
      <c r="H17" s="112"/>
      <c r="I17" s="112"/>
      <c r="J17" s="112"/>
      <c r="K17" s="112"/>
      <c r="L17" s="112"/>
      <c r="M17" s="112"/>
      <c r="O17" s="14" t="s">
        <v>489</v>
      </c>
      <c r="Q17" s="72">
        <v>2</v>
      </c>
      <c r="R17" s="323">
        <v>3</v>
      </c>
    </row>
    <row r="18" spans="2:23">
      <c r="B18" s="22" t="s">
        <v>46</v>
      </c>
      <c r="C18" s="29"/>
      <c r="D18" s="25"/>
      <c r="E18" s="74" t="s">
        <v>529</v>
      </c>
      <c r="F18" s="317" t="s">
        <v>74</v>
      </c>
      <c r="G18" s="63"/>
      <c r="H18" s="63"/>
      <c r="I18" s="79"/>
      <c r="J18" s="79"/>
      <c r="K18" s="79"/>
      <c r="L18" s="63"/>
      <c r="M18" s="80"/>
      <c r="O18" s="315" t="s">
        <v>505</v>
      </c>
      <c r="Q18" s="72">
        <v>3</v>
      </c>
      <c r="R18" s="323">
        <v>6</v>
      </c>
    </row>
    <row r="19" spans="2:23" ht="16">
      <c r="B19" s="81" t="s">
        <v>52</v>
      </c>
      <c r="C19" s="26"/>
      <c r="D19" s="24"/>
      <c r="E19" s="82">
        <v>-4</v>
      </c>
      <c r="F19" s="112" t="s">
        <v>530</v>
      </c>
      <c r="G19" s="84"/>
      <c r="H19" s="84"/>
      <c r="I19" s="85"/>
      <c r="J19" s="86"/>
      <c r="K19" s="87"/>
      <c r="L19" s="84"/>
      <c r="M19" s="88"/>
      <c r="O19" s="314" t="s">
        <v>502</v>
      </c>
      <c r="Q19" s="72">
        <v>4</v>
      </c>
      <c r="R19" s="323">
        <v>10</v>
      </c>
    </row>
    <row r="20" spans="2:23">
      <c r="B20" s="22" t="s">
        <v>54</v>
      </c>
      <c r="C20" s="26"/>
      <c r="D20" s="24"/>
      <c r="E20" s="82">
        <v>-6</v>
      </c>
      <c r="F20" s="83" t="s">
        <v>531</v>
      </c>
      <c r="G20" s="84"/>
      <c r="H20" s="84"/>
      <c r="I20" s="85"/>
      <c r="J20" s="86"/>
      <c r="K20" s="87"/>
      <c r="L20" s="84"/>
      <c r="M20" s="88"/>
      <c r="O20" s="14" t="s">
        <v>494</v>
      </c>
      <c r="Q20" s="75">
        <v>5</v>
      </c>
      <c r="R20" s="171">
        <v>15</v>
      </c>
    </row>
    <row r="21" spans="2:23">
      <c r="B21" s="81" t="s">
        <v>56</v>
      </c>
      <c r="C21" s="26"/>
      <c r="D21" s="24"/>
      <c r="E21" s="82">
        <v>-8</v>
      </c>
      <c r="F21" s="83"/>
      <c r="G21" s="84"/>
      <c r="H21" s="84"/>
      <c r="I21" s="85"/>
      <c r="J21" s="86"/>
      <c r="K21" s="87"/>
      <c r="L21" s="84"/>
      <c r="M21" s="84"/>
      <c r="O21" s="14" t="s">
        <v>493</v>
      </c>
    </row>
    <row r="22" spans="2:23">
      <c r="B22" s="73" t="s">
        <v>57</v>
      </c>
      <c r="C22" s="14"/>
      <c r="D22" s="14"/>
      <c r="E22" s="89" t="s">
        <v>58</v>
      </c>
      <c r="F22" s="78" t="s">
        <v>48</v>
      </c>
      <c r="G22" s="63"/>
      <c r="H22" s="63"/>
      <c r="I22" s="79" t="s">
        <v>532</v>
      </c>
      <c r="J22" s="79"/>
      <c r="K22" s="79"/>
      <c r="L22" s="63"/>
      <c r="M22" s="80" t="s">
        <v>216</v>
      </c>
      <c r="O22" s="14" t="s">
        <v>346</v>
      </c>
      <c r="P22" t="s">
        <v>533</v>
      </c>
      <c r="S22">
        <f>150/5</f>
        <v>30</v>
      </c>
    </row>
    <row r="23" spans="2:23">
      <c r="B23" s="22" t="s">
        <v>59</v>
      </c>
      <c r="C23" s="90" t="s">
        <v>60</v>
      </c>
      <c r="D23" s="14" t="s">
        <v>61</v>
      </c>
      <c r="E23" s="91" t="s">
        <v>62</v>
      </c>
      <c r="F23" s="83" t="s">
        <v>218</v>
      </c>
      <c r="G23" s="84"/>
      <c r="H23" s="84"/>
      <c r="I23" s="85" t="str">
        <f>LOOKUP(J23,$O$41:$P$50)</f>
        <v>Fair (+2)</v>
      </c>
      <c r="J23" s="86">
        <v>2</v>
      </c>
      <c r="K23" s="87"/>
      <c r="L23" s="84"/>
      <c r="M23" s="88" t="s">
        <v>219</v>
      </c>
      <c r="O23" s="14"/>
      <c r="P23" t="s">
        <v>534</v>
      </c>
    </row>
    <row r="24" spans="2:23">
      <c r="B24" s="92" t="s">
        <v>63</v>
      </c>
      <c r="C24" s="90" t="s">
        <v>60</v>
      </c>
      <c r="D24" s="93">
        <v>-1</v>
      </c>
      <c r="E24" s="91" t="s">
        <v>64</v>
      </c>
      <c r="F24" s="83" t="s">
        <v>223</v>
      </c>
      <c r="G24" s="84"/>
      <c r="H24" s="84"/>
      <c r="I24" s="85" t="str">
        <f>LOOKUP(J24,$O$41:$P$50)</f>
        <v>Great (+4)</v>
      </c>
      <c r="J24" s="86">
        <v>4</v>
      </c>
      <c r="K24" s="87"/>
      <c r="L24" s="84"/>
      <c r="M24" s="88" t="str">
        <f>O33</f>
        <v>3. 2 handed weapon</v>
      </c>
      <c r="O24" s="14"/>
      <c r="P24" t="s">
        <v>535</v>
      </c>
      <c r="S24">
        <v>1</v>
      </c>
      <c r="T24">
        <f t="shared" ref="T24:T29" si="0">S24*5</f>
        <v>5</v>
      </c>
      <c r="U24">
        <f>S24*4</f>
        <v>4</v>
      </c>
      <c r="V24">
        <v>5</v>
      </c>
      <c r="W24">
        <f>60/S24</f>
        <v>60</v>
      </c>
    </row>
    <row r="25" spans="2:23">
      <c r="B25" s="22" t="s">
        <v>66</v>
      </c>
      <c r="C25" s="90" t="s">
        <v>60</v>
      </c>
      <c r="D25" s="93">
        <v>-2</v>
      </c>
      <c r="E25" s="91" t="s">
        <v>67</v>
      </c>
      <c r="F25" s="83" t="s">
        <v>536</v>
      </c>
      <c r="G25" s="84"/>
      <c r="H25" s="84"/>
      <c r="I25" s="85" t="str">
        <f>LOOKUP(J25,$O$41:$P$50)</f>
        <v>Fair (+2)</v>
      </c>
      <c r="J25" s="86">
        <v>2</v>
      </c>
      <c r="K25" s="324"/>
      <c r="L25" s="84"/>
      <c r="M25" s="88" t="str">
        <f>O32</f>
        <v>2. one handed weapon</v>
      </c>
      <c r="O25" s="14"/>
      <c r="P25" t="s">
        <v>537</v>
      </c>
      <c r="S25">
        <v>3</v>
      </c>
      <c r="T25">
        <f t="shared" si="0"/>
        <v>15</v>
      </c>
      <c r="U25">
        <f>S25*4</f>
        <v>12</v>
      </c>
      <c r="V25">
        <v>15</v>
      </c>
      <c r="W25">
        <f>60/S25</f>
        <v>20</v>
      </c>
    </row>
    <row r="26" spans="2:23">
      <c r="B26" s="325" t="s">
        <v>69</v>
      </c>
      <c r="C26" s="97" t="s">
        <v>60</v>
      </c>
      <c r="D26" s="98" t="s">
        <v>171</v>
      </c>
      <c r="E26" s="326" t="s">
        <v>70</v>
      </c>
      <c r="F26" s="100" t="s">
        <v>71</v>
      </c>
      <c r="G26" s="101"/>
      <c r="H26" s="102">
        <v>1</v>
      </c>
      <c r="I26" s="327" t="s">
        <v>538</v>
      </c>
      <c r="J26" s="104"/>
      <c r="K26" s="104"/>
      <c r="L26" s="105"/>
      <c r="M26" s="104"/>
      <c r="O26" s="14"/>
      <c r="S26">
        <v>6</v>
      </c>
      <c r="T26">
        <f t="shared" si="0"/>
        <v>30</v>
      </c>
      <c r="U26">
        <f>S26*4</f>
        <v>24</v>
      </c>
      <c r="V26">
        <v>30</v>
      </c>
      <c r="W26">
        <f>60/S26</f>
        <v>10</v>
      </c>
    </row>
    <row r="27" spans="2:23">
      <c r="B27" s="106"/>
      <c r="C27" s="106"/>
      <c r="D27" s="106"/>
      <c r="E27" s="106"/>
      <c r="F27" s="106"/>
      <c r="G27" s="107"/>
      <c r="H27" s="106"/>
      <c r="I27" s="106"/>
      <c r="J27" s="106"/>
      <c r="K27" s="106"/>
      <c r="L27" s="106"/>
      <c r="M27" s="106"/>
      <c r="S27">
        <v>10</v>
      </c>
      <c r="T27">
        <f t="shared" si="0"/>
        <v>50</v>
      </c>
      <c r="U27">
        <f>S27*4</f>
        <v>40</v>
      </c>
      <c r="V27">
        <v>60</v>
      </c>
      <c r="W27">
        <f>60/S27</f>
        <v>6</v>
      </c>
    </row>
    <row r="28" spans="2:23">
      <c r="B28" s="108" t="s">
        <v>77</v>
      </c>
      <c r="C28" s="108"/>
      <c r="D28" s="108"/>
      <c r="E28" s="110"/>
      <c r="F28" s="110"/>
      <c r="G28" s="110"/>
      <c r="H28" s="108"/>
      <c r="I28" s="108"/>
      <c r="J28" s="108"/>
      <c r="K28" s="108"/>
      <c r="L28" s="108" t="s">
        <v>501</v>
      </c>
      <c r="M28" s="108"/>
      <c r="S28">
        <v>15</v>
      </c>
      <c r="T28">
        <f t="shared" si="0"/>
        <v>75</v>
      </c>
      <c r="U28">
        <f>S28*4</f>
        <v>60</v>
      </c>
      <c r="V28">
        <v>75</v>
      </c>
      <c r="W28">
        <f>60/S28</f>
        <v>4</v>
      </c>
    </row>
    <row r="29" spans="2:23">
      <c r="B29" s="25" t="s">
        <v>539</v>
      </c>
      <c r="C29" s="115"/>
      <c r="D29" s="115"/>
      <c r="E29" s="115"/>
      <c r="F29" s="115"/>
      <c r="G29" s="25"/>
      <c r="H29" s="115"/>
      <c r="I29" s="115"/>
      <c r="J29" s="115"/>
      <c r="K29" s="115"/>
      <c r="L29" s="111" t="s">
        <v>540</v>
      </c>
      <c r="M29" s="25"/>
      <c r="O29" t="s">
        <v>541</v>
      </c>
      <c r="T29">
        <f t="shared" si="0"/>
        <v>0</v>
      </c>
    </row>
    <row r="30" spans="2:23">
      <c r="B30" s="25"/>
      <c r="C30" s="115"/>
      <c r="D30" s="115"/>
      <c r="E30" s="115"/>
      <c r="F30" s="115"/>
      <c r="G30" s="25"/>
      <c r="H30" s="115"/>
      <c r="I30" s="115"/>
      <c r="J30" s="115"/>
      <c r="K30" s="115"/>
      <c r="L30" s="111"/>
      <c r="M30" s="25"/>
      <c r="O30" s="88" t="s">
        <v>219</v>
      </c>
      <c r="R30" t="s">
        <v>23</v>
      </c>
    </row>
    <row r="31" spans="2:23">
      <c r="B31" s="25"/>
      <c r="C31" s="115"/>
      <c r="D31" s="115"/>
      <c r="E31" s="115"/>
      <c r="F31" s="115"/>
      <c r="G31" s="25"/>
      <c r="H31" s="115"/>
      <c r="I31" s="115"/>
      <c r="J31" s="115"/>
      <c r="K31" s="115"/>
      <c r="L31" s="115"/>
      <c r="M31" s="25"/>
      <c r="O31" t="s">
        <v>189</v>
      </c>
      <c r="R31">
        <v>4</v>
      </c>
      <c r="S31" t="s">
        <v>542</v>
      </c>
    </row>
    <row r="32" spans="2:23">
      <c r="B32" s="25"/>
      <c r="C32" s="115"/>
      <c r="D32" s="115"/>
      <c r="E32" s="115"/>
      <c r="F32" s="115"/>
      <c r="G32" s="25"/>
      <c r="H32" s="115"/>
      <c r="I32" s="115"/>
      <c r="J32" s="115"/>
      <c r="K32" s="115"/>
      <c r="L32" s="115"/>
      <c r="M32" s="25"/>
      <c r="O32" t="s">
        <v>190</v>
      </c>
      <c r="R32">
        <v>3</v>
      </c>
      <c r="S32" t="s">
        <v>543</v>
      </c>
    </row>
    <row r="33" spans="1:25">
      <c r="B33" s="25"/>
      <c r="C33" s="111"/>
      <c r="D33" s="111"/>
      <c r="E33" s="229"/>
      <c r="F33" s="111"/>
      <c r="G33" s="25"/>
      <c r="H33" s="111"/>
      <c r="I33" s="111"/>
      <c r="J33" s="111"/>
      <c r="K33" s="111"/>
      <c r="L33" s="111"/>
      <c r="M33" s="25"/>
      <c r="O33" t="s">
        <v>191</v>
      </c>
      <c r="R33">
        <v>2</v>
      </c>
      <c r="S33" t="s">
        <v>544</v>
      </c>
    </row>
    <row r="34" spans="1:25" s="14" customFormat="1">
      <c r="B34"/>
      <c r="C34"/>
      <c r="D34" s="25"/>
      <c r="E34"/>
      <c r="F34"/>
      <c r="G34" s="15"/>
      <c r="H34"/>
      <c r="I34"/>
      <c r="J34"/>
      <c r="K34" s="328"/>
      <c r="L34" s="328"/>
      <c r="M34"/>
      <c r="O34" t="s">
        <v>192</v>
      </c>
      <c r="P34"/>
      <c r="Q34"/>
      <c r="R34">
        <v>1</v>
      </c>
      <c r="S34" t="s">
        <v>289</v>
      </c>
      <c r="T34"/>
      <c r="U34"/>
      <c r="V34"/>
      <c r="W34"/>
      <c r="X34"/>
      <c r="Y34"/>
    </row>
    <row r="35" spans="1:25" s="14" customFormat="1" ht="17" customHeight="1">
      <c r="B35" s="14" t="s">
        <v>5</v>
      </c>
      <c r="C35"/>
      <c r="D35" s="25" t="s">
        <v>238</v>
      </c>
      <c r="E35" s="24"/>
      <c r="F35" s="24"/>
      <c r="G35" s="27"/>
      <c r="H35" s="24"/>
      <c r="I35" s="24"/>
      <c r="J35" s="82"/>
      <c r="K35" s="329"/>
      <c r="L35" s="328"/>
      <c r="M35" s="23"/>
      <c r="O35" t="s">
        <v>71</v>
      </c>
      <c r="P35"/>
      <c r="Q35"/>
      <c r="R35"/>
      <c r="S35"/>
      <c r="T35"/>
      <c r="U35"/>
      <c r="V35"/>
      <c r="W35"/>
      <c r="X35"/>
      <c r="Y35"/>
    </row>
    <row r="36" spans="1:25">
      <c r="B36" s="14" t="s">
        <v>7</v>
      </c>
      <c r="C36" s="14"/>
      <c r="D36" s="25" t="s">
        <v>545</v>
      </c>
      <c r="E36" s="18"/>
      <c r="F36" s="18"/>
      <c r="G36" s="202"/>
      <c r="H36" s="18"/>
      <c r="I36" s="18"/>
      <c r="J36" s="19"/>
      <c r="K36" s="329"/>
      <c r="L36" s="328"/>
      <c r="M36" s="23"/>
      <c r="O36" t="s">
        <v>194</v>
      </c>
    </row>
    <row r="37" spans="1:25">
      <c r="B37" s="14"/>
      <c r="C37" s="14"/>
      <c r="D37" s="25"/>
      <c r="E37" s="14"/>
      <c r="F37" s="14"/>
      <c r="G37" s="16"/>
      <c r="H37" s="14"/>
      <c r="I37" s="14"/>
      <c r="J37" s="23"/>
      <c r="K37" s="329"/>
      <c r="L37" s="328"/>
      <c r="M37" s="23"/>
      <c r="O37" t="s">
        <v>196</v>
      </c>
    </row>
    <row r="38" spans="1:25">
      <c r="B38" s="14" t="s">
        <v>9</v>
      </c>
      <c r="C38" s="102">
        <v>3</v>
      </c>
      <c r="D38" s="25"/>
      <c r="E38" s="25"/>
      <c r="F38" s="25"/>
      <c r="G38" s="30"/>
      <c r="H38" s="25"/>
      <c r="I38" s="25"/>
      <c r="J38" s="201"/>
      <c r="K38" s="329"/>
      <c r="L38" s="328"/>
      <c r="M38" s="23"/>
      <c r="O38" t="s">
        <v>198</v>
      </c>
    </row>
    <row r="39" spans="1:25" ht="16">
      <c r="B39" s="31" t="s">
        <v>11</v>
      </c>
      <c r="C39" s="31"/>
      <c r="D39" s="31"/>
      <c r="E39" s="31"/>
      <c r="F39" s="203" t="s">
        <v>242</v>
      </c>
      <c r="G39" s="31"/>
      <c r="H39" s="31"/>
      <c r="I39" s="203"/>
      <c r="J39" s="203"/>
      <c r="K39" s="330"/>
      <c r="L39" s="331"/>
      <c r="M39" s="37"/>
      <c r="O39" t="s">
        <v>200</v>
      </c>
    </row>
    <row r="40" spans="1:25">
      <c r="B40" s="38" t="s">
        <v>13</v>
      </c>
      <c r="C40" s="29" t="s">
        <v>546</v>
      </c>
      <c r="D40" s="25"/>
      <c r="E40" s="47" t="s">
        <v>14</v>
      </c>
      <c r="F40" s="16"/>
      <c r="G40" s="41"/>
      <c r="H40" s="41"/>
      <c r="I40" s="42"/>
      <c r="J40" s="42"/>
      <c r="K40" s="332"/>
      <c r="L40" s="333"/>
      <c r="M40" s="45"/>
    </row>
    <row r="41" spans="1:25">
      <c r="B41" s="46" t="s">
        <v>487</v>
      </c>
      <c r="C41" s="26" t="s">
        <v>488</v>
      </c>
      <c r="D41" s="24"/>
      <c r="E41" s="47" t="s">
        <v>16</v>
      </c>
      <c r="F41" s="16"/>
      <c r="G41" s="12" t="s">
        <v>499</v>
      </c>
      <c r="H41" s="12"/>
      <c r="I41" s="11"/>
      <c r="J41" s="11"/>
      <c r="K41" s="329"/>
      <c r="L41" s="333"/>
      <c r="M41" s="45"/>
      <c r="O41">
        <v>0</v>
      </c>
      <c r="P41" s="93" t="s">
        <v>22</v>
      </c>
    </row>
    <row r="42" spans="1:25">
      <c r="B42" s="51" t="s">
        <v>17</v>
      </c>
      <c r="C42" s="26" t="s">
        <v>547</v>
      </c>
      <c r="D42" s="24"/>
      <c r="E42" s="47" t="s">
        <v>18</v>
      </c>
      <c r="F42" s="16"/>
      <c r="G42" s="12" t="s">
        <v>489</v>
      </c>
      <c r="H42" s="12"/>
      <c r="I42" s="12" t="s">
        <v>498</v>
      </c>
      <c r="J42" s="12"/>
      <c r="K42" s="5"/>
      <c r="L42" s="5"/>
      <c r="M42" s="53"/>
      <c r="O42">
        <v>1</v>
      </c>
      <c r="P42" s="93" t="s">
        <v>21</v>
      </c>
      <c r="Q42" s="14"/>
      <c r="R42" s="14"/>
      <c r="S42" s="14"/>
      <c r="T42" s="14"/>
      <c r="U42" s="14"/>
      <c r="V42" s="14"/>
      <c r="W42" s="14"/>
      <c r="X42" s="14"/>
      <c r="Y42" s="14"/>
    </row>
    <row r="43" spans="1:25">
      <c r="B43" s="51" t="s">
        <v>496</v>
      </c>
      <c r="C43" s="26" t="s">
        <v>548</v>
      </c>
      <c r="D43" s="24"/>
      <c r="E43" s="47" t="s">
        <v>19</v>
      </c>
      <c r="F43" s="16"/>
      <c r="G43" s="12" t="s">
        <v>346</v>
      </c>
      <c r="H43" s="12"/>
      <c r="I43" s="12" t="s">
        <v>502</v>
      </c>
      <c r="J43" s="12"/>
      <c r="K43" s="12" t="s">
        <v>346</v>
      </c>
      <c r="L43" s="12"/>
      <c r="M43" s="54"/>
      <c r="O43">
        <v>2</v>
      </c>
      <c r="P43" s="93" t="s">
        <v>19</v>
      </c>
      <c r="Q43" s="14"/>
      <c r="R43" s="14"/>
      <c r="S43" s="14"/>
      <c r="T43" s="14"/>
      <c r="U43" s="14"/>
      <c r="V43" s="14"/>
      <c r="W43" s="14"/>
      <c r="X43" s="14"/>
      <c r="Y43" s="14"/>
    </row>
    <row r="44" spans="1:25">
      <c r="B44" s="46"/>
      <c r="C44" s="26"/>
      <c r="D44" s="24"/>
      <c r="E44" s="47" t="s">
        <v>21</v>
      </c>
      <c r="F44" s="16"/>
      <c r="G44" s="12" t="s">
        <v>494</v>
      </c>
      <c r="H44" s="12"/>
      <c r="I44" s="12" t="s">
        <v>490</v>
      </c>
      <c r="J44" s="12"/>
      <c r="K44" s="12" t="s">
        <v>485</v>
      </c>
      <c r="L44" s="12"/>
      <c r="M44" s="55" t="s">
        <v>493</v>
      </c>
      <c r="O44">
        <v>3</v>
      </c>
      <c r="P44" s="93" t="s">
        <v>18</v>
      </c>
      <c r="Q44" s="14"/>
      <c r="R44" s="14"/>
      <c r="S44" s="14"/>
      <c r="T44" s="14"/>
      <c r="U44" s="14"/>
      <c r="V44" s="14"/>
      <c r="W44" s="14"/>
      <c r="X44" s="14"/>
      <c r="Y44" s="14"/>
    </row>
    <row r="45" spans="1:25">
      <c r="B45" s="41"/>
      <c r="C45" s="41"/>
      <c r="D45" s="41"/>
      <c r="E45" s="56" t="s">
        <v>22</v>
      </c>
      <c r="F45" s="16"/>
      <c r="G45" s="9" t="s">
        <v>505</v>
      </c>
      <c r="H45" s="9"/>
      <c r="I45" s="9" t="s">
        <v>495</v>
      </c>
      <c r="J45" s="9"/>
      <c r="K45" s="9" t="s">
        <v>174</v>
      </c>
      <c r="L45" s="9"/>
      <c r="M45" s="59" t="s">
        <v>519</v>
      </c>
      <c r="O45">
        <v>4</v>
      </c>
      <c r="P45" s="93" t="s">
        <v>16</v>
      </c>
      <c r="Q45" s="14"/>
      <c r="R45" s="14"/>
      <c r="S45" s="14"/>
      <c r="T45" s="14"/>
      <c r="U45" s="14"/>
      <c r="V45" s="14"/>
      <c r="W45" s="14"/>
      <c r="X45" s="14"/>
      <c r="Y45" s="14"/>
    </row>
    <row r="46" spans="1:25">
      <c r="B46" s="60" t="s">
        <v>23</v>
      </c>
      <c r="C46" s="60"/>
      <c r="D46" s="60"/>
      <c r="E46" s="31" t="s">
        <v>549</v>
      </c>
      <c r="F46" s="31"/>
      <c r="G46" s="31"/>
      <c r="H46" s="31"/>
      <c r="I46" s="316"/>
      <c r="J46" s="317"/>
      <c r="K46" s="318"/>
      <c r="L46" s="319"/>
      <c r="M46" s="319"/>
      <c r="O46">
        <v>5</v>
      </c>
      <c r="P46" s="93" t="s">
        <v>14</v>
      </c>
      <c r="Q46" s="14"/>
      <c r="R46" s="14"/>
      <c r="S46" s="14"/>
      <c r="T46" s="14"/>
      <c r="U46" s="14"/>
      <c r="V46" s="14"/>
      <c r="W46" s="14"/>
      <c r="X46" s="14"/>
      <c r="Y46" s="14"/>
    </row>
    <row r="47" spans="1:25">
      <c r="A47" s="320">
        <v>4</v>
      </c>
      <c r="B47" s="191" t="s">
        <v>25</v>
      </c>
      <c r="C47" s="65" t="str">
        <f>LOOKUP(A47,Data!$A$2:$D$11)</f>
        <v>pppp</v>
      </c>
      <c r="D47" s="14"/>
      <c r="E47" s="334" t="s">
        <v>550</v>
      </c>
      <c r="F47" s="111"/>
      <c r="G47" s="111"/>
      <c r="H47" s="111"/>
      <c r="I47" s="111"/>
      <c r="J47" s="111"/>
      <c r="K47" s="111"/>
      <c r="L47" s="111"/>
      <c r="M47" s="111"/>
      <c r="O47">
        <v>6</v>
      </c>
      <c r="P47" t="s">
        <v>193</v>
      </c>
      <c r="Q47" s="14"/>
      <c r="R47" s="14"/>
      <c r="S47" s="14"/>
      <c r="T47" s="14"/>
      <c r="U47" s="14"/>
      <c r="V47" s="14"/>
      <c r="W47" s="14"/>
      <c r="X47" s="14"/>
      <c r="Y47" s="14"/>
    </row>
    <row r="48" spans="1:25">
      <c r="A48" s="320">
        <v>3</v>
      </c>
      <c r="B48" s="22" t="s">
        <v>30</v>
      </c>
      <c r="C48" s="65" t="str">
        <f>LOOKUP(A48,Data!$A$2:$D$11)</f>
        <v>pppp</v>
      </c>
      <c r="D48" s="14"/>
      <c r="E48" s="25" t="s">
        <v>551</v>
      </c>
      <c r="F48" s="111"/>
      <c r="G48" s="111"/>
      <c r="H48" s="111"/>
      <c r="I48" s="111"/>
      <c r="J48" s="111"/>
      <c r="K48" s="111"/>
      <c r="L48" s="111"/>
      <c r="M48" s="111"/>
      <c r="O48">
        <v>7</v>
      </c>
      <c r="P48" t="s">
        <v>195</v>
      </c>
      <c r="Q48" s="14"/>
      <c r="R48" s="14"/>
      <c r="S48" s="14"/>
      <c r="T48" s="14"/>
      <c r="U48" s="14"/>
      <c r="V48" s="14"/>
      <c r="W48" s="14"/>
      <c r="X48" s="14"/>
      <c r="Y48" s="14"/>
    </row>
    <row r="49" spans="2:25">
      <c r="B49" s="22" t="s">
        <v>34</v>
      </c>
      <c r="C49" s="65" t="s">
        <v>26</v>
      </c>
      <c r="D49" s="14"/>
      <c r="E49" s="25" t="s">
        <v>552</v>
      </c>
      <c r="F49" s="111"/>
      <c r="G49" s="111"/>
      <c r="H49" s="111"/>
      <c r="I49" s="111"/>
      <c r="J49" s="111"/>
      <c r="K49" s="111"/>
      <c r="L49" s="111"/>
      <c r="M49" s="111"/>
      <c r="O49">
        <v>8</v>
      </c>
      <c r="P49" t="s">
        <v>197</v>
      </c>
      <c r="Q49" s="14"/>
      <c r="R49" s="14"/>
      <c r="S49" s="14"/>
      <c r="T49" s="14"/>
      <c r="U49" s="14"/>
      <c r="V49" s="14"/>
      <c r="W49" s="14"/>
      <c r="X49" s="14"/>
      <c r="Y49" s="14"/>
    </row>
    <row r="50" spans="2:25">
      <c r="B50" s="22" t="s">
        <v>38</v>
      </c>
      <c r="C50" s="65" t="s">
        <v>26</v>
      </c>
      <c r="D50" s="14"/>
      <c r="E50" s="25" t="s">
        <v>553</v>
      </c>
      <c r="F50" s="111"/>
      <c r="G50" s="111"/>
      <c r="H50" s="111"/>
      <c r="I50" s="111"/>
      <c r="J50" s="111"/>
      <c r="K50" s="111"/>
      <c r="L50" s="111"/>
      <c r="M50" s="111"/>
      <c r="O50">
        <v>9</v>
      </c>
      <c r="P50" t="s">
        <v>554</v>
      </c>
    </row>
    <row r="51" spans="2:25">
      <c r="B51" s="73" t="s">
        <v>42</v>
      </c>
      <c r="C51" s="25"/>
      <c r="D51" s="25"/>
      <c r="E51" s="25" t="s">
        <v>555</v>
      </c>
      <c r="F51" s="111"/>
      <c r="G51" s="111"/>
      <c r="H51" s="111"/>
      <c r="I51" s="111"/>
      <c r="J51" s="111"/>
      <c r="K51" s="111"/>
      <c r="L51" s="111"/>
      <c r="M51" s="111"/>
      <c r="Q51" s="14"/>
      <c r="R51" s="14"/>
      <c r="S51" s="14"/>
      <c r="T51" s="14"/>
      <c r="U51" s="14"/>
      <c r="V51" s="14"/>
      <c r="W51" s="14"/>
      <c r="X51" s="14"/>
      <c r="Y51" s="14"/>
    </row>
    <row r="52" spans="2:25">
      <c r="B52" s="22" t="s">
        <v>46</v>
      </c>
      <c r="C52" s="29"/>
      <c r="D52" s="25"/>
      <c r="E52" s="74" t="s">
        <v>529</v>
      </c>
      <c r="F52" s="317" t="s">
        <v>74</v>
      </c>
      <c r="G52" s="318"/>
      <c r="H52" s="319"/>
      <c r="I52" s="31" t="s">
        <v>556</v>
      </c>
      <c r="J52" s="319"/>
      <c r="K52" s="319"/>
      <c r="L52" s="319"/>
      <c r="M52" s="319"/>
      <c r="O52">
        <f>SUM(O53:O67)</f>
        <v>30</v>
      </c>
      <c r="P52" s="14"/>
      <c r="Q52" s="14"/>
      <c r="R52" s="14"/>
      <c r="S52" s="14"/>
      <c r="T52" s="14"/>
      <c r="U52" s="14"/>
      <c r="V52" s="14"/>
      <c r="W52" s="14"/>
      <c r="X52" s="14"/>
      <c r="Y52" s="14"/>
    </row>
    <row r="53" spans="2:25">
      <c r="B53" s="81" t="s">
        <v>52</v>
      </c>
      <c r="C53" s="26"/>
      <c r="D53" s="24"/>
      <c r="E53" s="82">
        <v>-4</v>
      </c>
      <c r="F53" s="335" t="s">
        <v>557</v>
      </c>
      <c r="G53" s="112"/>
      <c r="H53" s="112"/>
      <c r="I53" s="336" t="s">
        <v>558</v>
      </c>
      <c r="J53" s="112"/>
      <c r="K53" s="112"/>
      <c r="L53" s="112"/>
      <c r="M53" s="112"/>
      <c r="O53">
        <v>7</v>
      </c>
      <c r="P53" s="14"/>
      <c r="Q53" s="83" t="s">
        <v>218</v>
      </c>
      <c r="R53" s="14"/>
      <c r="S53" s="14"/>
      <c r="T53" s="14"/>
      <c r="U53" s="14"/>
      <c r="V53" s="14"/>
      <c r="W53" s="14"/>
      <c r="X53" s="14"/>
      <c r="Y53" s="14"/>
    </row>
    <row r="54" spans="2:25">
      <c r="B54" s="22" t="s">
        <v>54</v>
      </c>
      <c r="C54" s="26"/>
      <c r="D54" s="24"/>
      <c r="E54" s="82">
        <v>-6</v>
      </c>
      <c r="F54" s="112"/>
      <c r="G54" s="112"/>
      <c r="H54" s="112"/>
      <c r="I54" s="112" t="s">
        <v>559</v>
      </c>
      <c r="J54" s="112"/>
      <c r="K54" s="112"/>
      <c r="L54" s="112"/>
      <c r="M54" s="112"/>
      <c r="O54">
        <v>3</v>
      </c>
      <c r="P54" s="14"/>
      <c r="Q54" s="14"/>
      <c r="R54" s="14"/>
      <c r="S54" s="14"/>
      <c r="T54" s="14"/>
      <c r="U54" s="14"/>
      <c r="V54" s="14"/>
      <c r="W54" s="14"/>
      <c r="X54" s="14"/>
      <c r="Y54" s="14"/>
    </row>
    <row r="55" spans="2:25">
      <c r="B55" s="81" t="s">
        <v>56</v>
      </c>
      <c r="C55" s="26"/>
      <c r="D55" s="24"/>
      <c r="E55" s="82">
        <v>-8</v>
      </c>
      <c r="F55" s="112"/>
      <c r="G55" s="112"/>
      <c r="H55" s="112"/>
      <c r="I55" s="112" t="s">
        <v>560</v>
      </c>
      <c r="J55" s="112"/>
      <c r="K55" s="112"/>
      <c r="L55" s="112"/>
      <c r="M55" s="112"/>
      <c r="O55">
        <v>5</v>
      </c>
      <c r="P55" s="14"/>
      <c r="Q55" s="14"/>
      <c r="R55" s="14"/>
      <c r="S55" s="14"/>
      <c r="T55" s="14"/>
      <c r="U55" s="14"/>
      <c r="V55" s="14"/>
      <c r="W55" s="14"/>
      <c r="X55" s="14"/>
      <c r="Y55" s="14"/>
    </row>
    <row r="56" spans="2:25">
      <c r="B56" s="73" t="s">
        <v>57</v>
      </c>
      <c r="C56" s="14"/>
      <c r="D56" s="14"/>
      <c r="E56" s="89" t="s">
        <v>58</v>
      </c>
      <c r="F56" s="78" t="s">
        <v>48</v>
      </c>
      <c r="G56" s="63"/>
      <c r="H56" s="63"/>
      <c r="I56" s="79" t="s">
        <v>49</v>
      </c>
      <c r="J56" s="79"/>
      <c r="K56" s="79"/>
      <c r="L56" s="63"/>
      <c r="M56" s="80" t="s">
        <v>51</v>
      </c>
      <c r="O56">
        <v>6</v>
      </c>
      <c r="P56" s="14"/>
      <c r="Q56" s="14"/>
      <c r="R56" s="14"/>
      <c r="S56" s="14"/>
      <c r="T56" s="14"/>
      <c r="U56" s="14"/>
      <c r="V56" s="14"/>
      <c r="W56" s="14"/>
      <c r="X56" s="14"/>
      <c r="Y56" s="14"/>
    </row>
    <row r="57" spans="2:25">
      <c r="B57" s="22" t="s">
        <v>59</v>
      </c>
      <c r="C57" s="90" t="s">
        <v>60</v>
      </c>
      <c r="D57" s="14" t="s">
        <v>61</v>
      </c>
      <c r="E57" s="91" t="s">
        <v>62</v>
      </c>
      <c r="F57" s="83" t="s">
        <v>561</v>
      </c>
      <c r="G57" s="84"/>
      <c r="H57" s="84"/>
      <c r="I57" s="85" t="str">
        <f>LOOKUP(J57,$O$41:$P$50)</f>
        <v>Great (+4)</v>
      </c>
      <c r="J57" s="86">
        <v>4</v>
      </c>
      <c r="K57" s="87"/>
      <c r="L57" s="84"/>
      <c r="M57" s="88" t="str">
        <f>O32</f>
        <v>2. one handed weapon</v>
      </c>
      <c r="O57">
        <v>3</v>
      </c>
      <c r="P57" s="14"/>
      <c r="Q57" s="14"/>
      <c r="R57" s="14"/>
      <c r="S57" s="14"/>
      <c r="T57" s="14"/>
      <c r="U57" s="14"/>
      <c r="V57" s="14"/>
      <c r="W57" s="14"/>
      <c r="X57" s="14"/>
      <c r="Y57" s="14"/>
    </row>
    <row r="58" spans="2:25">
      <c r="B58" s="92" t="s">
        <v>63</v>
      </c>
      <c r="C58" s="90" t="s">
        <v>60</v>
      </c>
      <c r="D58" s="93">
        <v>-1</v>
      </c>
      <c r="E58" s="91" t="s">
        <v>64</v>
      </c>
      <c r="F58" s="83" t="s">
        <v>218</v>
      </c>
      <c r="G58" s="84"/>
      <c r="H58" s="84"/>
      <c r="I58" s="85" t="str">
        <f>LOOKUP(J58,$O$41:$P$50)</f>
        <v>Good (+3)</v>
      </c>
      <c r="J58" s="86">
        <v>3</v>
      </c>
      <c r="K58" s="87"/>
      <c r="L58" s="84"/>
      <c r="M58" s="88" t="str">
        <f>O30</f>
        <v>0. unarmed</v>
      </c>
      <c r="O58">
        <v>4</v>
      </c>
      <c r="P58" s="14"/>
      <c r="Q58" s="14"/>
      <c r="R58" s="14"/>
      <c r="S58" s="14"/>
      <c r="T58" s="14"/>
      <c r="U58" s="14"/>
      <c r="V58" s="14"/>
      <c r="W58" s="14"/>
      <c r="X58" s="14"/>
      <c r="Y58" s="14"/>
    </row>
    <row r="59" spans="2:25">
      <c r="B59" s="22" t="s">
        <v>66</v>
      </c>
      <c r="C59" s="90" t="s">
        <v>60</v>
      </c>
      <c r="D59" s="93">
        <v>-2</v>
      </c>
      <c r="E59" s="91" t="s">
        <v>67</v>
      </c>
      <c r="F59" s="83" t="s">
        <v>562</v>
      </c>
      <c r="G59" s="84"/>
      <c r="H59" s="84"/>
      <c r="I59" s="85" t="str">
        <f>LOOKUP(J59,$O$41:$P$50)</f>
        <v>Good (+3)</v>
      </c>
      <c r="J59" s="86">
        <v>3</v>
      </c>
      <c r="K59" s="87"/>
      <c r="L59" s="84"/>
      <c r="M59" s="88" t="str">
        <f>O33</f>
        <v>3. 2 handed weapon</v>
      </c>
      <c r="O59">
        <v>2</v>
      </c>
      <c r="P59" s="14"/>
      <c r="Q59" s="14"/>
      <c r="R59" s="14"/>
      <c r="S59" s="14"/>
      <c r="T59" s="14"/>
      <c r="U59" s="14"/>
      <c r="V59" s="14"/>
      <c r="W59" s="14"/>
      <c r="X59" s="14"/>
      <c r="Y59" s="14"/>
    </row>
    <row r="60" spans="2:25">
      <c r="B60" s="325" t="s">
        <v>69</v>
      </c>
      <c r="C60" s="97" t="s">
        <v>60</v>
      </c>
      <c r="D60" s="98" t="s">
        <v>171</v>
      </c>
      <c r="E60" s="326" t="s">
        <v>70</v>
      </c>
      <c r="F60" s="100" t="s">
        <v>71</v>
      </c>
      <c r="G60" s="101"/>
      <c r="H60" s="102">
        <v>3</v>
      </c>
      <c r="I60" s="337" t="s">
        <v>563</v>
      </c>
      <c r="J60" s="104"/>
      <c r="K60" s="104"/>
      <c r="L60" s="105"/>
      <c r="M60" s="104"/>
      <c r="O60">
        <v>0</v>
      </c>
      <c r="P60" s="14"/>
      <c r="Q60" s="14"/>
      <c r="R60" s="14"/>
      <c r="S60" s="14"/>
      <c r="T60" s="14"/>
      <c r="U60" s="14"/>
      <c r="V60" s="14"/>
      <c r="W60" s="14"/>
      <c r="X60" s="14"/>
      <c r="Y60" s="14"/>
    </row>
    <row r="61" spans="2:25">
      <c r="B61" s="106"/>
      <c r="C61" s="106"/>
      <c r="D61" s="106"/>
      <c r="E61" s="106"/>
      <c r="F61" s="106"/>
      <c r="G61" s="107"/>
      <c r="H61" s="106"/>
      <c r="I61" s="106"/>
      <c r="J61" s="106"/>
      <c r="K61" s="106"/>
      <c r="L61" s="106"/>
      <c r="M61" s="106"/>
      <c r="O61" s="14"/>
      <c r="P61" s="14"/>
      <c r="Q61" s="14"/>
      <c r="R61" s="14"/>
      <c r="S61" s="14"/>
      <c r="T61" s="14"/>
      <c r="U61" s="14"/>
      <c r="V61" s="14"/>
      <c r="W61" s="14"/>
      <c r="X61" s="14"/>
      <c r="Y61" s="14"/>
    </row>
    <row r="62" spans="2:25">
      <c r="B62" s="108" t="s">
        <v>77</v>
      </c>
      <c r="C62" s="108"/>
      <c r="D62" s="108"/>
      <c r="E62" s="110"/>
      <c r="F62" s="110"/>
      <c r="G62" s="110"/>
      <c r="H62" s="108"/>
      <c r="I62" s="108"/>
      <c r="J62" s="108"/>
      <c r="K62" s="108"/>
      <c r="L62" s="108"/>
      <c r="M62" s="108"/>
      <c r="O62" s="14"/>
      <c r="P62" s="14"/>
      <c r="Q62" s="14"/>
      <c r="R62" s="14"/>
      <c r="S62" s="14"/>
      <c r="T62" s="14"/>
      <c r="U62" s="14"/>
      <c r="V62" s="14"/>
      <c r="W62" s="14"/>
      <c r="X62" s="14"/>
      <c r="Y62" s="14"/>
    </row>
    <row r="63" spans="2:25">
      <c r="B63" s="25" t="s">
        <v>564</v>
      </c>
      <c r="C63" s="115"/>
      <c r="D63" s="115"/>
      <c r="E63" s="115"/>
      <c r="F63" s="115"/>
      <c r="G63" s="25"/>
      <c r="H63" s="115"/>
      <c r="I63" s="115"/>
      <c r="J63" s="115"/>
      <c r="K63" s="115"/>
      <c r="L63" s="112" t="s">
        <v>565</v>
      </c>
      <c r="M63" s="25"/>
      <c r="O63" s="14"/>
      <c r="P63" s="14"/>
      <c r="Q63" s="14"/>
      <c r="R63" s="14"/>
      <c r="S63" s="14"/>
      <c r="T63" s="14"/>
      <c r="U63" s="14"/>
      <c r="V63" s="14"/>
      <c r="W63" s="14"/>
      <c r="X63" s="14"/>
      <c r="Y63" s="14"/>
    </row>
    <row r="64" spans="2:25">
      <c r="B64" s="25"/>
      <c r="C64" s="115"/>
      <c r="D64" s="115"/>
      <c r="E64" s="115"/>
      <c r="F64" s="115"/>
      <c r="G64" s="25"/>
      <c r="H64" s="115"/>
      <c r="I64" s="115"/>
      <c r="J64" s="115"/>
      <c r="K64" s="115"/>
      <c r="L64" s="112" t="s">
        <v>566</v>
      </c>
      <c r="M64" s="25"/>
      <c r="O64" s="14"/>
      <c r="P64" s="14"/>
      <c r="Q64" s="14"/>
      <c r="R64" s="14"/>
      <c r="S64" s="14"/>
      <c r="T64" s="14"/>
      <c r="U64" s="14"/>
      <c r="V64" s="14"/>
      <c r="W64" s="14"/>
      <c r="X64" s="14"/>
      <c r="Y64" s="14"/>
    </row>
    <row r="65" spans="2:25">
      <c r="B65" s="25"/>
      <c r="C65" s="115"/>
      <c r="D65" s="115"/>
      <c r="E65" s="115"/>
      <c r="F65" s="115"/>
      <c r="G65" s="25"/>
      <c r="H65" s="115"/>
      <c r="I65" s="115"/>
      <c r="J65" s="115"/>
      <c r="K65" s="115"/>
      <c r="L65" s="115"/>
      <c r="M65" s="25"/>
      <c r="O65" s="14"/>
      <c r="P65" s="14"/>
      <c r="Q65" s="14"/>
      <c r="R65" s="14"/>
      <c r="S65" s="14"/>
      <c r="T65" s="14"/>
      <c r="U65" s="14"/>
      <c r="V65" s="14"/>
      <c r="W65" s="14"/>
      <c r="X65" s="14"/>
      <c r="Y65" s="14"/>
    </row>
    <row r="66" spans="2:25">
      <c r="B66" s="25"/>
      <c r="C66" s="115"/>
      <c r="D66" s="115"/>
      <c r="E66" s="115"/>
      <c r="F66" s="115"/>
      <c r="G66" s="25"/>
      <c r="H66" s="115"/>
      <c r="I66" s="115"/>
      <c r="J66" s="115"/>
      <c r="K66" s="115"/>
      <c r="L66" s="115"/>
      <c r="M66" s="25"/>
      <c r="O66" s="14"/>
      <c r="P66" s="14"/>
      <c r="Q66" s="14"/>
      <c r="R66" s="14"/>
      <c r="S66" s="14"/>
      <c r="T66" s="14"/>
      <c r="U66" s="14"/>
      <c r="V66" s="14"/>
      <c r="W66" s="14"/>
      <c r="X66" s="14"/>
      <c r="Y66" s="14"/>
    </row>
    <row r="67" spans="2:25">
      <c r="B67" s="25"/>
      <c r="C67" s="111"/>
      <c r="D67" s="111"/>
      <c r="E67" s="229"/>
      <c r="F67" s="111"/>
      <c r="G67" s="25"/>
      <c r="H67" s="111"/>
      <c r="I67" s="111"/>
      <c r="J67" s="111"/>
      <c r="K67" s="111"/>
      <c r="L67" s="111"/>
      <c r="M67" s="25"/>
      <c r="O67" s="14"/>
      <c r="P67" s="14"/>
      <c r="Q67" s="14"/>
      <c r="R67" s="14"/>
      <c r="S67" s="14"/>
      <c r="T67" s="14"/>
      <c r="U67" s="14"/>
      <c r="V67" s="14"/>
      <c r="W67" s="14"/>
      <c r="X67" s="14"/>
      <c r="Y67" s="14"/>
    </row>
    <row r="68" spans="2:25">
      <c r="B68" s="14"/>
      <c r="C68" s="14"/>
      <c r="D68" s="14"/>
      <c r="E68" s="14"/>
      <c r="F68" s="14"/>
      <c r="G68" s="14"/>
      <c r="H68" s="14"/>
      <c r="I68" s="14"/>
      <c r="J68" s="14"/>
      <c r="K68" s="14"/>
      <c r="L68" s="14"/>
      <c r="M68" s="14"/>
      <c r="O68" s="14"/>
      <c r="P68" s="14"/>
      <c r="Q68" s="14"/>
      <c r="R68" s="14"/>
      <c r="S68" s="14"/>
      <c r="T68" s="14"/>
      <c r="U68" s="14"/>
      <c r="V68" s="14"/>
      <c r="W68" s="14"/>
      <c r="X68" s="14"/>
      <c r="Y68" s="14"/>
    </row>
    <row r="70" spans="2:25">
      <c r="B70" s="14"/>
      <c r="C70" s="14"/>
      <c r="D70" s="14"/>
      <c r="E70" s="14"/>
      <c r="F70" s="14"/>
      <c r="H70" s="14"/>
      <c r="I70" s="14"/>
      <c r="J70" s="14"/>
      <c r="K70" s="14"/>
      <c r="L70" s="14"/>
      <c r="M70" s="14"/>
      <c r="O70" s="14"/>
      <c r="P70" s="14"/>
      <c r="Q70" s="14"/>
      <c r="R70" s="14"/>
      <c r="S70" s="14"/>
      <c r="T70" s="14"/>
      <c r="U70" s="14"/>
      <c r="V70" s="14"/>
      <c r="W70" s="14"/>
      <c r="X70" s="14"/>
      <c r="Y70" s="14"/>
    </row>
    <row r="71" spans="2:25">
      <c r="B71" s="14"/>
      <c r="C71" s="14"/>
      <c r="D71" s="14"/>
      <c r="E71" s="14"/>
      <c r="F71" s="14"/>
      <c r="H71" s="14"/>
      <c r="I71" s="14"/>
      <c r="J71" s="14"/>
      <c r="K71" s="14"/>
      <c r="L71" s="14"/>
      <c r="M71" s="14"/>
      <c r="O71" s="14"/>
      <c r="P71" s="14"/>
      <c r="Q71" s="14"/>
      <c r="R71" s="14"/>
      <c r="S71" s="14"/>
      <c r="T71" s="14"/>
      <c r="U71" s="14"/>
      <c r="V71" s="14"/>
      <c r="W71" s="14"/>
      <c r="X71" s="14"/>
      <c r="Y71" s="14"/>
    </row>
    <row r="72" spans="2:25">
      <c r="B72" s="14"/>
      <c r="C72" s="14"/>
      <c r="D72" s="14"/>
      <c r="E72" s="14"/>
      <c r="F72" s="14"/>
      <c r="H72" s="14"/>
      <c r="I72" s="14"/>
      <c r="J72" s="14"/>
      <c r="K72" s="14"/>
      <c r="L72" s="14"/>
      <c r="M72" s="14"/>
      <c r="O72" s="14"/>
      <c r="P72" s="14"/>
      <c r="Q72" s="14"/>
      <c r="R72" s="14"/>
      <c r="S72" s="14"/>
      <c r="T72" s="14"/>
      <c r="U72" s="14"/>
      <c r="V72" s="14"/>
      <c r="W72" s="14"/>
      <c r="X72" s="14"/>
      <c r="Y72" s="14"/>
    </row>
    <row r="73" spans="2:25">
      <c r="B73" s="14"/>
      <c r="C73" s="14"/>
      <c r="D73" s="14"/>
      <c r="E73" s="14"/>
      <c r="F73" s="14"/>
      <c r="H73" s="14"/>
      <c r="I73" s="14"/>
      <c r="J73" s="14"/>
      <c r="K73" s="14"/>
      <c r="L73" s="14"/>
      <c r="M73" s="14"/>
      <c r="O73" s="14"/>
      <c r="P73" s="14"/>
      <c r="Q73" s="14"/>
      <c r="R73" s="14"/>
      <c r="S73" s="14"/>
      <c r="T73" s="14"/>
      <c r="U73" s="14"/>
      <c r="V73" s="14"/>
      <c r="W73" s="14"/>
      <c r="X73" s="14"/>
      <c r="Y73" s="14"/>
    </row>
    <row r="74" spans="2:25">
      <c r="B74" s="14"/>
      <c r="C74" s="14"/>
      <c r="D74" s="14"/>
      <c r="E74" s="14"/>
      <c r="F74" s="14"/>
      <c r="H74" s="14"/>
      <c r="I74" s="14"/>
      <c r="J74" s="14"/>
      <c r="K74" s="14"/>
      <c r="L74" s="14"/>
      <c r="M74" s="14"/>
      <c r="O74" s="14"/>
      <c r="P74" s="14"/>
      <c r="Q74" s="14"/>
      <c r="R74" s="14"/>
      <c r="S74" s="14"/>
      <c r="T74" s="14"/>
      <c r="U74" s="14"/>
      <c r="V74" s="14"/>
      <c r="W74" s="14"/>
      <c r="X74" s="14"/>
      <c r="Y74" s="14"/>
    </row>
    <row r="75" spans="2:25">
      <c r="B75" s="14"/>
      <c r="C75" s="14"/>
      <c r="D75" s="14"/>
      <c r="E75" s="14"/>
      <c r="F75" s="14"/>
      <c r="H75" s="14"/>
      <c r="I75" s="14"/>
      <c r="J75" s="14"/>
      <c r="K75" s="14"/>
      <c r="L75" s="14"/>
      <c r="M75" s="14"/>
      <c r="O75" s="14"/>
      <c r="P75" s="14"/>
      <c r="Q75" s="14"/>
      <c r="R75" s="14"/>
      <c r="S75" s="14"/>
      <c r="T75" s="14"/>
      <c r="U75" s="14"/>
      <c r="V75" s="14"/>
      <c r="W75" s="14"/>
      <c r="X75" s="14"/>
      <c r="Y75" s="14"/>
    </row>
  </sheetData>
  <mergeCells count="27">
    <mergeCell ref="G45:H45"/>
    <mergeCell ref="I45:J45"/>
    <mergeCell ref="K45:L45"/>
    <mergeCell ref="G43:H43"/>
    <mergeCell ref="I43:J43"/>
    <mergeCell ref="K43:L43"/>
    <mergeCell ref="G44:H44"/>
    <mergeCell ref="I44:J44"/>
    <mergeCell ref="K44:L44"/>
    <mergeCell ref="I11:J11"/>
    <mergeCell ref="K11:L11"/>
    <mergeCell ref="G41:H41"/>
    <mergeCell ref="I41:J41"/>
    <mergeCell ref="G42:H42"/>
    <mergeCell ref="I42:J42"/>
    <mergeCell ref="K42:L42"/>
    <mergeCell ref="G9:H9"/>
    <mergeCell ref="I9:J9"/>
    <mergeCell ref="K9:L9"/>
    <mergeCell ref="G10:H10"/>
    <mergeCell ref="I10:J10"/>
    <mergeCell ref="K10:L10"/>
    <mergeCell ref="G7:H7"/>
    <mergeCell ref="I7:J7"/>
    <mergeCell ref="G8:H8"/>
    <mergeCell ref="I8:J8"/>
    <mergeCell ref="K8:L8"/>
  </mergeCells>
  <dataValidations count="2">
    <dataValidation type="list" operator="equal" allowBlank="1" showInputMessage="1" showErrorMessage="1" sqref="G6:H6 I7:I11 K7 G8:G11 K9:K11 M9:M11 H11 G40:H40 I41:I45 K41 G42:G45 K43:K45 M43:M45" xr:uid="{00000000-0002-0000-0500-000000000000}">
      <formula1>$O$6:$O$27</formula1>
      <formula2>0</formula2>
    </dataValidation>
    <dataValidation type="list" operator="equal" allowBlank="1" showInputMessage="1" showErrorMessage="1" sqref="G7 G41" xr:uid="{00000000-0002-0000-0500-000001000000}">
      <formula1>$O$6:$O$24</formula1>
      <formula2>0</formula2>
    </dataValidation>
  </dataValidations>
  <pageMargins left="0.7" right="0.7" top="0.75" bottom="0.75" header="0.511811023622047" footer="0.511811023622047"/>
  <pageSetup scale="65"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75"/>
  <sheetViews>
    <sheetView topLeftCell="C21" zoomScaleNormal="100" workbookViewId="0">
      <selection activeCell="D35" sqref="D35"/>
    </sheetView>
  </sheetViews>
  <sheetFormatPr baseColWidth="10" defaultColWidth="8.6640625" defaultRowHeight="15" customHeight="1"/>
  <cols>
    <col min="1" max="1" width="9.1640625" style="14" customWidth="1"/>
    <col min="5" max="6" width="6" customWidth="1"/>
    <col min="7" max="7" width="6" style="15" customWidth="1"/>
    <col min="8" max="8" width="6" customWidth="1"/>
    <col min="9" max="9" width="7.33203125" customWidth="1"/>
    <col min="10" max="11" width="6.83203125" customWidth="1"/>
    <col min="12" max="12" width="8" customWidth="1"/>
    <col min="13" max="13" width="9.33203125" customWidth="1"/>
    <col min="14" max="14" width="9.6640625" style="14" customWidth="1"/>
    <col min="15" max="15" width="8.83203125" customWidth="1"/>
  </cols>
  <sheetData>
    <row r="1" spans="1:25">
      <c r="B1" s="14" t="s">
        <v>5</v>
      </c>
      <c r="D1" s="178" t="s">
        <v>567</v>
      </c>
      <c r="E1" s="24"/>
      <c r="F1" s="24"/>
      <c r="G1" s="27"/>
      <c r="H1" s="24"/>
      <c r="I1" s="24"/>
      <c r="J1" s="82"/>
      <c r="K1" s="338"/>
      <c r="L1" s="339"/>
      <c r="M1" s="340"/>
    </row>
    <row r="2" spans="1:25" ht="15.75" customHeight="1">
      <c r="B2" s="14" t="s">
        <v>7</v>
      </c>
      <c r="C2" s="14"/>
      <c r="D2" s="4" t="s">
        <v>568</v>
      </c>
      <c r="E2" s="4"/>
      <c r="F2" s="4"/>
      <c r="G2" s="4"/>
      <c r="H2" s="4"/>
      <c r="I2" s="4"/>
      <c r="J2" s="4"/>
      <c r="K2" s="338"/>
      <c r="L2" s="339"/>
      <c r="M2" s="340"/>
    </row>
    <row r="3" spans="1:25">
      <c r="B3" s="14"/>
      <c r="C3" s="14"/>
      <c r="D3" s="4"/>
      <c r="E3" s="4"/>
      <c r="F3" s="4"/>
      <c r="G3" s="4"/>
      <c r="H3" s="4"/>
      <c r="I3" s="4"/>
      <c r="J3" s="4"/>
      <c r="K3" s="338"/>
      <c r="L3" s="339"/>
      <c r="M3" s="340"/>
    </row>
    <row r="4" spans="1:25">
      <c r="B4" s="14" t="s">
        <v>9</v>
      </c>
      <c r="C4" s="102">
        <v>3</v>
      </c>
      <c r="D4" s="4"/>
      <c r="E4" s="4"/>
      <c r="F4" s="4"/>
      <c r="G4" s="4"/>
      <c r="H4" s="4"/>
      <c r="I4" s="4"/>
      <c r="J4" s="4"/>
      <c r="K4" s="338"/>
      <c r="L4" s="339"/>
      <c r="M4" s="340"/>
    </row>
    <row r="5" spans="1:25" ht="16">
      <c r="B5" s="31" t="s">
        <v>11</v>
      </c>
      <c r="C5" s="31"/>
      <c r="D5" s="31"/>
      <c r="E5" s="31"/>
      <c r="F5" s="203" t="s">
        <v>242</v>
      </c>
      <c r="G5" s="31"/>
      <c r="H5" s="31"/>
      <c r="I5" s="203"/>
      <c r="J5" s="203"/>
      <c r="K5" s="341"/>
      <c r="L5" s="342"/>
      <c r="M5" s="343"/>
    </row>
    <row r="6" spans="1:25">
      <c r="B6" s="38" t="s">
        <v>13</v>
      </c>
      <c r="C6" s="29" t="s">
        <v>391</v>
      </c>
      <c r="D6" s="25"/>
      <c r="E6" s="47" t="s">
        <v>14</v>
      </c>
      <c r="F6" s="16"/>
      <c r="G6" s="41"/>
      <c r="H6" s="41"/>
      <c r="I6" s="42"/>
      <c r="J6" s="42"/>
      <c r="K6" s="344"/>
      <c r="L6" s="345"/>
      <c r="M6" s="346"/>
      <c r="O6" s="14" t="s">
        <v>485</v>
      </c>
      <c r="R6" t="s">
        <v>486</v>
      </c>
      <c r="U6">
        <v>0</v>
      </c>
      <c r="V6" s="93" t="s">
        <v>22</v>
      </c>
      <c r="X6" s="65" t="s">
        <v>217</v>
      </c>
    </row>
    <row r="7" spans="1:25">
      <c r="B7" s="46" t="s">
        <v>487</v>
      </c>
      <c r="C7" s="26" t="s">
        <v>488</v>
      </c>
      <c r="D7" s="24"/>
      <c r="E7" s="47" t="s">
        <v>16</v>
      </c>
      <c r="F7" s="16"/>
      <c r="G7" s="3" t="s">
        <v>569</v>
      </c>
      <c r="H7" s="3"/>
      <c r="I7" s="11"/>
      <c r="J7" s="11"/>
      <c r="K7" s="338"/>
      <c r="L7" s="345"/>
      <c r="M7" s="346"/>
      <c r="O7" s="14" t="s">
        <v>490</v>
      </c>
      <c r="U7">
        <v>1</v>
      </c>
      <c r="V7" s="93" t="s">
        <v>21</v>
      </c>
      <c r="X7" s="65" t="s">
        <v>491</v>
      </c>
    </row>
    <row r="8" spans="1:25" ht="16">
      <c r="B8" s="51" t="s">
        <v>17</v>
      </c>
      <c r="C8" s="26" t="s">
        <v>570</v>
      </c>
      <c r="D8" s="24"/>
      <c r="E8" s="47" t="s">
        <v>18</v>
      </c>
      <c r="F8" s="16"/>
      <c r="G8" s="12" t="s">
        <v>493</v>
      </c>
      <c r="H8" s="12"/>
      <c r="I8" t="s">
        <v>571</v>
      </c>
      <c r="K8" s="6"/>
      <c r="L8" s="6"/>
      <c r="M8" s="313"/>
      <c r="O8" s="314" t="s">
        <v>495</v>
      </c>
      <c r="U8">
        <v>2</v>
      </c>
      <c r="V8" s="93" t="s">
        <v>19</v>
      </c>
      <c r="X8" s="65" t="s">
        <v>491</v>
      </c>
    </row>
    <row r="9" spans="1:25" ht="16">
      <c r="B9" s="51" t="s">
        <v>496</v>
      </c>
      <c r="C9" s="26" t="s">
        <v>334</v>
      </c>
      <c r="D9" s="24"/>
      <c r="E9" s="47" t="s">
        <v>19</v>
      </c>
      <c r="F9" s="16"/>
      <c r="G9" s="12" t="s">
        <v>498</v>
      </c>
      <c r="H9" s="12"/>
      <c r="I9" t="s">
        <v>495</v>
      </c>
      <c r="K9" s="12" t="s">
        <v>346</v>
      </c>
      <c r="L9" s="12"/>
      <c r="M9" s="54"/>
      <c r="O9" s="314" t="s">
        <v>174</v>
      </c>
      <c r="U9">
        <v>3</v>
      </c>
      <c r="V9" s="93" t="s">
        <v>18</v>
      </c>
      <c r="X9" s="65" t="s">
        <v>26</v>
      </c>
    </row>
    <row r="10" spans="1:25">
      <c r="B10" s="46"/>
      <c r="C10" s="26"/>
      <c r="D10" s="24"/>
      <c r="E10" s="47" t="s">
        <v>21</v>
      </c>
      <c r="F10" s="16"/>
      <c r="G10" t="s">
        <v>485</v>
      </c>
      <c r="H10" s="49"/>
      <c r="I10" s="12" t="s">
        <v>500</v>
      </c>
      <c r="J10" s="12"/>
      <c r="K10" s="12" t="s">
        <v>501</v>
      </c>
      <c r="L10" s="12"/>
      <c r="M10" s="55" t="s">
        <v>502</v>
      </c>
      <c r="O10" s="14" t="s">
        <v>105</v>
      </c>
      <c r="R10" t="s">
        <v>503</v>
      </c>
      <c r="U10">
        <v>4</v>
      </c>
      <c r="V10" s="93" t="s">
        <v>16</v>
      </c>
      <c r="X10" s="65" t="s">
        <v>504</v>
      </c>
    </row>
    <row r="11" spans="1:25">
      <c r="B11" s="41"/>
      <c r="C11" s="41"/>
      <c r="D11" s="41"/>
      <c r="F11" s="16"/>
      <c r="G11"/>
      <c r="H11" s="130"/>
      <c r="J11" s="58"/>
      <c r="L11" s="58"/>
      <c r="O11" s="315" t="s">
        <v>500</v>
      </c>
      <c r="R11" s="49">
        <v>5</v>
      </c>
      <c r="S11" t="s">
        <v>506</v>
      </c>
      <c r="U11">
        <v>5</v>
      </c>
      <c r="V11" s="93" t="s">
        <v>14</v>
      </c>
      <c r="X11" s="65" t="s">
        <v>504</v>
      </c>
      <c r="Y11" t="s">
        <v>507</v>
      </c>
    </row>
    <row r="12" spans="1:25">
      <c r="B12" s="60" t="s">
        <v>23</v>
      </c>
      <c r="C12" s="60"/>
      <c r="D12" s="60"/>
      <c r="E12" s="31" t="s">
        <v>549</v>
      </c>
      <c r="F12" s="31"/>
      <c r="G12" s="31"/>
      <c r="H12" s="31" t="s">
        <v>556</v>
      </c>
      <c r="I12" s="316"/>
      <c r="J12" s="317"/>
      <c r="K12" s="318"/>
      <c r="L12" s="319"/>
      <c r="M12" s="319"/>
      <c r="O12" s="14" t="s">
        <v>501</v>
      </c>
      <c r="R12" t="s">
        <v>509</v>
      </c>
      <c r="S12" t="s">
        <v>510</v>
      </c>
      <c r="U12">
        <v>6</v>
      </c>
      <c r="V12" t="s">
        <v>193</v>
      </c>
      <c r="X12" s="65" t="s">
        <v>511</v>
      </c>
    </row>
    <row r="13" spans="1:25">
      <c r="A13" s="320">
        <v>2</v>
      </c>
      <c r="B13" s="191" t="s">
        <v>25</v>
      </c>
      <c r="C13" s="65" t="str">
        <f>LOOKUP(A13,$U$6:$X$15)</f>
        <v>pppp</v>
      </c>
      <c r="D13" s="14"/>
      <c r="E13" s="25" t="s">
        <v>572</v>
      </c>
      <c r="F13" s="111"/>
      <c r="G13" s="111"/>
      <c r="H13" s="112" t="s">
        <v>573</v>
      </c>
      <c r="I13" s="111"/>
      <c r="J13" s="111"/>
      <c r="K13" s="111"/>
      <c r="L13" s="111"/>
      <c r="M13" s="111"/>
      <c r="O13" s="14" t="s">
        <v>427</v>
      </c>
      <c r="R13" t="s">
        <v>514</v>
      </c>
      <c r="S13" t="s">
        <v>515</v>
      </c>
      <c r="U13">
        <v>7</v>
      </c>
      <c r="V13" t="s">
        <v>516</v>
      </c>
      <c r="X13" s="65" t="s">
        <v>511</v>
      </c>
      <c r="Y13" t="s">
        <v>517</v>
      </c>
    </row>
    <row r="14" spans="1:25" ht="13.5" customHeight="1">
      <c r="A14" s="320">
        <v>2</v>
      </c>
      <c r="B14" s="22" t="s">
        <v>30</v>
      </c>
      <c r="C14" s="65" t="str">
        <f>LOOKUP(A14,$U$6:$X$15)</f>
        <v>pppp</v>
      </c>
      <c r="D14" s="14"/>
      <c r="E14" s="25" t="s">
        <v>574</v>
      </c>
      <c r="F14" s="112"/>
      <c r="G14" s="112"/>
      <c r="H14" s="112" t="s">
        <v>575</v>
      </c>
      <c r="I14" s="112"/>
      <c r="J14" s="112"/>
      <c r="K14" s="112"/>
      <c r="L14" s="112"/>
      <c r="M14" s="112"/>
      <c r="O14" s="314" t="s">
        <v>519</v>
      </c>
      <c r="R14" t="s">
        <v>520</v>
      </c>
      <c r="S14" t="s">
        <v>521</v>
      </c>
      <c r="U14">
        <v>8</v>
      </c>
      <c r="V14" t="s">
        <v>522</v>
      </c>
      <c r="X14" s="65" t="s">
        <v>523</v>
      </c>
    </row>
    <row r="15" spans="1:25">
      <c r="A15" s="320"/>
      <c r="B15" s="22" t="s">
        <v>34</v>
      </c>
      <c r="C15" s="65" t="s">
        <v>26</v>
      </c>
      <c r="D15" s="14"/>
      <c r="E15" s="25"/>
      <c r="F15" s="112"/>
      <c r="G15" s="112"/>
      <c r="H15" s="112" t="s">
        <v>576</v>
      </c>
      <c r="I15" s="112"/>
      <c r="J15" s="112"/>
      <c r="K15" s="112"/>
      <c r="L15" s="112"/>
      <c r="M15" s="112"/>
      <c r="O15" s="14" t="s">
        <v>499</v>
      </c>
      <c r="R15" t="s">
        <v>525</v>
      </c>
      <c r="S15" t="s">
        <v>526</v>
      </c>
      <c r="U15">
        <v>9</v>
      </c>
      <c r="V15" t="s">
        <v>199</v>
      </c>
      <c r="X15" s="65" t="s">
        <v>523</v>
      </c>
      <c r="Y15" t="s">
        <v>188</v>
      </c>
    </row>
    <row r="16" spans="1:25">
      <c r="A16" s="320"/>
      <c r="B16" s="22" t="s">
        <v>38</v>
      </c>
      <c r="C16" s="65" t="s">
        <v>26</v>
      </c>
      <c r="D16" s="14"/>
      <c r="E16" s="25"/>
      <c r="F16" s="112"/>
      <c r="G16" s="112"/>
      <c r="H16" s="112" t="s">
        <v>577</v>
      </c>
      <c r="I16" s="112"/>
      <c r="J16" s="112"/>
      <c r="K16" s="112"/>
      <c r="L16" s="112"/>
      <c r="M16" s="112"/>
      <c r="O16" s="14" t="s">
        <v>498</v>
      </c>
      <c r="Q16" s="321">
        <v>1</v>
      </c>
      <c r="R16" s="322">
        <v>1</v>
      </c>
      <c r="U16">
        <v>10</v>
      </c>
      <c r="V16" t="s">
        <v>201</v>
      </c>
    </row>
    <row r="17" spans="2:23">
      <c r="B17" s="73" t="s">
        <v>42</v>
      </c>
      <c r="C17" s="25"/>
      <c r="D17" s="25"/>
      <c r="E17" s="25"/>
      <c r="F17" s="112"/>
      <c r="G17" s="112"/>
      <c r="H17" s="112"/>
      <c r="I17" s="112"/>
      <c r="J17" s="112"/>
      <c r="K17" s="112"/>
      <c r="L17" s="112"/>
      <c r="M17" s="112"/>
      <c r="O17" s="14" t="s">
        <v>489</v>
      </c>
      <c r="Q17" s="72">
        <v>2</v>
      </c>
      <c r="R17" s="323">
        <v>3</v>
      </c>
    </row>
    <row r="18" spans="2:23">
      <c r="B18" s="22" t="s">
        <v>46</v>
      </c>
      <c r="C18" s="29"/>
      <c r="D18" s="25"/>
      <c r="E18" s="74" t="s">
        <v>529</v>
      </c>
      <c r="F18" s="317" t="s">
        <v>74</v>
      </c>
      <c r="G18" s="318"/>
      <c r="H18" s="319"/>
      <c r="I18" s="319"/>
      <c r="J18" s="319"/>
      <c r="K18" s="319"/>
      <c r="L18" s="319"/>
      <c r="M18" s="319"/>
      <c r="O18" s="315" t="s">
        <v>505</v>
      </c>
      <c r="Q18" s="72">
        <v>3</v>
      </c>
      <c r="R18" s="323">
        <v>6</v>
      </c>
    </row>
    <row r="19" spans="2:23" ht="16">
      <c r="B19" s="81" t="s">
        <v>52</v>
      </c>
      <c r="C19" s="26"/>
      <c r="D19" s="24"/>
      <c r="E19" s="82">
        <v>-4</v>
      </c>
      <c r="F19" s="347" t="s">
        <v>578</v>
      </c>
      <c r="G19" s="347"/>
      <c r="H19" s="347"/>
      <c r="I19" s="347"/>
      <c r="J19" s="347" t="s">
        <v>579</v>
      </c>
      <c r="K19" s="347"/>
      <c r="L19" s="347"/>
      <c r="M19" s="347"/>
      <c r="O19" s="314" t="s">
        <v>502</v>
      </c>
      <c r="Q19" s="72">
        <v>4</v>
      </c>
      <c r="R19" s="323">
        <v>10</v>
      </c>
    </row>
    <row r="20" spans="2:23">
      <c r="B20" s="22" t="s">
        <v>54</v>
      </c>
      <c r="C20" s="26"/>
      <c r="D20" s="24"/>
      <c r="E20" s="82">
        <v>-6</v>
      </c>
      <c r="F20" s="348" t="s">
        <v>580</v>
      </c>
      <c r="G20" s="347"/>
      <c r="H20" s="347"/>
      <c r="I20" s="347"/>
      <c r="J20" s="347"/>
      <c r="K20" s="347"/>
      <c r="L20" s="347"/>
      <c r="M20" s="347"/>
      <c r="O20" s="14" t="s">
        <v>494</v>
      </c>
      <c r="Q20" s="75">
        <v>5</v>
      </c>
      <c r="R20" s="171">
        <v>15</v>
      </c>
    </row>
    <row r="21" spans="2:23">
      <c r="B21" s="81" t="s">
        <v>56</v>
      </c>
      <c r="C21" s="26"/>
      <c r="D21" s="24"/>
      <c r="E21" s="82">
        <v>-8</v>
      </c>
      <c r="F21" s="348" t="s">
        <v>581</v>
      </c>
      <c r="G21" s="347"/>
      <c r="H21" s="347"/>
      <c r="I21" s="347"/>
      <c r="J21" s="347"/>
      <c r="K21" s="347"/>
      <c r="L21" s="347"/>
      <c r="M21" s="347"/>
      <c r="O21" s="14" t="s">
        <v>493</v>
      </c>
    </row>
    <row r="22" spans="2:23">
      <c r="B22" s="73" t="s">
        <v>582</v>
      </c>
      <c r="C22" s="14"/>
      <c r="D22" s="14"/>
      <c r="E22" s="89" t="s">
        <v>58</v>
      </c>
      <c r="F22" s="78" t="s">
        <v>48</v>
      </c>
      <c r="G22" s="63"/>
      <c r="H22" s="63"/>
      <c r="I22" s="79" t="s">
        <v>49</v>
      </c>
      <c r="J22" s="79"/>
      <c r="K22" s="79"/>
      <c r="L22" s="63"/>
      <c r="M22" s="80" t="s">
        <v>51</v>
      </c>
      <c r="O22" s="14" t="s">
        <v>346</v>
      </c>
      <c r="P22" t="s">
        <v>533</v>
      </c>
      <c r="S22">
        <f>150/5</f>
        <v>30</v>
      </c>
    </row>
    <row r="23" spans="2:23">
      <c r="B23" s="22" t="s">
        <v>59</v>
      </c>
      <c r="C23" s="90" t="s">
        <v>60</v>
      </c>
      <c r="D23" s="14" t="s">
        <v>61</v>
      </c>
      <c r="E23" s="91" t="s">
        <v>62</v>
      </c>
      <c r="F23" s="83" t="s">
        <v>583</v>
      </c>
      <c r="G23" s="84"/>
      <c r="H23" s="84"/>
      <c r="I23" s="85" t="str">
        <f>LOOKUP(J23,$O$41:$P$50)</f>
        <v>Good (+3)</v>
      </c>
      <c r="J23" s="86">
        <v>3</v>
      </c>
      <c r="K23" s="87"/>
      <c r="L23" s="84"/>
      <c r="M23" s="88" t="str">
        <f>O33</f>
        <v>3. 2 handed weapon</v>
      </c>
      <c r="O23" s="14" t="s">
        <v>569</v>
      </c>
      <c r="P23" t="s">
        <v>534</v>
      </c>
    </row>
    <row r="24" spans="2:23">
      <c r="B24" s="92" t="s">
        <v>63</v>
      </c>
      <c r="C24" s="90" t="s">
        <v>60</v>
      </c>
      <c r="D24" s="93">
        <v>-1</v>
      </c>
      <c r="E24" s="91" t="s">
        <v>64</v>
      </c>
      <c r="F24" s="83" t="s">
        <v>223</v>
      </c>
      <c r="G24" s="84"/>
      <c r="H24" s="84"/>
      <c r="I24" s="85" t="str">
        <f>LOOKUP(J24,$O$41:$P$50)</f>
        <v>Good (+3)</v>
      </c>
      <c r="J24" s="86">
        <v>3</v>
      </c>
      <c r="K24" s="87"/>
      <c r="L24" s="84"/>
      <c r="M24" s="88" t="str">
        <f>O32</f>
        <v>2. one handed weapon</v>
      </c>
      <c r="O24" s="14"/>
      <c r="P24" t="s">
        <v>535</v>
      </c>
      <c r="S24">
        <v>1</v>
      </c>
      <c r="T24">
        <f t="shared" ref="T24:T29" si="0">S24*5</f>
        <v>5</v>
      </c>
      <c r="U24">
        <f>S24*4</f>
        <v>4</v>
      </c>
      <c r="V24">
        <v>5</v>
      </c>
      <c r="W24">
        <f>60/S24</f>
        <v>60</v>
      </c>
    </row>
    <row r="25" spans="2:23">
      <c r="B25" s="22" t="s">
        <v>66</v>
      </c>
      <c r="C25" s="90" t="s">
        <v>60</v>
      </c>
      <c r="D25" s="93">
        <v>-2</v>
      </c>
      <c r="E25" s="91" t="s">
        <v>67</v>
      </c>
      <c r="F25" s="83" t="s">
        <v>218</v>
      </c>
      <c r="G25" s="84"/>
      <c r="H25" s="84"/>
      <c r="I25" s="85" t="str">
        <f>LOOKUP(J25,$O$41:$P$50)</f>
        <v>Fair (+2)</v>
      </c>
      <c r="J25" s="86">
        <v>2</v>
      </c>
      <c r="K25" s="87"/>
      <c r="L25" s="84"/>
      <c r="M25" s="84" t="s">
        <v>584</v>
      </c>
      <c r="O25" s="14"/>
      <c r="P25" t="s">
        <v>537</v>
      </c>
      <c r="S25">
        <v>3</v>
      </c>
      <c r="T25">
        <f t="shared" si="0"/>
        <v>15</v>
      </c>
      <c r="U25">
        <f>S25*4</f>
        <v>12</v>
      </c>
      <c r="V25">
        <v>15</v>
      </c>
      <c r="W25">
        <f>60/S25</f>
        <v>20</v>
      </c>
    </row>
    <row r="26" spans="2:23">
      <c r="B26" s="349" t="s">
        <v>585</v>
      </c>
      <c r="C26" s="97" t="s">
        <v>60</v>
      </c>
      <c r="D26" s="98" t="s">
        <v>171</v>
      </c>
      <c r="E26" s="326" t="s">
        <v>70</v>
      </c>
      <c r="F26" s="100" t="s">
        <v>71</v>
      </c>
      <c r="G26" s="101"/>
      <c r="H26" s="102">
        <v>1</v>
      </c>
      <c r="I26" s="337" t="s">
        <v>538</v>
      </c>
      <c r="J26" s="104"/>
      <c r="K26" s="104"/>
      <c r="L26" s="105"/>
      <c r="M26" s="104"/>
      <c r="O26" s="14"/>
      <c r="S26">
        <v>6</v>
      </c>
      <c r="T26">
        <f t="shared" si="0"/>
        <v>30</v>
      </c>
      <c r="U26">
        <f>S26*4</f>
        <v>24</v>
      </c>
      <c r="V26">
        <v>30</v>
      </c>
      <c r="W26">
        <f>60/S26</f>
        <v>10</v>
      </c>
    </row>
    <row r="27" spans="2:23">
      <c r="B27" s="106"/>
      <c r="C27" s="106"/>
      <c r="D27" s="106"/>
      <c r="E27" s="106"/>
      <c r="F27" s="106"/>
      <c r="G27" s="107"/>
      <c r="H27" s="106"/>
      <c r="I27" s="106"/>
      <c r="J27" s="106"/>
      <c r="K27" s="106"/>
      <c r="L27" s="106"/>
      <c r="M27" s="106"/>
      <c r="S27">
        <v>10</v>
      </c>
      <c r="T27">
        <f t="shared" si="0"/>
        <v>50</v>
      </c>
      <c r="U27">
        <f>S27*4</f>
        <v>40</v>
      </c>
      <c r="V27">
        <v>60</v>
      </c>
      <c r="W27">
        <f>60/S27</f>
        <v>6</v>
      </c>
    </row>
    <row r="28" spans="2:23">
      <c r="B28" s="108" t="s">
        <v>77</v>
      </c>
      <c r="C28" s="108"/>
      <c r="D28" s="108"/>
      <c r="E28" s="110"/>
      <c r="F28" s="110"/>
      <c r="G28" s="110"/>
      <c r="H28" s="108"/>
      <c r="I28" s="108"/>
      <c r="J28" s="108"/>
      <c r="K28" s="108"/>
      <c r="L28" s="108" t="s">
        <v>501</v>
      </c>
      <c r="M28" s="108"/>
      <c r="S28">
        <v>15</v>
      </c>
      <c r="T28">
        <f t="shared" si="0"/>
        <v>75</v>
      </c>
      <c r="U28">
        <f>S28*4</f>
        <v>60</v>
      </c>
      <c r="V28">
        <v>75</v>
      </c>
      <c r="W28">
        <f>60/S28</f>
        <v>4</v>
      </c>
    </row>
    <row r="29" spans="2:23">
      <c r="B29" s="25"/>
      <c r="C29" s="115"/>
      <c r="D29" s="115"/>
      <c r="E29" s="115"/>
      <c r="F29" s="115"/>
      <c r="G29" s="25"/>
      <c r="H29" s="115"/>
      <c r="I29" s="115"/>
      <c r="J29" s="115"/>
      <c r="K29" s="115"/>
      <c r="L29" s="111"/>
      <c r="M29" s="25"/>
      <c r="T29">
        <f t="shared" si="0"/>
        <v>0</v>
      </c>
    </row>
    <row r="30" spans="2:23">
      <c r="B30" s="25"/>
      <c r="C30" s="115"/>
      <c r="D30" s="115"/>
      <c r="E30" s="115"/>
      <c r="F30" s="115"/>
      <c r="G30" s="25"/>
      <c r="H30" s="115"/>
      <c r="I30" s="115"/>
      <c r="J30" s="115"/>
      <c r="K30" s="115"/>
      <c r="L30" s="111"/>
      <c r="M30" s="25"/>
      <c r="O30" t="s">
        <v>187</v>
      </c>
      <c r="R30" t="s">
        <v>23</v>
      </c>
    </row>
    <row r="31" spans="2:23">
      <c r="B31" s="25"/>
      <c r="C31" s="115"/>
      <c r="D31" s="115"/>
      <c r="E31" s="115"/>
      <c r="F31" s="115"/>
      <c r="G31" s="25"/>
      <c r="H31" s="115"/>
      <c r="I31" s="115"/>
      <c r="J31" s="115"/>
      <c r="K31" s="115"/>
      <c r="L31" s="115"/>
      <c r="M31" s="25"/>
      <c r="O31" t="s">
        <v>189</v>
      </c>
      <c r="R31">
        <v>4</v>
      </c>
      <c r="S31" t="s">
        <v>542</v>
      </c>
    </row>
    <row r="32" spans="2:23">
      <c r="B32" s="25"/>
      <c r="C32" s="115"/>
      <c r="D32" s="115"/>
      <c r="E32" s="115"/>
      <c r="F32" s="115"/>
      <c r="G32" s="25"/>
      <c r="H32" s="115"/>
      <c r="I32" s="115"/>
      <c r="J32" s="115"/>
      <c r="K32" s="115"/>
      <c r="L32" s="115"/>
      <c r="M32" s="25"/>
      <c r="O32" t="s">
        <v>190</v>
      </c>
      <c r="R32">
        <v>3</v>
      </c>
      <c r="S32" t="s">
        <v>543</v>
      </c>
    </row>
    <row r="33" spans="1:25">
      <c r="B33" s="25"/>
      <c r="C33" s="111"/>
      <c r="D33" s="111"/>
      <c r="E33" s="229"/>
      <c r="F33" s="111"/>
      <c r="G33" s="25"/>
      <c r="H33" s="111"/>
      <c r="I33" s="111"/>
      <c r="J33" s="111"/>
      <c r="K33" s="111"/>
      <c r="L33" s="111"/>
      <c r="M33" s="25"/>
      <c r="O33" t="s">
        <v>191</v>
      </c>
      <c r="R33">
        <v>2</v>
      </c>
      <c r="S33" t="s">
        <v>544</v>
      </c>
    </row>
    <row r="34" spans="1:25" s="14" customFormat="1">
      <c r="B34" s="350"/>
      <c r="C34" s="350"/>
      <c r="D34" s="350"/>
      <c r="E34" s="350"/>
      <c r="F34" s="350"/>
      <c r="G34" s="351"/>
      <c r="H34" s="350"/>
      <c r="I34" s="350"/>
      <c r="J34" s="350"/>
      <c r="K34" s="350"/>
      <c r="L34" s="350"/>
      <c r="M34"/>
      <c r="O34" t="s">
        <v>192</v>
      </c>
      <c r="P34"/>
      <c r="Q34"/>
      <c r="R34">
        <v>1</v>
      </c>
      <c r="S34" t="s">
        <v>289</v>
      </c>
      <c r="T34"/>
      <c r="U34"/>
      <c r="V34"/>
      <c r="W34"/>
      <c r="X34"/>
      <c r="Y34"/>
    </row>
    <row r="35" spans="1:25" s="14" customFormat="1" ht="17" customHeight="1">
      <c r="B35" s="14" t="s">
        <v>5</v>
      </c>
      <c r="C35"/>
      <c r="D35" s="178" t="s">
        <v>586</v>
      </c>
      <c r="E35" s="24"/>
      <c r="F35" s="24"/>
      <c r="G35" s="27"/>
      <c r="H35" s="24"/>
      <c r="I35" s="24"/>
      <c r="J35" s="82"/>
      <c r="K35" s="352"/>
      <c r="L35" s="350"/>
      <c r="M35" s="23"/>
      <c r="O35" t="s">
        <v>71</v>
      </c>
      <c r="P35"/>
      <c r="Q35"/>
      <c r="R35"/>
      <c r="S35"/>
      <c r="T35"/>
      <c r="U35"/>
      <c r="V35"/>
      <c r="W35"/>
      <c r="X35"/>
      <c r="Y35"/>
    </row>
    <row r="36" spans="1:25" ht="15" customHeight="1">
      <c r="B36" s="14" t="s">
        <v>7</v>
      </c>
      <c r="C36" s="14"/>
      <c r="D36" s="2" t="s">
        <v>587</v>
      </c>
      <c r="E36" s="2"/>
      <c r="F36" s="2"/>
      <c r="G36" s="2"/>
      <c r="H36" s="2"/>
      <c r="I36" s="2"/>
      <c r="J36" s="2"/>
      <c r="K36" s="352"/>
      <c r="L36" s="350"/>
      <c r="M36" s="23"/>
      <c r="O36" t="s">
        <v>194</v>
      </c>
    </row>
    <row r="37" spans="1:25">
      <c r="B37" s="14"/>
      <c r="C37" s="14"/>
      <c r="D37" s="2"/>
      <c r="E37" s="2"/>
      <c r="F37" s="2"/>
      <c r="G37" s="2"/>
      <c r="H37" s="2"/>
      <c r="I37" s="2"/>
      <c r="J37" s="2"/>
      <c r="K37" s="352"/>
      <c r="L37" s="350"/>
      <c r="M37" s="23"/>
      <c r="O37" t="s">
        <v>196</v>
      </c>
    </row>
    <row r="38" spans="1:25">
      <c r="B38" s="14" t="s">
        <v>9</v>
      </c>
      <c r="C38" s="102">
        <v>3</v>
      </c>
      <c r="D38" s="2"/>
      <c r="E38" s="2"/>
      <c r="F38" s="2"/>
      <c r="G38" s="2"/>
      <c r="H38" s="2"/>
      <c r="I38" s="2"/>
      <c r="J38" s="2"/>
      <c r="K38" s="352"/>
      <c r="L38" s="350"/>
      <c r="M38" s="23"/>
      <c r="O38" t="s">
        <v>198</v>
      </c>
    </row>
    <row r="39" spans="1:25" ht="16">
      <c r="B39" s="31" t="s">
        <v>11</v>
      </c>
      <c r="C39" s="31"/>
      <c r="D39" s="31"/>
      <c r="E39" s="31"/>
      <c r="F39" s="203" t="s">
        <v>242</v>
      </c>
      <c r="G39" s="31"/>
      <c r="H39" s="31"/>
      <c r="I39" s="203"/>
      <c r="J39" s="203"/>
      <c r="K39" s="353"/>
      <c r="L39" s="354"/>
      <c r="M39" s="37"/>
      <c r="O39" t="s">
        <v>200</v>
      </c>
    </row>
    <row r="40" spans="1:25">
      <c r="B40" s="38" t="s">
        <v>13</v>
      </c>
      <c r="C40" s="29" t="s">
        <v>588</v>
      </c>
      <c r="D40" s="25"/>
      <c r="E40" s="47" t="s">
        <v>14</v>
      </c>
      <c r="F40" s="16"/>
      <c r="G40" s="41"/>
      <c r="H40" s="41"/>
      <c r="I40" s="42"/>
      <c r="J40" s="42"/>
      <c r="K40" s="355"/>
      <c r="L40" s="356"/>
      <c r="M40" s="45"/>
    </row>
    <row r="41" spans="1:25" ht="32">
      <c r="B41" s="46" t="s">
        <v>487</v>
      </c>
      <c r="C41" s="26" t="s">
        <v>589</v>
      </c>
      <c r="D41" s="24"/>
      <c r="E41" s="47" t="s">
        <v>16</v>
      </c>
      <c r="F41" s="16"/>
      <c r="G41" s="15" t="s">
        <v>498</v>
      </c>
      <c r="I41" s="11"/>
      <c r="J41" s="11"/>
      <c r="K41" s="352"/>
      <c r="L41" s="356"/>
      <c r="M41" s="45"/>
      <c r="O41">
        <v>0</v>
      </c>
      <c r="P41" s="93" t="s">
        <v>22</v>
      </c>
    </row>
    <row r="42" spans="1:25">
      <c r="B42" s="51" t="s">
        <v>17</v>
      </c>
      <c r="C42" s="26" t="s">
        <v>590</v>
      </c>
      <c r="D42" s="24"/>
      <c r="E42" s="47" t="s">
        <v>18</v>
      </c>
      <c r="F42" s="16"/>
      <c r="I42" s="12" t="s">
        <v>571</v>
      </c>
      <c r="J42" s="12"/>
      <c r="K42" s="1"/>
      <c r="L42" s="1"/>
      <c r="M42" s="53"/>
      <c r="O42">
        <v>1</v>
      </c>
      <c r="P42" s="93" t="s">
        <v>21</v>
      </c>
      <c r="Q42" s="14"/>
      <c r="R42" s="14"/>
      <c r="S42" s="14"/>
      <c r="T42" s="14"/>
      <c r="U42" s="14"/>
      <c r="V42" s="14"/>
      <c r="W42" s="14"/>
      <c r="X42" s="14"/>
      <c r="Y42" s="14"/>
    </row>
    <row r="43" spans="1:25">
      <c r="B43" s="51" t="s">
        <v>496</v>
      </c>
      <c r="C43" s="26" t="s">
        <v>591</v>
      </c>
      <c r="D43" s="24"/>
      <c r="E43" s="47" t="s">
        <v>19</v>
      </c>
      <c r="F43" s="16"/>
      <c r="G43" s="12" t="s">
        <v>493</v>
      </c>
      <c r="H43" s="12"/>
      <c r="I43" s="12" t="s">
        <v>502</v>
      </c>
      <c r="J43" s="12"/>
      <c r="K43" s="12" t="s">
        <v>346</v>
      </c>
      <c r="L43" s="12"/>
      <c r="M43" s="54"/>
      <c r="O43">
        <v>2</v>
      </c>
      <c r="P43" s="93" t="s">
        <v>19</v>
      </c>
      <c r="Q43" s="14"/>
      <c r="R43" s="14"/>
      <c r="S43" s="14"/>
      <c r="T43" s="14"/>
      <c r="U43" s="14"/>
      <c r="V43" s="14"/>
      <c r="W43" s="14"/>
      <c r="X43" s="14"/>
      <c r="Y43" s="14"/>
    </row>
    <row r="44" spans="1:25">
      <c r="B44" s="46"/>
      <c r="C44" s="26"/>
      <c r="D44" s="24"/>
      <c r="E44" s="47" t="s">
        <v>21</v>
      </c>
      <c r="F44" s="16"/>
      <c r="G44" s="12" t="s">
        <v>494</v>
      </c>
      <c r="H44" s="12"/>
      <c r="I44" s="12" t="s">
        <v>490</v>
      </c>
      <c r="J44" s="12"/>
      <c r="K44" s="12" t="s">
        <v>485</v>
      </c>
      <c r="L44" s="12"/>
      <c r="M44" s="55" t="s">
        <v>174</v>
      </c>
      <c r="O44">
        <v>3</v>
      </c>
      <c r="P44" s="93" t="s">
        <v>18</v>
      </c>
      <c r="Q44" s="14"/>
      <c r="R44" s="14"/>
      <c r="S44" s="14"/>
      <c r="T44" s="14"/>
      <c r="U44" s="14"/>
      <c r="V44" s="14"/>
      <c r="W44" s="14"/>
      <c r="X44" s="14"/>
      <c r="Y44" s="14"/>
    </row>
    <row r="45" spans="1:25">
      <c r="B45" s="41"/>
      <c r="C45" s="41"/>
      <c r="D45" s="41"/>
      <c r="E45" s="56" t="s">
        <v>22</v>
      </c>
      <c r="F45" s="16"/>
      <c r="G45" s="9" t="s">
        <v>505</v>
      </c>
      <c r="H45" s="9"/>
      <c r="I45" s="9" t="s">
        <v>495</v>
      </c>
      <c r="J45" s="9"/>
      <c r="K45" s="9" t="s">
        <v>105</v>
      </c>
      <c r="L45" s="9"/>
      <c r="M45" s="59" t="s">
        <v>519</v>
      </c>
      <c r="O45">
        <v>4</v>
      </c>
      <c r="P45" s="93" t="s">
        <v>16</v>
      </c>
      <c r="Q45" s="14"/>
      <c r="R45" s="14"/>
      <c r="S45" s="14"/>
      <c r="T45" s="14"/>
      <c r="U45" s="14"/>
      <c r="V45" s="14"/>
      <c r="W45" s="14"/>
      <c r="X45" s="14"/>
      <c r="Y45" s="14"/>
    </row>
    <row r="46" spans="1:25">
      <c r="B46" s="60" t="s">
        <v>23</v>
      </c>
      <c r="C46" s="60"/>
      <c r="D46" s="60"/>
      <c r="E46" s="31" t="s">
        <v>508</v>
      </c>
      <c r="F46" s="31"/>
      <c r="G46" s="31"/>
      <c r="H46" s="31"/>
      <c r="I46" s="316"/>
      <c r="J46" s="317"/>
      <c r="K46" s="318"/>
      <c r="L46" s="319"/>
      <c r="M46" s="319"/>
      <c r="O46">
        <v>5</v>
      </c>
      <c r="P46" s="93" t="s">
        <v>14</v>
      </c>
      <c r="Q46" s="14"/>
      <c r="R46" s="14"/>
      <c r="S46" s="14"/>
      <c r="T46" s="14"/>
      <c r="U46" s="14"/>
      <c r="V46" s="14"/>
      <c r="W46" s="14"/>
      <c r="X46" s="14"/>
      <c r="Y46" s="14"/>
    </row>
    <row r="47" spans="1:25">
      <c r="A47" s="320">
        <v>4</v>
      </c>
      <c r="B47" s="191" t="s">
        <v>25</v>
      </c>
      <c r="C47" s="65" t="str">
        <f>LOOKUP(A47,$U$6:$X$15)</f>
        <v>pppppp</v>
      </c>
      <c r="D47" s="14"/>
      <c r="E47" s="143" t="s">
        <v>592</v>
      </c>
      <c r="F47" s="111"/>
      <c r="G47" s="111"/>
      <c r="H47" s="111"/>
      <c r="I47" s="111"/>
      <c r="J47" s="111"/>
      <c r="K47" s="111"/>
      <c r="L47" s="111"/>
      <c r="M47" s="111"/>
      <c r="O47">
        <v>6</v>
      </c>
      <c r="P47" t="s">
        <v>193</v>
      </c>
      <c r="Q47" s="14"/>
      <c r="R47" s="14"/>
      <c r="S47" s="14"/>
      <c r="T47" s="14"/>
      <c r="U47" s="14"/>
      <c r="V47" s="14"/>
      <c r="W47" s="14"/>
      <c r="X47" s="14"/>
      <c r="Y47" s="14"/>
    </row>
    <row r="48" spans="1:25">
      <c r="A48" s="320">
        <v>2</v>
      </c>
      <c r="B48" s="22" t="s">
        <v>30</v>
      </c>
      <c r="C48" s="65" t="str">
        <f>LOOKUP(A48,$U$6:$X$15)</f>
        <v>pppp</v>
      </c>
      <c r="D48" s="14"/>
      <c r="E48" s="25" t="s">
        <v>593</v>
      </c>
      <c r="F48" s="111"/>
      <c r="G48" s="111"/>
      <c r="H48" s="111"/>
      <c r="I48" s="111"/>
      <c r="J48" s="111"/>
      <c r="K48" s="111"/>
      <c r="L48" s="111"/>
      <c r="M48" s="111"/>
      <c r="O48">
        <v>7</v>
      </c>
      <c r="P48" t="s">
        <v>195</v>
      </c>
      <c r="Q48" s="14"/>
      <c r="R48" s="14"/>
      <c r="S48" s="14"/>
      <c r="T48" s="14"/>
      <c r="U48" s="14"/>
      <c r="V48" s="14"/>
      <c r="W48" s="14"/>
      <c r="X48" s="14"/>
      <c r="Y48" s="14"/>
    </row>
    <row r="49" spans="2:25">
      <c r="B49" s="22" t="s">
        <v>34</v>
      </c>
      <c r="C49" s="65" t="s">
        <v>26</v>
      </c>
      <c r="D49" s="14"/>
      <c r="E49" s="25" t="s">
        <v>594</v>
      </c>
      <c r="F49" s="111"/>
      <c r="G49" s="111"/>
      <c r="H49" s="111"/>
      <c r="I49" s="111"/>
      <c r="J49" s="111"/>
      <c r="K49" s="111"/>
      <c r="L49" s="111"/>
      <c r="M49" s="111"/>
      <c r="O49">
        <v>8</v>
      </c>
      <c r="P49" t="s">
        <v>197</v>
      </c>
      <c r="Q49" s="14"/>
      <c r="R49" s="14"/>
      <c r="S49" s="14"/>
      <c r="T49" s="14"/>
      <c r="U49" s="14"/>
      <c r="V49" s="14"/>
      <c r="W49" s="14"/>
      <c r="X49" s="14"/>
      <c r="Y49" s="14"/>
    </row>
    <row r="50" spans="2:25">
      <c r="B50" s="22" t="s">
        <v>38</v>
      </c>
      <c r="C50" s="65" t="s">
        <v>26</v>
      </c>
      <c r="D50" s="14"/>
      <c r="E50" s="143" t="s">
        <v>595</v>
      </c>
      <c r="F50" s="111"/>
      <c r="G50" s="111"/>
      <c r="H50" s="111"/>
      <c r="I50" s="111"/>
      <c r="J50" s="111"/>
      <c r="K50" s="111"/>
      <c r="L50" s="111"/>
      <c r="M50" s="111"/>
      <c r="O50">
        <v>9</v>
      </c>
      <c r="P50" t="s">
        <v>554</v>
      </c>
    </row>
    <row r="51" spans="2:25">
      <c r="B51" s="73" t="s">
        <v>42</v>
      </c>
      <c r="C51" s="25"/>
      <c r="D51" s="25"/>
      <c r="E51" s="25" t="s">
        <v>596</v>
      </c>
      <c r="F51" s="111"/>
      <c r="G51" s="111"/>
      <c r="H51" s="111"/>
      <c r="I51" s="111"/>
      <c r="J51" s="111"/>
      <c r="K51" s="111"/>
      <c r="L51" s="111"/>
      <c r="M51" s="111"/>
      <c r="Q51" s="14"/>
      <c r="R51" s="14"/>
      <c r="S51" s="14"/>
      <c r="T51" s="14"/>
      <c r="U51" s="14"/>
      <c r="V51" s="14"/>
      <c r="W51" s="14"/>
      <c r="X51" s="14"/>
      <c r="Y51" s="14"/>
    </row>
    <row r="52" spans="2:25">
      <c r="B52" s="22" t="s">
        <v>46</v>
      </c>
      <c r="C52" s="29"/>
      <c r="D52" s="25"/>
      <c r="E52" s="74" t="s">
        <v>529</v>
      </c>
      <c r="F52" s="146" t="s">
        <v>597</v>
      </c>
      <c r="G52" s="112"/>
      <c r="H52" s="112"/>
      <c r="I52" s="112"/>
      <c r="J52" s="112"/>
      <c r="K52" s="112"/>
      <c r="L52" s="112"/>
      <c r="M52" s="112"/>
      <c r="O52">
        <f>SUM(O53:O67)</f>
        <v>30</v>
      </c>
      <c r="P52" s="14"/>
      <c r="Q52">
        <v>60</v>
      </c>
      <c r="R52" s="14"/>
      <c r="S52" s="14"/>
      <c r="T52" s="14"/>
      <c r="U52" s="14"/>
      <c r="V52" s="14"/>
      <c r="W52" s="14"/>
      <c r="X52" s="14"/>
      <c r="Y52" s="14"/>
    </row>
    <row r="53" spans="2:25">
      <c r="B53" s="81" t="s">
        <v>52</v>
      </c>
      <c r="C53" s="26"/>
      <c r="D53" s="24"/>
      <c r="E53" s="82">
        <v>-4</v>
      </c>
      <c r="F53" s="112" t="s">
        <v>598</v>
      </c>
      <c r="G53" s="112"/>
      <c r="H53" s="112"/>
      <c r="I53" s="112"/>
      <c r="J53" s="112"/>
      <c r="K53" s="112"/>
      <c r="L53" s="112"/>
      <c r="M53" s="112"/>
      <c r="O53">
        <v>7</v>
      </c>
      <c r="P53" s="14"/>
      <c r="Q53">
        <f>Q52/1</f>
        <v>60</v>
      </c>
      <c r="R53" s="14"/>
      <c r="S53" s="14"/>
      <c r="T53" s="14"/>
      <c r="U53" s="14"/>
      <c r="V53" s="14"/>
      <c r="W53" s="14"/>
      <c r="X53" s="14"/>
      <c r="Y53" s="14"/>
    </row>
    <row r="54" spans="2:25">
      <c r="B54" s="22" t="s">
        <v>54</v>
      </c>
      <c r="C54" s="26"/>
      <c r="D54" s="24"/>
      <c r="E54" s="82">
        <v>-6</v>
      </c>
      <c r="F54" s="31" t="s">
        <v>74</v>
      </c>
      <c r="G54" s="31"/>
      <c r="H54" s="31"/>
      <c r="I54" s="316"/>
      <c r="J54" s="317"/>
      <c r="K54" s="318"/>
      <c r="L54" s="319"/>
      <c r="M54" s="319"/>
      <c r="O54">
        <v>3</v>
      </c>
      <c r="P54" s="14"/>
      <c r="Q54">
        <f>Q52/3</f>
        <v>20</v>
      </c>
      <c r="R54" s="14"/>
      <c r="S54" s="14"/>
      <c r="T54" s="14"/>
      <c r="U54" s="14"/>
      <c r="V54" s="14"/>
      <c r="W54" s="14"/>
      <c r="X54" s="14"/>
      <c r="Y54" s="14"/>
    </row>
    <row r="55" spans="2:25">
      <c r="B55" s="81" t="s">
        <v>56</v>
      </c>
      <c r="C55" s="26"/>
      <c r="D55" s="24"/>
      <c r="E55" s="82">
        <v>-8</v>
      </c>
      <c r="F55" s="112" t="s">
        <v>599</v>
      </c>
      <c r="G55" s="112"/>
      <c r="H55" s="112"/>
      <c r="I55" s="112"/>
      <c r="J55" s="112"/>
      <c r="K55" s="112"/>
      <c r="L55" s="112"/>
      <c r="M55" s="112"/>
      <c r="O55">
        <v>5</v>
      </c>
      <c r="P55" s="14"/>
      <c r="Q55">
        <f>Q52/6</f>
        <v>10</v>
      </c>
      <c r="R55" s="14"/>
      <c r="S55" s="14"/>
      <c r="T55" s="14"/>
      <c r="U55" s="14"/>
      <c r="V55" s="14"/>
      <c r="W55" s="14"/>
      <c r="X55" s="14"/>
      <c r="Y55" s="14"/>
    </row>
    <row r="56" spans="2:25">
      <c r="B56" s="73" t="s">
        <v>582</v>
      </c>
      <c r="C56" s="14"/>
      <c r="D56" s="14"/>
      <c r="E56" s="89" t="s">
        <v>58</v>
      </c>
      <c r="F56" s="78" t="s">
        <v>48</v>
      </c>
      <c r="G56" s="63"/>
      <c r="H56" s="63"/>
      <c r="I56" s="79" t="s">
        <v>49</v>
      </c>
      <c r="J56" s="79"/>
      <c r="K56" s="79"/>
      <c r="L56" s="63"/>
      <c r="M56" s="80" t="s">
        <v>51</v>
      </c>
      <c r="O56">
        <v>6</v>
      </c>
      <c r="P56" s="14"/>
      <c r="Q56">
        <f>Q52/10</f>
        <v>6</v>
      </c>
      <c r="R56" s="14"/>
      <c r="S56" s="14"/>
      <c r="T56" s="14"/>
      <c r="U56" s="14"/>
      <c r="V56" s="14"/>
      <c r="W56" s="14"/>
      <c r="X56" s="14"/>
      <c r="Y56" s="14"/>
    </row>
    <row r="57" spans="2:25">
      <c r="B57" s="22" t="s">
        <v>59</v>
      </c>
      <c r="C57" s="90" t="s">
        <v>60</v>
      </c>
      <c r="D57" s="14" t="s">
        <v>61</v>
      </c>
      <c r="E57" s="91" t="s">
        <v>62</v>
      </c>
      <c r="F57" s="83" t="s">
        <v>218</v>
      </c>
      <c r="G57" s="84"/>
      <c r="H57" s="84"/>
      <c r="I57" s="85" t="str">
        <f>LOOKUP(J57,$O$41:$P$50)</f>
        <v>Great (+4)</v>
      </c>
      <c r="J57" s="86">
        <v>4</v>
      </c>
      <c r="K57" s="87"/>
      <c r="L57" s="84"/>
      <c r="M57" s="88" t="s">
        <v>219</v>
      </c>
      <c r="O57">
        <v>3</v>
      </c>
      <c r="P57" s="14"/>
      <c r="Q57">
        <f>Q52/15</f>
        <v>4</v>
      </c>
      <c r="R57" s="14"/>
      <c r="S57" s="14"/>
      <c r="T57" s="14"/>
      <c r="U57" s="14"/>
      <c r="V57" s="14"/>
      <c r="W57" s="14"/>
      <c r="X57" s="14"/>
      <c r="Y57" s="14"/>
    </row>
    <row r="58" spans="2:25">
      <c r="B58" s="92" t="s">
        <v>63</v>
      </c>
      <c r="C58" s="90" t="s">
        <v>60</v>
      </c>
      <c r="D58" s="93">
        <v>-1</v>
      </c>
      <c r="E58" s="91" t="s">
        <v>64</v>
      </c>
      <c r="F58" s="83" t="s">
        <v>600</v>
      </c>
      <c r="G58" s="84"/>
      <c r="H58" s="84"/>
      <c r="I58" s="85" t="str">
        <f>LOOKUP(J58,$O$41:$P$50)</f>
        <v>Great (+4)</v>
      </c>
      <c r="J58" s="86">
        <v>4</v>
      </c>
      <c r="K58" s="87"/>
      <c r="L58" s="84"/>
      <c r="M58" s="88" t="str">
        <f>O33</f>
        <v>3. 2 handed weapon</v>
      </c>
      <c r="O58">
        <v>4</v>
      </c>
      <c r="P58" s="14"/>
      <c r="Q58" s="14"/>
      <c r="R58" s="14"/>
      <c r="S58" s="14"/>
      <c r="T58" s="14"/>
      <c r="U58" s="14"/>
      <c r="V58" s="14"/>
      <c r="W58" s="14"/>
      <c r="X58" s="14"/>
      <c r="Y58" s="14"/>
    </row>
    <row r="59" spans="2:25">
      <c r="B59" s="22" t="s">
        <v>66</v>
      </c>
      <c r="C59" s="90" t="s">
        <v>60</v>
      </c>
      <c r="D59" s="93">
        <v>-2</v>
      </c>
      <c r="E59" s="91" t="s">
        <v>67</v>
      </c>
      <c r="F59" s="83" t="s">
        <v>601</v>
      </c>
      <c r="G59" s="84"/>
      <c r="H59" s="84"/>
      <c r="I59" s="85" t="str">
        <f>LOOKUP(J59,$O$41:$P$50)</f>
        <v>Great (+4)</v>
      </c>
      <c r="J59" s="86">
        <v>4</v>
      </c>
      <c r="K59" s="87"/>
      <c r="L59" s="84"/>
      <c r="M59" s="88" t="str">
        <f>O33</f>
        <v>3. 2 handed weapon</v>
      </c>
      <c r="O59">
        <v>2</v>
      </c>
      <c r="P59" s="14"/>
      <c r="Q59" s="14"/>
      <c r="R59" s="14"/>
      <c r="S59" s="14"/>
      <c r="T59" s="14"/>
      <c r="U59" s="14"/>
      <c r="V59" s="14"/>
      <c r="W59" s="14"/>
      <c r="X59" s="14"/>
      <c r="Y59" s="14"/>
    </row>
    <row r="60" spans="2:25">
      <c r="B60" s="349" t="s">
        <v>585</v>
      </c>
      <c r="C60" s="97" t="s">
        <v>60</v>
      </c>
      <c r="D60" s="98" t="s">
        <v>171</v>
      </c>
      <c r="E60" s="326" t="s">
        <v>70</v>
      </c>
      <c r="F60" s="100" t="s">
        <v>71</v>
      </c>
      <c r="G60" s="101"/>
      <c r="H60" s="102">
        <v>2</v>
      </c>
      <c r="I60" s="337" t="s">
        <v>602</v>
      </c>
      <c r="J60" s="104"/>
      <c r="K60" s="104"/>
      <c r="L60" s="105"/>
      <c r="M60" s="104"/>
      <c r="O60">
        <v>0</v>
      </c>
      <c r="P60" s="14"/>
      <c r="Q60" s="14"/>
      <c r="R60" s="14"/>
      <c r="S60" s="14"/>
      <c r="T60" s="14"/>
      <c r="U60" s="14"/>
      <c r="V60" s="14"/>
      <c r="W60" s="14"/>
      <c r="X60" s="14"/>
      <c r="Y60" s="14"/>
    </row>
    <row r="61" spans="2:25">
      <c r="B61" s="106"/>
      <c r="C61" s="106"/>
      <c r="D61" s="106"/>
      <c r="E61" s="106"/>
      <c r="F61" s="106"/>
      <c r="G61" s="107"/>
      <c r="H61" s="106"/>
      <c r="I61" s="106"/>
      <c r="J61" s="106"/>
      <c r="K61" s="106"/>
      <c r="L61" s="106"/>
      <c r="M61" s="106"/>
      <c r="O61" s="14"/>
      <c r="P61" s="14"/>
      <c r="Q61" s="14"/>
      <c r="R61" s="14"/>
      <c r="S61" s="14"/>
      <c r="T61" s="14"/>
      <c r="U61" s="14"/>
      <c r="V61" s="14"/>
      <c r="W61" s="14"/>
      <c r="X61" s="14"/>
      <c r="Y61" s="14"/>
    </row>
    <row r="62" spans="2:25">
      <c r="B62" s="108" t="s">
        <v>77</v>
      </c>
      <c r="C62" s="108"/>
      <c r="D62" s="108"/>
      <c r="E62" s="110"/>
      <c r="F62" s="110"/>
      <c r="G62" s="110"/>
      <c r="H62" s="108"/>
      <c r="I62" s="108"/>
      <c r="J62" s="108"/>
      <c r="K62" s="108"/>
      <c r="L62" s="108" t="s">
        <v>501</v>
      </c>
      <c r="M62" s="108"/>
      <c r="O62" s="312" t="s">
        <v>603</v>
      </c>
      <c r="P62" s="14"/>
      <c r="Q62" s="14"/>
      <c r="R62" s="14"/>
      <c r="S62" s="14"/>
      <c r="T62" s="14"/>
      <c r="U62" s="14"/>
      <c r="V62" s="14"/>
      <c r="W62" s="14"/>
      <c r="X62" s="14"/>
      <c r="Y62" s="14"/>
    </row>
    <row r="63" spans="2:25">
      <c r="B63" s="25" t="s">
        <v>604</v>
      </c>
      <c r="C63" s="115"/>
      <c r="D63" s="115"/>
      <c r="E63" s="115"/>
      <c r="F63" s="115"/>
      <c r="G63" s="25"/>
      <c r="H63" s="115"/>
      <c r="I63" s="115"/>
      <c r="J63" s="115"/>
      <c r="K63" s="115"/>
      <c r="L63" s="111"/>
      <c r="M63" s="25"/>
      <c r="O63" s="312" t="s">
        <v>605</v>
      </c>
      <c r="P63" s="14"/>
      <c r="Q63" s="14"/>
      <c r="R63" s="14"/>
      <c r="S63" s="14"/>
      <c r="T63" s="14"/>
      <c r="U63" s="14"/>
      <c r="V63" s="14"/>
      <c r="W63" s="14"/>
      <c r="X63" s="14"/>
      <c r="Y63" s="14"/>
    </row>
    <row r="64" spans="2:25">
      <c r="B64" s="25"/>
      <c r="C64" s="115"/>
      <c r="D64" s="115"/>
      <c r="E64" s="115"/>
      <c r="F64" s="115"/>
      <c r="G64" s="25"/>
      <c r="H64" s="115"/>
      <c r="I64" s="115"/>
      <c r="J64" s="115"/>
      <c r="K64" s="115"/>
      <c r="L64" s="111"/>
      <c r="M64" s="25"/>
      <c r="O64" s="14"/>
      <c r="P64" s="14"/>
      <c r="Q64" s="14"/>
      <c r="R64" s="14"/>
      <c r="S64" s="14"/>
      <c r="T64" s="14"/>
      <c r="U64" s="14"/>
      <c r="V64" s="14"/>
      <c r="W64" s="14"/>
      <c r="X64" s="14"/>
      <c r="Y64" s="14"/>
    </row>
    <row r="65" spans="2:25">
      <c r="B65" s="25"/>
      <c r="C65" s="115"/>
      <c r="D65" s="115"/>
      <c r="E65" s="115"/>
      <c r="F65" s="115"/>
      <c r="G65" s="25"/>
      <c r="H65" s="115"/>
      <c r="I65" s="115"/>
      <c r="J65" s="115"/>
      <c r="K65" s="115"/>
      <c r="L65" s="115"/>
      <c r="M65" s="25"/>
      <c r="O65" s="14"/>
      <c r="P65" s="14"/>
      <c r="Q65" s="14"/>
      <c r="R65" s="14"/>
      <c r="S65" s="14"/>
      <c r="T65" s="14"/>
      <c r="U65" s="14"/>
      <c r="V65" s="14"/>
      <c r="W65" s="14"/>
      <c r="X65" s="14"/>
      <c r="Y65" s="14"/>
    </row>
    <row r="66" spans="2:25">
      <c r="B66" s="25"/>
      <c r="C66" s="115"/>
      <c r="D66" s="115"/>
      <c r="E66" s="115"/>
      <c r="F66" s="115"/>
      <c r="G66" s="25"/>
      <c r="H66" s="115"/>
      <c r="I66" s="115"/>
      <c r="J66" s="115"/>
      <c r="K66" s="115"/>
      <c r="L66" s="115"/>
      <c r="M66" s="25"/>
      <c r="O66" s="14"/>
      <c r="P66" s="14"/>
      <c r="Q66" s="14"/>
      <c r="R66" s="14"/>
      <c r="S66" s="14"/>
      <c r="T66" s="14"/>
      <c r="U66" s="14"/>
      <c r="V66" s="14"/>
      <c r="W66" s="14"/>
      <c r="X66" s="14"/>
      <c r="Y66" s="14"/>
    </row>
    <row r="67" spans="2:25">
      <c r="B67" s="25"/>
      <c r="C67" s="111"/>
      <c r="D67" s="111"/>
      <c r="E67" s="229"/>
      <c r="F67" s="111"/>
      <c r="G67" s="25"/>
      <c r="H67" s="111"/>
      <c r="I67" s="111"/>
      <c r="J67" s="111"/>
      <c r="K67" s="111"/>
      <c r="L67" s="111"/>
      <c r="M67" s="25"/>
      <c r="O67" s="14"/>
      <c r="P67" s="14"/>
      <c r="Q67" s="14"/>
      <c r="R67" s="14"/>
      <c r="S67" s="14"/>
      <c r="T67" s="14"/>
      <c r="U67" s="14"/>
      <c r="V67" s="14"/>
      <c r="W67" s="14"/>
      <c r="X67" s="14"/>
      <c r="Y67" s="14"/>
    </row>
    <row r="68" spans="2:25">
      <c r="B68" s="14"/>
      <c r="C68" s="14"/>
      <c r="D68" s="14"/>
      <c r="E68" s="14"/>
      <c r="F68" s="14"/>
      <c r="G68" s="14"/>
      <c r="H68" s="14"/>
      <c r="I68" s="14"/>
      <c r="J68" s="14"/>
      <c r="K68" s="14"/>
      <c r="L68" s="14"/>
      <c r="M68" s="14"/>
      <c r="O68" s="14"/>
      <c r="P68" s="14"/>
      <c r="Q68" s="14"/>
      <c r="R68" s="14"/>
      <c r="S68" s="14"/>
      <c r="T68" s="14"/>
      <c r="U68" s="14"/>
      <c r="V68" s="14"/>
      <c r="W68" s="14"/>
      <c r="X68" s="14"/>
      <c r="Y68" s="14"/>
    </row>
    <row r="70" spans="2:25">
      <c r="B70" s="14"/>
      <c r="C70" s="14"/>
      <c r="D70" s="14"/>
      <c r="E70" s="14"/>
      <c r="F70" s="14"/>
      <c r="H70" s="14"/>
      <c r="I70" s="14"/>
      <c r="J70" s="14"/>
      <c r="K70" s="14"/>
      <c r="L70" s="14"/>
      <c r="M70" s="14"/>
      <c r="O70" s="14"/>
      <c r="P70" s="14"/>
      <c r="Q70" s="14"/>
      <c r="R70" s="14"/>
      <c r="S70" s="14"/>
      <c r="T70" s="14"/>
      <c r="U70" s="14"/>
      <c r="V70" s="14"/>
      <c r="W70" s="14"/>
      <c r="X70" s="14"/>
      <c r="Y70" s="14"/>
    </row>
    <row r="71" spans="2:25">
      <c r="B71" s="14"/>
      <c r="C71" s="14"/>
      <c r="D71" s="14"/>
      <c r="E71" s="14"/>
      <c r="F71" s="14"/>
      <c r="H71" s="14"/>
      <c r="I71" s="14"/>
      <c r="J71" s="14"/>
      <c r="K71" s="14"/>
      <c r="L71" s="14"/>
      <c r="M71" s="14"/>
      <c r="O71" s="14"/>
      <c r="P71" s="14"/>
      <c r="Q71" s="14"/>
      <c r="R71" s="14"/>
      <c r="S71" s="14"/>
      <c r="T71" s="14"/>
      <c r="U71" s="14"/>
      <c r="V71" s="14"/>
      <c r="W71" s="14"/>
      <c r="X71" s="14"/>
      <c r="Y71" s="14"/>
    </row>
    <row r="72" spans="2:25">
      <c r="B72" s="14"/>
      <c r="C72" s="14"/>
      <c r="D72" s="14"/>
      <c r="E72" s="14"/>
      <c r="F72" s="14"/>
      <c r="H72" s="14"/>
      <c r="I72" s="14"/>
      <c r="J72" s="14"/>
      <c r="K72" s="14"/>
      <c r="L72" s="14"/>
      <c r="M72" s="14"/>
      <c r="O72" s="14"/>
      <c r="P72" s="14"/>
      <c r="Q72" s="14"/>
      <c r="R72" s="14"/>
      <c r="S72" s="14"/>
      <c r="T72" s="14"/>
      <c r="U72" s="14"/>
      <c r="V72" s="14"/>
      <c r="W72" s="14"/>
      <c r="X72" s="14"/>
      <c r="Y72" s="14"/>
    </row>
    <row r="73" spans="2:25">
      <c r="B73" s="14"/>
      <c r="C73" s="14"/>
      <c r="D73" s="14"/>
      <c r="E73" s="14"/>
      <c r="F73" s="14"/>
      <c r="H73" s="14"/>
      <c r="I73" s="14"/>
      <c r="J73" s="14"/>
      <c r="K73" s="14"/>
      <c r="L73" s="14"/>
      <c r="M73" s="14"/>
      <c r="O73" s="14"/>
      <c r="P73" s="14"/>
      <c r="Q73" s="14"/>
      <c r="R73" s="14"/>
      <c r="S73" s="14"/>
      <c r="T73" s="14"/>
      <c r="U73" s="14"/>
      <c r="V73" s="14"/>
      <c r="W73" s="14"/>
      <c r="X73" s="14"/>
      <c r="Y73" s="14"/>
    </row>
    <row r="74" spans="2:25">
      <c r="B74" s="14"/>
      <c r="C74" s="14"/>
      <c r="D74" s="14"/>
      <c r="E74" s="14"/>
      <c r="F74" s="14"/>
      <c r="H74" s="14"/>
      <c r="I74" s="14"/>
      <c r="J74" s="14"/>
      <c r="K74" s="14"/>
      <c r="L74" s="14"/>
      <c r="M74" s="14"/>
      <c r="O74" s="14"/>
      <c r="P74" s="14"/>
      <c r="Q74" s="14"/>
      <c r="R74" s="14"/>
      <c r="S74" s="14"/>
      <c r="T74" s="14"/>
      <c r="U74" s="14"/>
      <c r="V74" s="14"/>
      <c r="W74" s="14"/>
      <c r="X74" s="14"/>
      <c r="Y74" s="14"/>
    </row>
    <row r="75" spans="2:25">
      <c r="B75" s="14"/>
      <c r="C75" s="14"/>
      <c r="D75" s="14"/>
      <c r="E75" s="14"/>
      <c r="F75" s="14"/>
      <c r="H75" s="14"/>
      <c r="I75" s="14"/>
      <c r="J75" s="14"/>
      <c r="K75" s="14"/>
      <c r="L75" s="14"/>
      <c r="M75" s="14"/>
      <c r="O75" s="14"/>
      <c r="P75" s="14"/>
      <c r="Q75" s="14"/>
      <c r="R75" s="14"/>
      <c r="S75" s="14"/>
      <c r="T75" s="14"/>
      <c r="U75" s="14"/>
      <c r="V75" s="14"/>
      <c r="W75" s="14"/>
      <c r="X75" s="14"/>
      <c r="Y75" s="14"/>
    </row>
  </sheetData>
  <mergeCells count="22">
    <mergeCell ref="G44:H44"/>
    <mergeCell ref="I44:J44"/>
    <mergeCell ref="K44:L44"/>
    <mergeCell ref="G45:H45"/>
    <mergeCell ref="I45:J45"/>
    <mergeCell ref="K45:L45"/>
    <mergeCell ref="I41:J41"/>
    <mergeCell ref="I42:J42"/>
    <mergeCell ref="K42:L42"/>
    <mergeCell ref="G43:H43"/>
    <mergeCell ref="I43:J43"/>
    <mergeCell ref="K43:L43"/>
    <mergeCell ref="G9:H9"/>
    <mergeCell ref="K9:L9"/>
    <mergeCell ref="I10:J10"/>
    <mergeCell ref="K10:L10"/>
    <mergeCell ref="D36:J38"/>
    <mergeCell ref="D2:J4"/>
    <mergeCell ref="G7:H7"/>
    <mergeCell ref="I7:J7"/>
    <mergeCell ref="G8:H8"/>
    <mergeCell ref="K8:L8"/>
  </mergeCells>
  <dataValidations count="2">
    <dataValidation type="list" operator="equal" allowBlank="1" showInputMessage="1" showErrorMessage="1" sqref="G6:H6 I7 K7 G8:G9 K9:K10 M9:M10 I10 H11 G40:H40 I41:I45 K41 G43:G45 K43:K45 M43:M45" xr:uid="{00000000-0002-0000-0600-000000000000}">
      <formula1>$O$6:$O$27</formula1>
      <formula2>0</formula2>
    </dataValidation>
    <dataValidation type="list" operator="equal" allowBlank="1" showInputMessage="1" showErrorMessage="1" sqref="G7" xr:uid="{00000000-0002-0000-0600-000001000000}">
      <formula1>$O$6:$O$24</formula1>
      <formula2>0</formula2>
    </dataValidation>
  </dataValidations>
  <pageMargins left="0.7" right="0.7" top="0.75" bottom="0.75" header="0.511811023622047" footer="0.511811023622047"/>
  <pageSetup scale="65"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88"/>
  <sheetViews>
    <sheetView zoomScaleNormal="100" workbookViewId="0">
      <selection activeCell="D87" sqref="D87"/>
    </sheetView>
  </sheetViews>
  <sheetFormatPr baseColWidth="10" defaultColWidth="8.6640625" defaultRowHeight="15" customHeight="1"/>
  <cols>
    <col min="9" max="9" width="10" customWidth="1"/>
    <col min="20" max="37" width="8.83203125" customWidth="1"/>
  </cols>
  <sheetData>
    <row r="1" spans="1:37">
      <c r="A1" s="14" t="s">
        <v>5</v>
      </c>
      <c r="C1" s="178" t="s">
        <v>606</v>
      </c>
      <c r="D1" s="24"/>
      <c r="E1" s="24"/>
      <c r="F1" s="27"/>
      <c r="G1" s="27"/>
      <c r="H1" s="27"/>
      <c r="I1" s="82"/>
      <c r="J1" s="14" t="s">
        <v>5</v>
      </c>
      <c r="L1" s="178" t="s">
        <v>607</v>
      </c>
      <c r="M1" s="24"/>
      <c r="N1" s="24"/>
      <c r="O1" s="27"/>
      <c r="P1" s="27"/>
      <c r="Q1" s="27"/>
      <c r="R1" s="82"/>
      <c r="S1" s="357"/>
      <c r="U1" s="93"/>
      <c r="W1" s="65"/>
      <c r="Y1" s="15"/>
      <c r="Z1" s="15"/>
      <c r="AA1" s="15"/>
      <c r="AE1" s="358"/>
      <c r="AH1" s="15"/>
      <c r="AI1" s="15"/>
      <c r="AJ1" s="15"/>
    </row>
    <row r="2" spans="1:37">
      <c r="A2" s="14" t="s">
        <v>7</v>
      </c>
      <c r="B2" s="14"/>
      <c r="C2" s="280"/>
      <c r="D2" s="180"/>
      <c r="E2" s="180"/>
      <c r="F2" s="180"/>
      <c r="G2" s="180"/>
      <c r="H2" s="180"/>
      <c r="I2" s="281"/>
      <c r="J2" s="14" t="s">
        <v>7</v>
      </c>
      <c r="K2" s="14"/>
      <c r="L2" s="280"/>
      <c r="M2" s="180"/>
      <c r="N2" s="180"/>
      <c r="O2" s="180"/>
      <c r="P2" s="180"/>
      <c r="Q2" s="180"/>
      <c r="R2" s="281"/>
      <c r="U2" s="93"/>
      <c r="W2" s="65"/>
      <c r="Y2" s="15"/>
      <c r="Z2" s="15"/>
      <c r="AA2" s="15"/>
      <c r="AE2" s="358"/>
      <c r="AH2" s="15"/>
      <c r="AI2" s="15"/>
      <c r="AJ2" s="15"/>
    </row>
    <row r="3" spans="1:37">
      <c r="A3" s="14"/>
      <c r="B3" s="14"/>
      <c r="C3" s="233"/>
      <c r="D3" s="182"/>
      <c r="E3" s="182"/>
      <c r="F3" s="182"/>
      <c r="G3" s="182"/>
      <c r="H3" s="182"/>
      <c r="I3" s="282"/>
      <c r="J3" s="14"/>
      <c r="K3" s="14"/>
      <c r="L3" s="233"/>
      <c r="M3" s="182"/>
      <c r="N3" s="182"/>
      <c r="O3" s="182"/>
      <c r="P3" s="182"/>
      <c r="Q3" s="182"/>
      <c r="R3" s="282"/>
      <c r="S3" s="359"/>
      <c r="U3" s="93"/>
      <c r="W3" s="65"/>
      <c r="Y3" s="15"/>
      <c r="Z3" s="15"/>
      <c r="AA3" s="15"/>
      <c r="AE3" s="358"/>
      <c r="AH3" s="15"/>
      <c r="AI3" s="15"/>
      <c r="AJ3" s="15"/>
    </row>
    <row r="4" spans="1:37">
      <c r="A4" s="14"/>
      <c r="B4" s="14"/>
      <c r="C4" s="234"/>
      <c r="D4" s="184"/>
      <c r="E4" s="184"/>
      <c r="F4" s="184"/>
      <c r="G4" s="184"/>
      <c r="H4" s="184"/>
      <c r="I4" s="283"/>
      <c r="J4" s="14"/>
      <c r="K4" s="14"/>
      <c r="L4" s="234"/>
      <c r="M4" s="184"/>
      <c r="N4" s="184"/>
      <c r="O4" s="184"/>
      <c r="P4" s="184"/>
      <c r="Q4" s="184"/>
      <c r="R4" s="283"/>
      <c r="S4" s="357"/>
      <c r="U4" s="93"/>
      <c r="W4" s="65"/>
      <c r="Y4" s="15"/>
      <c r="Z4" s="15"/>
      <c r="AA4" s="15"/>
    </row>
    <row r="5" spans="1:37">
      <c r="A5" s="31" t="s">
        <v>11</v>
      </c>
      <c r="B5" s="31"/>
      <c r="C5" s="31"/>
      <c r="D5" s="108" t="s">
        <v>204</v>
      </c>
      <c r="E5" s="185"/>
      <c r="F5" s="31"/>
      <c r="G5" s="31"/>
      <c r="H5" s="31"/>
      <c r="I5" s="31"/>
      <c r="J5" s="31" t="s">
        <v>11</v>
      </c>
      <c r="K5" s="31"/>
      <c r="L5" s="31"/>
      <c r="M5" s="108" t="s">
        <v>204</v>
      </c>
      <c r="N5" s="185"/>
      <c r="O5" s="31"/>
      <c r="P5" s="31"/>
      <c r="Q5" s="31"/>
      <c r="R5" s="31"/>
      <c r="S5" s="359"/>
      <c r="U5" s="93"/>
      <c r="W5" s="65"/>
    </row>
    <row r="6" spans="1:37" ht="16">
      <c r="A6" s="360" t="s">
        <v>13</v>
      </c>
      <c r="B6" s="310"/>
      <c r="C6" s="25"/>
      <c r="D6" s="186" t="s">
        <v>206</v>
      </c>
      <c r="E6" s="18"/>
      <c r="F6" s="187" t="s">
        <v>212</v>
      </c>
      <c r="G6" s="186" t="s">
        <v>207</v>
      </c>
      <c r="H6" s="18"/>
      <c r="I6" s="187" t="s">
        <v>214</v>
      </c>
      <c r="J6" s="360" t="s">
        <v>13</v>
      </c>
      <c r="K6" s="310"/>
      <c r="L6" s="25"/>
      <c r="M6" s="186" t="s">
        <v>206</v>
      </c>
      <c r="N6" s="18"/>
      <c r="O6" s="187">
        <v>-2</v>
      </c>
      <c r="P6" s="186" t="s">
        <v>207</v>
      </c>
      <c r="Q6" s="18"/>
      <c r="R6" s="187">
        <v>0</v>
      </c>
      <c r="S6" s="359"/>
      <c r="U6" s="93"/>
      <c r="W6" s="65"/>
      <c r="Y6" s="15"/>
      <c r="Z6" s="15"/>
      <c r="AA6" s="15"/>
      <c r="AE6" s="358"/>
      <c r="AH6" s="15"/>
      <c r="AI6" s="15"/>
      <c r="AJ6" s="15"/>
    </row>
    <row r="7" spans="1:37" ht="16">
      <c r="A7" s="46" t="s">
        <v>208</v>
      </c>
      <c r="B7" s="26"/>
      <c r="C7" s="24"/>
      <c r="D7" s="188" t="s">
        <v>210</v>
      </c>
      <c r="E7" s="14"/>
      <c r="F7" s="187">
        <v>-2</v>
      </c>
      <c r="G7" s="188" t="s">
        <v>211</v>
      </c>
      <c r="H7" s="14"/>
      <c r="I7" s="187">
        <v>-1</v>
      </c>
      <c r="J7" s="46" t="s">
        <v>208</v>
      </c>
      <c r="K7" s="26"/>
      <c r="L7" s="24"/>
      <c r="M7" s="188" t="s">
        <v>210</v>
      </c>
      <c r="N7" s="14"/>
      <c r="O7" s="187">
        <v>0</v>
      </c>
      <c r="P7" s="188" t="s">
        <v>211</v>
      </c>
      <c r="Q7" s="14"/>
      <c r="R7" s="187" t="s">
        <v>212</v>
      </c>
      <c r="S7" s="357"/>
      <c r="W7" s="65"/>
      <c r="Y7" s="361"/>
      <c r="Z7" s="361"/>
      <c r="AA7" s="361"/>
      <c r="AB7" s="361"/>
      <c r="AE7" s="232"/>
      <c r="AF7" s="361"/>
      <c r="AG7" s="361"/>
      <c r="AH7" s="361"/>
      <c r="AI7" s="361"/>
      <c r="AJ7" s="361"/>
      <c r="AK7" s="361"/>
    </row>
    <row r="8" spans="1:37" ht="16">
      <c r="A8" s="14"/>
      <c r="B8" s="14"/>
      <c r="C8" s="14"/>
      <c r="D8" s="52" t="s">
        <v>213</v>
      </c>
      <c r="E8" s="25"/>
      <c r="F8" s="187">
        <v>0</v>
      </c>
      <c r="G8" s="189" t="s">
        <v>215</v>
      </c>
      <c r="H8" s="25"/>
      <c r="I8" s="187">
        <v>0</v>
      </c>
      <c r="J8" s="14"/>
      <c r="K8" s="14"/>
      <c r="L8" s="14"/>
      <c r="M8" s="52" t="s">
        <v>213</v>
      </c>
      <c r="N8" s="25"/>
      <c r="O8" s="187" t="s">
        <v>214</v>
      </c>
      <c r="P8" s="189" t="s">
        <v>215</v>
      </c>
      <c r="Q8" s="25"/>
      <c r="R8" s="187">
        <v>-1</v>
      </c>
      <c r="S8" s="359"/>
      <c r="W8" s="65"/>
      <c r="Y8" s="361"/>
      <c r="Z8" s="361"/>
      <c r="AA8" s="361"/>
      <c r="AB8" s="361"/>
      <c r="AE8" s="362"/>
      <c r="AF8" s="361"/>
      <c r="AG8" s="361"/>
      <c r="AH8" s="361"/>
      <c r="AI8" s="361"/>
      <c r="AJ8" s="361"/>
      <c r="AK8" s="361"/>
    </row>
    <row r="9" spans="1:37">
      <c r="A9" s="190" t="s">
        <v>71</v>
      </c>
      <c r="B9" s="60" t="s">
        <v>23</v>
      </c>
      <c r="C9" s="60"/>
      <c r="D9" s="78" t="s">
        <v>48</v>
      </c>
      <c r="E9" s="63"/>
      <c r="F9" s="79"/>
      <c r="G9" s="79"/>
      <c r="H9" s="79"/>
      <c r="I9" s="80"/>
      <c r="J9" s="190" t="s">
        <v>71</v>
      </c>
      <c r="K9" s="60" t="s">
        <v>23</v>
      </c>
      <c r="L9" s="60"/>
      <c r="M9" s="78" t="s">
        <v>48</v>
      </c>
      <c r="N9" s="63"/>
      <c r="O9" s="79"/>
      <c r="P9" s="79"/>
      <c r="Q9" s="79"/>
      <c r="R9" s="80"/>
      <c r="S9" s="359"/>
      <c r="W9" s="65"/>
      <c r="Y9" s="361"/>
      <c r="Z9" s="361"/>
      <c r="AA9" s="361"/>
      <c r="AB9" s="361"/>
      <c r="AE9" s="363"/>
      <c r="AF9" s="361"/>
      <c r="AG9" s="361"/>
      <c r="AH9" s="361"/>
      <c r="AI9" s="361"/>
      <c r="AJ9" s="361"/>
      <c r="AK9" s="361"/>
    </row>
    <row r="10" spans="1:37">
      <c r="A10" s="102"/>
      <c r="B10" s="191" t="s">
        <v>25</v>
      </c>
      <c r="C10" s="65" t="s">
        <v>217</v>
      </c>
      <c r="D10" s="83" t="s">
        <v>218</v>
      </c>
      <c r="E10" s="84"/>
      <c r="F10" s="86"/>
      <c r="G10" s="86"/>
      <c r="H10" s="86"/>
      <c r="I10" s="192" t="s">
        <v>219</v>
      </c>
      <c r="J10" s="102"/>
      <c r="K10" s="191" t="s">
        <v>25</v>
      </c>
      <c r="L10" s="65" t="s">
        <v>217</v>
      </c>
      <c r="M10" s="83" t="s">
        <v>218</v>
      </c>
      <c r="N10" s="84"/>
      <c r="O10" s="86"/>
      <c r="P10" s="86"/>
      <c r="Q10" s="86"/>
      <c r="R10" s="192" t="s">
        <v>219</v>
      </c>
      <c r="S10" s="357"/>
      <c r="W10" s="65"/>
      <c r="Y10" s="364"/>
      <c r="Z10" s="364"/>
      <c r="AA10" s="364"/>
      <c r="AB10" s="364"/>
      <c r="AC10" s="364"/>
      <c r="AD10" s="364"/>
      <c r="AE10" s="364"/>
      <c r="AF10" s="364"/>
      <c r="AG10" s="365"/>
      <c r="AH10" s="364"/>
      <c r="AI10" s="364"/>
      <c r="AJ10" s="364"/>
      <c r="AK10" s="364"/>
    </row>
    <row r="11" spans="1:37">
      <c r="A11" s="71"/>
      <c r="B11" s="22" t="s">
        <v>30</v>
      </c>
      <c r="C11" s="65" t="s">
        <v>217</v>
      </c>
      <c r="D11" s="83" t="s">
        <v>608</v>
      </c>
      <c r="E11" s="84"/>
      <c r="F11" s="86"/>
      <c r="G11" s="86"/>
      <c r="H11" s="86"/>
      <c r="I11" s="194" t="s">
        <v>609</v>
      </c>
      <c r="J11" s="71"/>
      <c r="K11" s="22" t="s">
        <v>30</v>
      </c>
      <c r="L11" s="65" t="s">
        <v>217</v>
      </c>
      <c r="M11" s="83" t="s">
        <v>499</v>
      </c>
      <c r="N11" s="84"/>
      <c r="O11" s="86"/>
      <c r="P11" s="86"/>
      <c r="Q11" s="86"/>
      <c r="R11" s="193" t="s">
        <v>190</v>
      </c>
      <c r="S11" s="359"/>
      <c r="T11" s="366"/>
      <c r="U11" s="231"/>
      <c r="W11" s="49"/>
      <c r="Y11" s="15"/>
      <c r="Z11" s="49"/>
      <c r="AB11" s="15"/>
      <c r="AC11" s="366"/>
      <c r="AD11" s="231"/>
      <c r="AF11" s="49"/>
      <c r="AH11" s="15"/>
      <c r="AI11" s="49"/>
      <c r="AK11" s="15"/>
    </row>
    <row r="12" spans="1:37">
      <c r="A12" s="41"/>
      <c r="B12" s="41"/>
      <c r="C12" s="41"/>
      <c r="D12" s="83" t="s">
        <v>223</v>
      </c>
      <c r="E12" s="84"/>
      <c r="F12" s="86"/>
      <c r="G12" s="86"/>
      <c r="H12" s="86"/>
      <c r="I12" s="194" t="s">
        <v>191</v>
      </c>
      <c r="J12" s="41"/>
      <c r="K12" s="41"/>
      <c r="L12" s="41"/>
      <c r="M12" s="83" t="s">
        <v>223</v>
      </c>
      <c r="N12" s="84"/>
      <c r="O12" s="86"/>
      <c r="P12" s="86"/>
      <c r="Q12" s="86"/>
      <c r="R12" s="194" t="s">
        <v>191</v>
      </c>
      <c r="S12" s="359"/>
      <c r="T12" s="193"/>
      <c r="W12" s="49"/>
      <c r="Y12" s="15"/>
      <c r="Z12" s="49"/>
      <c r="AB12" s="15"/>
      <c r="AC12" s="193"/>
      <c r="AF12" s="49"/>
      <c r="AH12" s="15"/>
      <c r="AI12" s="49"/>
      <c r="AK12" s="15"/>
    </row>
    <row r="13" spans="1:37">
      <c r="A13" s="14" t="s">
        <v>5</v>
      </c>
      <c r="C13" s="178" t="s">
        <v>610</v>
      </c>
      <c r="D13" s="24"/>
      <c r="E13" s="24"/>
      <c r="F13" s="27"/>
      <c r="G13" s="27"/>
      <c r="H13" s="27"/>
      <c r="I13" s="82"/>
      <c r="J13" s="14" t="s">
        <v>5</v>
      </c>
      <c r="L13" s="178" t="s">
        <v>611</v>
      </c>
      <c r="M13" s="24"/>
      <c r="N13" s="24"/>
      <c r="O13" s="27"/>
      <c r="P13" s="27"/>
      <c r="Q13" s="27"/>
      <c r="R13" s="82"/>
      <c r="S13" s="359"/>
      <c r="W13" s="49"/>
      <c r="Y13" s="15"/>
      <c r="Z13" s="367"/>
      <c r="AB13" s="15"/>
      <c r="AF13" s="49"/>
      <c r="AH13" s="15"/>
      <c r="AI13" s="367"/>
      <c r="AK13" s="15"/>
    </row>
    <row r="14" spans="1:37">
      <c r="A14" s="14" t="s">
        <v>7</v>
      </c>
      <c r="B14" s="14"/>
      <c r="C14" s="280"/>
      <c r="D14" s="180"/>
      <c r="E14" s="180"/>
      <c r="F14" s="180"/>
      <c r="G14" s="180"/>
      <c r="H14" s="180"/>
      <c r="I14" s="281"/>
      <c r="J14" s="14" t="s">
        <v>7</v>
      </c>
      <c r="K14" s="14"/>
      <c r="L14" s="280"/>
      <c r="M14" s="180"/>
      <c r="N14" s="180"/>
      <c r="O14" s="180"/>
      <c r="P14" s="180"/>
      <c r="Q14" s="180"/>
      <c r="R14" s="281"/>
      <c r="S14" s="357"/>
      <c r="T14" s="368"/>
      <c r="U14" s="369"/>
      <c r="V14" s="369"/>
      <c r="W14" s="370"/>
      <c r="X14" s="371"/>
      <c r="Y14" s="372"/>
      <c r="Z14" s="372"/>
      <c r="AA14" s="372"/>
      <c r="AB14" s="373"/>
      <c r="AC14" s="368"/>
      <c r="AD14" s="369"/>
      <c r="AE14" s="369"/>
      <c r="AF14" s="370"/>
      <c r="AG14" s="371"/>
      <c r="AH14" s="372"/>
      <c r="AI14" s="372"/>
      <c r="AJ14" s="372"/>
      <c r="AK14" s="373"/>
    </row>
    <row r="15" spans="1:37">
      <c r="A15" s="14"/>
      <c r="B15" s="14"/>
      <c r="C15" s="233"/>
      <c r="D15" s="182"/>
      <c r="E15" s="182"/>
      <c r="F15" s="182"/>
      <c r="G15" s="182"/>
      <c r="H15" s="182"/>
      <c r="I15" s="282"/>
      <c r="J15" s="14"/>
      <c r="K15" s="14"/>
      <c r="L15" s="233"/>
      <c r="M15" s="182"/>
      <c r="N15" s="182"/>
      <c r="O15" s="182"/>
      <c r="P15" s="182"/>
      <c r="Q15" s="182"/>
      <c r="R15" s="282"/>
      <c r="S15" s="359"/>
      <c r="T15" s="238"/>
      <c r="V15" s="374"/>
      <c r="W15" s="375"/>
      <c r="X15" s="376"/>
      <c r="Y15" s="377"/>
      <c r="Z15" s="377"/>
      <c r="AA15" s="377"/>
      <c r="AB15" s="378"/>
      <c r="AC15" s="238"/>
      <c r="AE15" s="374"/>
      <c r="AF15" s="375"/>
      <c r="AG15" s="376"/>
      <c r="AH15" s="377"/>
      <c r="AI15" s="377"/>
      <c r="AJ15" s="377"/>
      <c r="AK15" s="378"/>
    </row>
    <row r="16" spans="1:37">
      <c r="A16" s="14"/>
      <c r="B16" s="14"/>
      <c r="C16" s="234"/>
      <c r="D16" s="184"/>
      <c r="E16" s="184"/>
      <c r="F16" s="184"/>
      <c r="G16" s="184"/>
      <c r="H16" s="184"/>
      <c r="I16" s="283"/>
      <c r="J16" s="14"/>
      <c r="K16" s="14"/>
      <c r="L16" s="234"/>
      <c r="M16" s="184"/>
      <c r="N16" s="184"/>
      <c r="O16" s="184"/>
      <c r="P16" s="184"/>
      <c r="Q16" s="184"/>
      <c r="R16" s="283"/>
      <c r="S16" s="359"/>
      <c r="T16" s="238"/>
      <c r="V16" s="374"/>
      <c r="W16" s="375"/>
      <c r="X16" s="376"/>
      <c r="Y16" s="377"/>
      <c r="Z16" s="377"/>
      <c r="AA16" s="377"/>
      <c r="AB16" s="193"/>
      <c r="AC16" s="238"/>
      <c r="AE16" s="374"/>
      <c r="AF16" s="375"/>
      <c r="AG16" s="376"/>
      <c r="AH16" s="377"/>
      <c r="AI16" s="377"/>
      <c r="AJ16" s="377"/>
      <c r="AK16" s="193"/>
    </row>
    <row r="17" spans="1:37">
      <c r="A17" s="31" t="s">
        <v>11</v>
      </c>
      <c r="B17" s="31"/>
      <c r="C17" s="31"/>
      <c r="D17" s="108" t="s">
        <v>204</v>
      </c>
      <c r="E17" s="185"/>
      <c r="F17" s="31"/>
      <c r="G17" s="31"/>
      <c r="H17" s="31"/>
      <c r="I17" s="31"/>
      <c r="J17" s="31" t="s">
        <v>11</v>
      </c>
      <c r="K17" s="31"/>
      <c r="L17" s="31"/>
      <c r="M17" s="108" t="s">
        <v>204</v>
      </c>
      <c r="N17" s="185"/>
      <c r="O17" s="31"/>
      <c r="P17" s="31"/>
      <c r="Q17" s="31"/>
      <c r="R17" s="31"/>
      <c r="W17" s="375"/>
      <c r="X17" s="376"/>
      <c r="Y17" s="377"/>
      <c r="Z17" s="377"/>
      <c r="AA17" s="377"/>
      <c r="AB17" s="193"/>
      <c r="AF17" s="375"/>
      <c r="AG17" s="376"/>
      <c r="AH17" s="377"/>
      <c r="AI17" s="377"/>
      <c r="AJ17" s="377"/>
      <c r="AK17" s="193"/>
    </row>
    <row r="18" spans="1:37" ht="16">
      <c r="A18" s="360" t="s">
        <v>13</v>
      </c>
      <c r="B18" s="310"/>
      <c r="C18" s="25"/>
      <c r="D18" s="186" t="s">
        <v>206</v>
      </c>
      <c r="E18" s="18"/>
      <c r="F18" s="187">
        <v>-1</v>
      </c>
      <c r="G18" s="186" t="s">
        <v>207</v>
      </c>
      <c r="H18" s="18"/>
      <c r="I18" s="187" t="s">
        <v>212</v>
      </c>
      <c r="J18" s="360" t="s">
        <v>13</v>
      </c>
      <c r="K18" s="310"/>
      <c r="L18" s="25"/>
      <c r="M18" s="186" t="s">
        <v>206</v>
      </c>
      <c r="N18" s="18"/>
      <c r="O18" s="187" t="s">
        <v>214</v>
      </c>
      <c r="P18" s="186" t="s">
        <v>207</v>
      </c>
      <c r="Q18" s="18"/>
      <c r="R18" s="187" t="s">
        <v>212</v>
      </c>
    </row>
    <row r="19" spans="1:37" ht="16">
      <c r="A19" s="46" t="s">
        <v>208</v>
      </c>
      <c r="B19" s="26"/>
      <c r="C19" s="24"/>
      <c r="D19" s="188" t="s">
        <v>210</v>
      </c>
      <c r="E19" s="14"/>
      <c r="F19" s="187">
        <v>0</v>
      </c>
      <c r="G19" s="188" t="s">
        <v>211</v>
      </c>
      <c r="H19" s="14"/>
      <c r="I19" s="187" t="s">
        <v>214</v>
      </c>
      <c r="J19" s="46" t="s">
        <v>208</v>
      </c>
      <c r="K19" s="26"/>
      <c r="L19" s="24"/>
      <c r="M19" s="188" t="s">
        <v>210</v>
      </c>
      <c r="N19" s="14"/>
      <c r="O19" s="187">
        <v>0</v>
      </c>
      <c r="P19" s="188" t="s">
        <v>211</v>
      </c>
      <c r="Q19" s="14"/>
      <c r="R19" s="187">
        <v>-2</v>
      </c>
    </row>
    <row r="20" spans="1:37">
      <c r="A20" s="14"/>
      <c r="B20" s="14"/>
      <c r="C20" s="14"/>
      <c r="D20" s="52" t="s">
        <v>213</v>
      </c>
      <c r="E20" s="25"/>
      <c r="F20" s="187">
        <v>0</v>
      </c>
      <c r="G20" s="189" t="s">
        <v>215</v>
      </c>
      <c r="H20" s="25"/>
      <c r="I20" s="187">
        <v>-2</v>
      </c>
      <c r="J20" s="14"/>
      <c r="K20" s="14"/>
      <c r="L20" s="14"/>
      <c r="M20" s="52" t="s">
        <v>213</v>
      </c>
      <c r="N20" s="25"/>
      <c r="O20" s="187">
        <v>-1</v>
      </c>
      <c r="P20" s="189" t="s">
        <v>215</v>
      </c>
      <c r="Q20" s="25"/>
      <c r="R20" s="187">
        <v>0</v>
      </c>
    </row>
    <row r="21" spans="1:37">
      <c r="A21" s="190" t="s">
        <v>71</v>
      </c>
      <c r="B21" s="60" t="s">
        <v>23</v>
      </c>
      <c r="C21" s="60"/>
      <c r="D21" s="78" t="s">
        <v>48</v>
      </c>
      <c r="E21" s="63"/>
      <c r="F21" s="79"/>
      <c r="G21" s="79"/>
      <c r="H21" s="79"/>
      <c r="I21" s="80"/>
      <c r="J21" s="190" t="s">
        <v>71</v>
      </c>
      <c r="K21" s="60" t="s">
        <v>23</v>
      </c>
      <c r="L21" s="60"/>
      <c r="M21" s="78" t="s">
        <v>48</v>
      </c>
      <c r="N21" s="63"/>
      <c r="O21" s="79"/>
      <c r="P21" s="79"/>
      <c r="Q21" s="79"/>
      <c r="R21" s="80"/>
    </row>
    <row r="22" spans="1:37">
      <c r="A22" s="102"/>
      <c r="B22" s="191" t="s">
        <v>25</v>
      </c>
      <c r="C22" s="65" t="s">
        <v>217</v>
      </c>
      <c r="D22" s="83" t="s">
        <v>218</v>
      </c>
      <c r="E22" s="84"/>
      <c r="F22" s="86"/>
      <c r="G22" s="86"/>
      <c r="H22" s="86"/>
      <c r="I22" s="192" t="s">
        <v>219</v>
      </c>
      <c r="J22" s="102"/>
      <c r="K22" s="191" t="s">
        <v>25</v>
      </c>
      <c r="L22" s="65" t="s">
        <v>217</v>
      </c>
      <c r="M22" s="83" t="s">
        <v>218</v>
      </c>
      <c r="N22" s="84"/>
      <c r="O22" s="86"/>
      <c r="P22" s="86"/>
      <c r="Q22" s="86"/>
      <c r="R22" s="192" t="s">
        <v>219</v>
      </c>
    </row>
    <row r="23" spans="1:37">
      <c r="A23" s="71"/>
      <c r="B23" s="22" t="s">
        <v>30</v>
      </c>
      <c r="C23" s="65" t="s">
        <v>217</v>
      </c>
      <c r="D23" s="83" t="s">
        <v>499</v>
      </c>
      <c r="E23" s="84"/>
      <c r="F23" s="86"/>
      <c r="G23" s="86"/>
      <c r="H23" s="86"/>
      <c r="I23" s="193" t="s">
        <v>190</v>
      </c>
      <c r="J23" s="71"/>
      <c r="K23" s="22" t="s">
        <v>30</v>
      </c>
      <c r="L23" s="65" t="s">
        <v>217</v>
      </c>
      <c r="M23" s="83" t="s">
        <v>612</v>
      </c>
      <c r="N23" s="84"/>
      <c r="O23" s="86"/>
      <c r="P23" s="86"/>
      <c r="Q23" s="86"/>
      <c r="R23" s="193" t="s">
        <v>190</v>
      </c>
    </row>
    <row r="24" spans="1:37">
      <c r="A24" s="41"/>
      <c r="B24" s="41"/>
      <c r="C24" s="41"/>
      <c r="D24" s="83" t="s">
        <v>223</v>
      </c>
      <c r="E24" s="84"/>
      <c r="F24" s="86"/>
      <c r="G24" s="86"/>
      <c r="H24" s="86"/>
      <c r="I24" s="194" t="s">
        <v>191</v>
      </c>
      <c r="J24" s="41"/>
      <c r="K24" s="41"/>
      <c r="L24" s="41"/>
      <c r="M24" s="83" t="s">
        <v>223</v>
      </c>
      <c r="N24" s="84"/>
      <c r="O24" s="86"/>
      <c r="P24" s="86"/>
      <c r="Q24" s="86"/>
      <c r="R24" s="194" t="s">
        <v>191</v>
      </c>
    </row>
    <row r="25" spans="1:37">
      <c r="A25" s="14" t="s">
        <v>5</v>
      </c>
      <c r="C25" s="178" t="s">
        <v>613</v>
      </c>
      <c r="D25" s="24"/>
      <c r="E25" s="24"/>
      <c r="F25" s="27"/>
      <c r="G25" s="27"/>
      <c r="H25" s="27"/>
      <c r="I25" s="82"/>
      <c r="J25" s="14" t="s">
        <v>5</v>
      </c>
      <c r="L25" s="178" t="s">
        <v>614</v>
      </c>
      <c r="M25" s="24"/>
      <c r="N25" s="24"/>
      <c r="O25" s="27"/>
      <c r="P25" s="27"/>
      <c r="Q25" s="27"/>
      <c r="R25" s="82"/>
    </row>
    <row r="26" spans="1:37">
      <c r="A26" s="14" t="s">
        <v>7</v>
      </c>
      <c r="B26" s="14"/>
      <c r="C26" s="280"/>
      <c r="D26" s="180"/>
      <c r="E26" s="180"/>
      <c r="F26" s="180"/>
      <c r="G26" s="180"/>
      <c r="H26" s="180"/>
      <c r="I26" s="281"/>
      <c r="J26" s="14" t="s">
        <v>7</v>
      </c>
      <c r="K26" s="14"/>
      <c r="L26" s="280"/>
      <c r="M26" s="180"/>
      <c r="N26" s="180"/>
      <c r="O26" s="180"/>
      <c r="P26" s="180"/>
      <c r="Q26" s="180"/>
      <c r="R26" s="281"/>
    </row>
    <row r="27" spans="1:37">
      <c r="A27" s="14"/>
      <c r="B27" s="14"/>
      <c r="C27" s="233"/>
      <c r="D27" s="182"/>
      <c r="E27" s="182"/>
      <c r="F27" s="182"/>
      <c r="G27" s="182"/>
      <c r="H27" s="182"/>
      <c r="I27" s="282"/>
      <c r="J27" s="14"/>
      <c r="K27" s="14"/>
      <c r="L27" s="233"/>
      <c r="M27" s="182"/>
      <c r="N27" s="182"/>
      <c r="O27" s="182"/>
      <c r="P27" s="182"/>
      <c r="Q27" s="182"/>
      <c r="R27" s="282"/>
    </row>
    <row r="28" spans="1:37">
      <c r="A28" s="14"/>
      <c r="B28" s="14"/>
      <c r="C28" s="234"/>
      <c r="D28" s="184"/>
      <c r="E28" s="184"/>
      <c r="F28" s="184"/>
      <c r="G28" s="184"/>
      <c r="H28" s="184"/>
      <c r="I28" s="283"/>
      <c r="J28" s="14"/>
      <c r="K28" s="14"/>
      <c r="L28" s="234"/>
      <c r="M28" s="184"/>
      <c r="N28" s="184"/>
      <c r="O28" s="184"/>
      <c r="P28" s="184"/>
      <c r="Q28" s="184"/>
      <c r="R28" s="283"/>
    </row>
    <row r="29" spans="1:37">
      <c r="A29" s="31" t="s">
        <v>11</v>
      </c>
      <c r="B29" s="31"/>
      <c r="C29" s="31"/>
      <c r="D29" s="108" t="s">
        <v>204</v>
      </c>
      <c r="E29" s="185"/>
      <c r="F29" s="31"/>
      <c r="G29" s="31"/>
      <c r="H29" s="31"/>
      <c r="I29" s="31"/>
      <c r="J29" s="31" t="s">
        <v>11</v>
      </c>
      <c r="K29" s="31"/>
      <c r="L29" s="31"/>
      <c r="M29" s="108" t="s">
        <v>204</v>
      </c>
      <c r="N29" s="185"/>
      <c r="O29" s="31"/>
      <c r="P29" s="31"/>
      <c r="Q29" s="31"/>
      <c r="R29" s="31"/>
    </row>
    <row r="30" spans="1:37" ht="16">
      <c r="A30" s="360" t="s">
        <v>13</v>
      </c>
      <c r="B30" s="310"/>
      <c r="C30" s="25"/>
      <c r="D30" s="186" t="s">
        <v>206</v>
      </c>
      <c r="E30" s="18"/>
      <c r="F30" s="187">
        <v>-2</v>
      </c>
      <c r="G30" s="186" t="s">
        <v>207</v>
      </c>
      <c r="H30" s="18"/>
      <c r="I30" s="187">
        <v>0</v>
      </c>
      <c r="J30" s="360" t="s">
        <v>13</v>
      </c>
      <c r="K30" s="310"/>
      <c r="L30" s="25"/>
      <c r="M30" s="186" t="s">
        <v>206</v>
      </c>
      <c r="N30" s="18"/>
      <c r="O30" s="187" t="s">
        <v>212</v>
      </c>
      <c r="P30" s="186" t="s">
        <v>207</v>
      </c>
      <c r="Q30" s="18"/>
      <c r="R30" s="187">
        <v>-2</v>
      </c>
    </row>
    <row r="31" spans="1:37" ht="16">
      <c r="A31" s="46" t="s">
        <v>208</v>
      </c>
      <c r="B31" s="26"/>
      <c r="C31" s="24"/>
      <c r="D31" s="188" t="s">
        <v>210</v>
      </c>
      <c r="E31" s="14"/>
      <c r="F31" s="187" t="s">
        <v>214</v>
      </c>
      <c r="G31" s="188" t="s">
        <v>211</v>
      </c>
      <c r="H31" s="14"/>
      <c r="I31" s="187">
        <v>-1</v>
      </c>
      <c r="J31" s="46" t="s">
        <v>208</v>
      </c>
      <c r="K31" s="26"/>
      <c r="L31" s="24"/>
      <c r="M31" s="188" t="s">
        <v>210</v>
      </c>
      <c r="N31" s="14"/>
      <c r="O31" s="187">
        <v>0</v>
      </c>
      <c r="P31" s="188" t="s">
        <v>211</v>
      </c>
      <c r="Q31" s="14"/>
      <c r="R31" s="187">
        <v>0</v>
      </c>
    </row>
    <row r="32" spans="1:37" ht="16">
      <c r="A32" s="14"/>
      <c r="B32" s="14"/>
      <c r="C32" s="14"/>
      <c r="D32" s="52" t="s">
        <v>213</v>
      </c>
      <c r="E32" s="25"/>
      <c r="F32" s="187">
        <v>0</v>
      </c>
      <c r="G32" s="189" t="s">
        <v>215</v>
      </c>
      <c r="H32" s="25"/>
      <c r="I32" s="187" t="s">
        <v>212</v>
      </c>
      <c r="J32" s="14"/>
      <c r="K32" s="14"/>
      <c r="L32" s="14"/>
      <c r="M32" s="52" t="s">
        <v>213</v>
      </c>
      <c r="N32" s="25"/>
      <c r="O32" s="187">
        <v>-1</v>
      </c>
      <c r="P32" s="189" t="s">
        <v>215</v>
      </c>
      <c r="Q32" s="25"/>
      <c r="R32" s="187" t="s">
        <v>214</v>
      </c>
    </row>
    <row r="33" spans="1:18">
      <c r="A33" s="190" t="s">
        <v>71</v>
      </c>
      <c r="B33" s="60" t="s">
        <v>23</v>
      </c>
      <c r="C33" s="60"/>
      <c r="D33" s="78" t="s">
        <v>48</v>
      </c>
      <c r="E33" s="63"/>
      <c r="F33" s="79"/>
      <c r="G33" s="79"/>
      <c r="H33" s="79"/>
      <c r="I33" s="80"/>
      <c r="J33" s="190" t="s">
        <v>71</v>
      </c>
      <c r="K33" s="60" t="s">
        <v>23</v>
      </c>
      <c r="L33" s="60"/>
      <c r="M33" s="78" t="s">
        <v>48</v>
      </c>
      <c r="N33" s="63"/>
      <c r="O33" s="79"/>
      <c r="P33" s="79"/>
      <c r="Q33" s="79"/>
      <c r="R33" s="80"/>
    </row>
    <row r="34" spans="1:18">
      <c r="A34" s="102"/>
      <c r="B34" s="191" t="s">
        <v>25</v>
      </c>
      <c r="C34" s="65" t="s">
        <v>217</v>
      </c>
      <c r="D34" s="83" t="s">
        <v>218</v>
      </c>
      <c r="E34" s="84"/>
      <c r="F34" s="86"/>
      <c r="G34" s="86"/>
      <c r="H34" s="86"/>
      <c r="I34" s="192" t="s">
        <v>219</v>
      </c>
      <c r="J34" s="102"/>
      <c r="K34" s="191" t="s">
        <v>25</v>
      </c>
      <c r="L34" s="65" t="s">
        <v>217</v>
      </c>
      <c r="M34" s="83" t="s">
        <v>218</v>
      </c>
      <c r="N34" s="84"/>
      <c r="O34" s="86"/>
      <c r="P34" s="86"/>
      <c r="Q34" s="86"/>
      <c r="R34" s="192" t="s">
        <v>219</v>
      </c>
    </row>
    <row r="35" spans="1:18">
      <c r="A35" s="71"/>
      <c r="B35" s="22" t="s">
        <v>30</v>
      </c>
      <c r="C35" s="65" t="s">
        <v>217</v>
      </c>
      <c r="D35" s="83" t="s">
        <v>499</v>
      </c>
      <c r="E35" s="84"/>
      <c r="F35" s="86"/>
      <c r="G35" s="86"/>
      <c r="H35" s="86"/>
      <c r="I35" s="193" t="s">
        <v>190</v>
      </c>
      <c r="J35" s="71"/>
      <c r="K35" s="22" t="s">
        <v>30</v>
      </c>
      <c r="L35" s="65" t="s">
        <v>217</v>
      </c>
      <c r="M35" s="83" t="s">
        <v>615</v>
      </c>
      <c r="N35" s="84"/>
      <c r="O35" s="86"/>
      <c r="P35" s="86"/>
      <c r="Q35" s="86"/>
      <c r="R35" s="193" t="s">
        <v>189</v>
      </c>
    </row>
    <row r="36" spans="1:18">
      <c r="A36" s="41"/>
      <c r="B36" s="41"/>
      <c r="C36" s="41"/>
      <c r="D36" s="83" t="s">
        <v>223</v>
      </c>
      <c r="E36" s="84"/>
      <c r="F36" s="86"/>
      <c r="G36" s="86"/>
      <c r="H36" s="86"/>
      <c r="I36" s="194" t="s">
        <v>191</v>
      </c>
      <c r="J36" s="41"/>
      <c r="K36" s="41"/>
      <c r="L36" s="41"/>
      <c r="M36" s="83" t="s">
        <v>223</v>
      </c>
      <c r="N36" s="84"/>
      <c r="O36" s="86"/>
      <c r="P36" s="86"/>
      <c r="Q36" s="86"/>
      <c r="R36" s="194" t="s">
        <v>191</v>
      </c>
    </row>
    <row r="37" spans="1:18">
      <c r="D37" s="357"/>
    </row>
    <row r="38" spans="1:18">
      <c r="A38" s="14" t="s">
        <v>5</v>
      </c>
      <c r="C38" s="178" t="s">
        <v>202</v>
      </c>
      <c r="D38" s="24"/>
      <c r="E38" s="24"/>
      <c r="F38" s="27"/>
      <c r="G38" s="27"/>
      <c r="H38" s="27"/>
      <c r="I38" s="24"/>
      <c r="J38" s="14"/>
      <c r="K38" s="14"/>
      <c r="L38" s="14"/>
    </row>
    <row r="39" spans="1:18">
      <c r="A39" s="14" t="s">
        <v>7</v>
      </c>
      <c r="B39" s="14"/>
      <c r="C39" s="179" t="s">
        <v>203</v>
      </c>
      <c r="D39" s="180"/>
      <c r="E39" s="180"/>
      <c r="F39" s="180"/>
      <c r="G39" s="180"/>
      <c r="H39" s="180"/>
      <c r="I39" s="180"/>
      <c r="J39" s="14"/>
      <c r="K39" s="14"/>
      <c r="L39" s="14"/>
      <c r="M39" s="379"/>
    </row>
    <row r="40" spans="1:18">
      <c r="A40" s="14"/>
      <c r="B40" s="14"/>
      <c r="C40" s="181"/>
      <c r="D40" s="182"/>
      <c r="E40" s="182"/>
      <c r="F40" s="182"/>
      <c r="G40" s="182"/>
      <c r="H40" s="182"/>
      <c r="I40" s="182"/>
      <c r="J40" s="14"/>
      <c r="K40" s="14"/>
      <c r="L40" s="14"/>
    </row>
    <row r="41" spans="1:18">
      <c r="A41" s="14"/>
      <c r="B41" s="14"/>
      <c r="C41" s="183"/>
      <c r="D41" s="184"/>
      <c r="E41" s="184"/>
      <c r="F41" s="184"/>
      <c r="G41" s="184"/>
      <c r="H41" s="184"/>
      <c r="I41" s="184"/>
      <c r="J41" s="14"/>
      <c r="K41" s="14"/>
      <c r="L41" s="14"/>
      <c r="M41" s="379"/>
    </row>
    <row r="42" spans="1:18">
      <c r="A42" s="31" t="s">
        <v>11</v>
      </c>
      <c r="B42" s="31"/>
      <c r="C42" s="31"/>
      <c r="D42" s="108" t="s">
        <v>204</v>
      </c>
      <c r="E42" s="185"/>
      <c r="F42" s="31"/>
      <c r="G42" s="31"/>
      <c r="H42" s="31"/>
      <c r="I42" s="31"/>
      <c r="J42" s="14"/>
      <c r="K42" s="14"/>
      <c r="L42" s="14"/>
      <c r="M42" s="379"/>
    </row>
    <row r="43" spans="1:18">
      <c r="A43" s="360" t="s">
        <v>13</v>
      </c>
      <c r="B43" s="29" t="s">
        <v>205</v>
      </c>
      <c r="C43" s="25"/>
      <c r="D43" s="186" t="s">
        <v>206</v>
      </c>
      <c r="E43" s="18"/>
      <c r="F43" s="187">
        <v>-2</v>
      </c>
      <c r="G43" s="186" t="s">
        <v>207</v>
      </c>
      <c r="H43" s="18"/>
      <c r="I43" s="187">
        <v>0</v>
      </c>
      <c r="J43" s="14"/>
      <c r="K43" s="14"/>
      <c r="L43" s="14"/>
    </row>
    <row r="44" spans="1:18" ht="16">
      <c r="A44" s="46" t="s">
        <v>208</v>
      </c>
      <c r="B44" s="26" t="s">
        <v>209</v>
      </c>
      <c r="C44" s="24"/>
      <c r="D44" s="188" t="s">
        <v>210</v>
      </c>
      <c r="E44" s="14"/>
      <c r="F44" s="187">
        <v>0</v>
      </c>
      <c r="G44" s="188" t="s">
        <v>211</v>
      </c>
      <c r="H44" s="14"/>
      <c r="I44" s="187" t="s">
        <v>212</v>
      </c>
      <c r="J44" s="14"/>
      <c r="K44" s="14"/>
      <c r="L44" s="14"/>
    </row>
    <row r="45" spans="1:18" ht="16">
      <c r="A45" s="14"/>
      <c r="B45" s="14"/>
      <c r="C45" s="14"/>
      <c r="D45" s="52" t="s">
        <v>213</v>
      </c>
      <c r="E45" s="25"/>
      <c r="F45" s="187" t="s">
        <v>214</v>
      </c>
      <c r="G45" s="189" t="s">
        <v>215</v>
      </c>
      <c r="H45" s="25"/>
      <c r="I45" s="187">
        <v>-1</v>
      </c>
      <c r="J45" s="14"/>
      <c r="K45" s="14"/>
      <c r="L45" s="14"/>
    </row>
    <row r="46" spans="1:18">
      <c r="A46" s="190" t="s">
        <v>71</v>
      </c>
      <c r="B46" s="60" t="s">
        <v>23</v>
      </c>
      <c r="C46" s="60"/>
      <c r="D46" s="78" t="s">
        <v>48</v>
      </c>
      <c r="E46" s="63"/>
      <c r="F46" s="79"/>
      <c r="G46" s="79"/>
      <c r="H46" s="79"/>
      <c r="I46" s="80" t="s">
        <v>216</v>
      </c>
      <c r="J46" s="14"/>
      <c r="K46" s="14"/>
      <c r="L46" s="14"/>
    </row>
    <row r="47" spans="1:18">
      <c r="A47" s="102">
        <v>1</v>
      </c>
      <c r="B47" s="191" t="s">
        <v>25</v>
      </c>
      <c r="C47" s="65" t="s">
        <v>217</v>
      </c>
      <c r="D47" s="83" t="s">
        <v>218</v>
      </c>
      <c r="E47" s="84"/>
      <c r="F47" s="86"/>
      <c r="G47" s="86"/>
      <c r="H47" s="86"/>
      <c r="I47" s="192" t="s">
        <v>219</v>
      </c>
      <c r="J47" s="14"/>
      <c r="K47" s="14"/>
      <c r="L47" s="14"/>
    </row>
    <row r="48" spans="1:18">
      <c r="A48" s="71" t="s">
        <v>220</v>
      </c>
      <c r="B48" s="22" t="s">
        <v>30</v>
      </c>
      <c r="C48" s="65" t="s">
        <v>217</v>
      </c>
      <c r="D48" s="83" t="s">
        <v>221</v>
      </c>
      <c r="E48" s="84"/>
      <c r="F48" s="86"/>
      <c r="G48" s="86"/>
      <c r="H48" s="86"/>
      <c r="I48" s="193" t="s">
        <v>190</v>
      </c>
      <c r="J48" s="14"/>
      <c r="K48" s="14"/>
      <c r="L48" s="14"/>
    </row>
    <row r="49" spans="1:12">
      <c r="A49" s="41"/>
      <c r="B49" s="41"/>
      <c r="C49" s="41"/>
      <c r="D49" s="83" t="s">
        <v>223</v>
      </c>
      <c r="E49" s="84"/>
      <c r="F49" s="86"/>
      <c r="G49" s="86"/>
      <c r="H49" s="86"/>
      <c r="I49" s="194" t="s">
        <v>191</v>
      </c>
      <c r="J49" s="14"/>
      <c r="K49" s="14"/>
      <c r="L49" s="14"/>
    </row>
    <row r="50" spans="1:12">
      <c r="B50" s="312"/>
      <c r="J50" s="14"/>
      <c r="K50" s="14"/>
      <c r="L50" s="14"/>
    </row>
    <row r="51" spans="1:12">
      <c r="A51" s="14" t="s">
        <v>5</v>
      </c>
      <c r="C51" s="178" t="s">
        <v>616</v>
      </c>
      <c r="D51" s="24"/>
      <c r="E51" s="24"/>
      <c r="F51" s="27"/>
      <c r="G51" s="27"/>
      <c r="H51" s="27"/>
      <c r="I51" s="24"/>
      <c r="J51" s="14"/>
      <c r="K51" s="14"/>
      <c r="L51" s="14"/>
    </row>
    <row r="52" spans="1:12">
      <c r="A52" s="14" t="s">
        <v>7</v>
      </c>
      <c r="B52" s="14"/>
      <c r="C52" s="232" t="s">
        <v>315</v>
      </c>
      <c r="D52" s="180"/>
      <c r="E52" s="180"/>
      <c r="F52" s="180"/>
      <c r="G52" s="180"/>
      <c r="H52" s="180"/>
      <c r="I52" s="180"/>
      <c r="J52" s="14"/>
      <c r="K52" s="14"/>
      <c r="L52" s="14"/>
    </row>
    <row r="53" spans="1:12">
      <c r="A53" s="14"/>
      <c r="B53" s="14"/>
      <c r="C53" s="233" t="s">
        <v>316</v>
      </c>
      <c r="D53" s="182"/>
      <c r="E53" s="182"/>
      <c r="F53" s="182"/>
      <c r="G53" s="182"/>
      <c r="H53" s="182"/>
      <c r="I53" s="182"/>
      <c r="J53" s="14"/>
      <c r="K53" s="14"/>
      <c r="L53" s="14"/>
    </row>
    <row r="54" spans="1:12">
      <c r="A54" s="14"/>
      <c r="B54" s="14"/>
      <c r="C54" s="234" t="s">
        <v>318</v>
      </c>
      <c r="D54" s="184"/>
      <c r="E54" s="184"/>
      <c r="F54" s="184"/>
      <c r="G54" s="184"/>
      <c r="H54" s="184"/>
      <c r="I54" s="184"/>
      <c r="J54" s="14"/>
      <c r="K54" s="14"/>
      <c r="L54" s="14"/>
    </row>
    <row r="55" spans="1:12">
      <c r="A55" s="31" t="s">
        <v>11</v>
      </c>
      <c r="B55" s="31"/>
      <c r="C55" s="31"/>
      <c r="D55" s="108" t="s">
        <v>204</v>
      </c>
      <c r="E55" s="185"/>
      <c r="F55" s="31"/>
      <c r="G55" s="31"/>
      <c r="H55" s="31"/>
      <c r="I55" s="31"/>
      <c r="J55" s="14"/>
      <c r="K55" s="14"/>
      <c r="L55" s="14"/>
    </row>
    <row r="56" spans="1:12" ht="16">
      <c r="A56" s="38" t="s">
        <v>13</v>
      </c>
      <c r="B56" s="29" t="s">
        <v>321</v>
      </c>
      <c r="C56" s="25"/>
      <c r="D56" s="186" t="s">
        <v>206</v>
      </c>
      <c r="E56" s="18"/>
      <c r="F56" s="187" t="s">
        <v>214</v>
      </c>
      <c r="G56" s="186" t="s">
        <v>207</v>
      </c>
      <c r="H56" s="18"/>
      <c r="I56" s="187" t="s">
        <v>212</v>
      </c>
      <c r="J56" s="14"/>
      <c r="K56" s="14"/>
      <c r="L56" s="14"/>
    </row>
    <row r="57" spans="1:12">
      <c r="A57" s="46" t="s">
        <v>208</v>
      </c>
      <c r="B57" s="26" t="s">
        <v>323</v>
      </c>
      <c r="C57" s="24"/>
      <c r="D57" s="188" t="s">
        <v>210</v>
      </c>
      <c r="E57" s="14"/>
      <c r="F57" s="187">
        <v>0</v>
      </c>
      <c r="G57" s="188" t="s">
        <v>211</v>
      </c>
      <c r="H57" s="14"/>
      <c r="I57" s="187">
        <v>-2</v>
      </c>
      <c r="J57" s="14"/>
      <c r="K57" s="14"/>
      <c r="L57" s="14"/>
    </row>
    <row r="58" spans="1:12">
      <c r="A58" s="14"/>
      <c r="B58" s="14" t="s">
        <v>324</v>
      </c>
      <c r="C58" s="14"/>
      <c r="D58" s="52" t="s">
        <v>213</v>
      </c>
      <c r="E58" s="25"/>
      <c r="F58" s="187">
        <v>-1</v>
      </c>
      <c r="G58" s="189" t="s">
        <v>215</v>
      </c>
      <c r="H58" s="25"/>
      <c r="I58" s="187">
        <v>0</v>
      </c>
      <c r="J58" s="14"/>
      <c r="K58" s="14"/>
      <c r="L58" s="14"/>
    </row>
    <row r="59" spans="1:12">
      <c r="A59" s="190" t="s">
        <v>71</v>
      </c>
      <c r="B59" s="60" t="s">
        <v>23</v>
      </c>
      <c r="C59" s="60"/>
      <c r="D59" s="78" t="s">
        <v>48</v>
      </c>
      <c r="E59" s="63"/>
      <c r="F59" s="79"/>
      <c r="G59" s="79"/>
      <c r="H59" s="79"/>
      <c r="I59" s="80" t="s">
        <v>216</v>
      </c>
      <c r="J59" s="14"/>
      <c r="K59" s="14"/>
      <c r="L59" s="14"/>
    </row>
    <row r="60" spans="1:12">
      <c r="A60" s="102">
        <v>3</v>
      </c>
      <c r="B60" s="191" t="s">
        <v>25</v>
      </c>
      <c r="C60" s="65" t="s">
        <v>217</v>
      </c>
      <c r="D60" s="83" t="s">
        <v>218</v>
      </c>
      <c r="E60" s="84"/>
      <c r="F60" s="86"/>
      <c r="G60" s="86"/>
      <c r="H60" s="86"/>
      <c r="I60" s="192" t="s">
        <v>219</v>
      </c>
      <c r="J60" s="14"/>
      <c r="K60" s="14"/>
      <c r="L60" s="14"/>
    </row>
    <row r="61" spans="1:12">
      <c r="A61" s="71" t="s">
        <v>328</v>
      </c>
      <c r="B61" s="22" t="s">
        <v>30</v>
      </c>
      <c r="C61" s="65" t="s">
        <v>217</v>
      </c>
      <c r="D61" s="83" t="s">
        <v>329</v>
      </c>
      <c r="E61" s="84"/>
      <c r="F61" s="86"/>
      <c r="G61" s="86"/>
      <c r="H61" s="86"/>
      <c r="I61" s="193" t="s">
        <v>190</v>
      </c>
      <c r="J61" s="14"/>
      <c r="K61" s="14"/>
      <c r="L61" s="14"/>
    </row>
    <row r="62" spans="1:12">
      <c r="A62" s="41"/>
      <c r="B62" s="41"/>
      <c r="C62" s="41"/>
      <c r="D62" s="83" t="s">
        <v>223</v>
      </c>
      <c r="E62" s="84"/>
      <c r="F62" s="86"/>
      <c r="G62" s="86"/>
      <c r="H62" s="86"/>
      <c r="I62" s="194" t="s">
        <v>191</v>
      </c>
      <c r="J62" s="14"/>
      <c r="K62" s="14"/>
      <c r="L62" s="14"/>
    </row>
    <row r="63" spans="1:12">
      <c r="J63" s="14"/>
      <c r="K63" s="14"/>
      <c r="L63" s="14"/>
    </row>
    <row r="64" spans="1:12">
      <c r="A64" s="14" t="s">
        <v>5</v>
      </c>
      <c r="C64" s="178" t="s">
        <v>386</v>
      </c>
      <c r="D64" s="24"/>
      <c r="E64" s="24"/>
      <c r="F64" s="27"/>
      <c r="G64" s="27"/>
      <c r="H64" s="27"/>
      <c r="I64" s="82"/>
      <c r="J64" s="14"/>
      <c r="K64" s="14"/>
      <c r="L64" s="14"/>
    </row>
    <row r="65" spans="1:12">
      <c r="A65" s="14" t="s">
        <v>7</v>
      </c>
      <c r="B65" s="14"/>
      <c r="C65" s="280" t="s">
        <v>389</v>
      </c>
      <c r="D65" s="180"/>
      <c r="E65" s="180"/>
      <c r="F65" s="180"/>
      <c r="G65" s="180"/>
      <c r="H65" s="180"/>
      <c r="I65" s="281"/>
      <c r="J65" s="14"/>
      <c r="K65" s="14"/>
      <c r="L65" s="14"/>
    </row>
    <row r="66" spans="1:12">
      <c r="A66" s="14"/>
      <c r="B66" s="14"/>
      <c r="C66" s="233"/>
      <c r="D66" s="182"/>
      <c r="E66" s="182"/>
      <c r="F66" s="182"/>
      <c r="G66" s="182"/>
      <c r="H66" s="182"/>
      <c r="I66" s="282"/>
      <c r="J66" s="14"/>
      <c r="K66" s="14"/>
      <c r="L66" s="14"/>
    </row>
    <row r="67" spans="1:12">
      <c r="A67" s="14"/>
      <c r="B67" s="14"/>
      <c r="C67" s="234"/>
      <c r="D67" s="184"/>
      <c r="E67" s="184"/>
      <c r="F67" s="184"/>
      <c r="G67" s="184"/>
      <c r="H67" s="184"/>
      <c r="I67" s="283"/>
      <c r="J67" s="14"/>
      <c r="K67" s="14"/>
      <c r="L67" s="14"/>
    </row>
    <row r="68" spans="1:12">
      <c r="A68" s="31" t="s">
        <v>11</v>
      </c>
      <c r="B68" s="31"/>
      <c r="C68" s="31"/>
      <c r="D68" s="108" t="s">
        <v>204</v>
      </c>
      <c r="E68" s="185"/>
      <c r="F68" s="31"/>
      <c r="G68" s="31"/>
      <c r="H68" s="31"/>
      <c r="I68" s="31"/>
      <c r="J68" s="14"/>
      <c r="K68" s="14"/>
      <c r="L68" s="14"/>
    </row>
    <row r="69" spans="1:12" ht="16">
      <c r="A69" s="360" t="s">
        <v>13</v>
      </c>
      <c r="B69" s="29" t="s">
        <v>393</v>
      </c>
      <c r="C69" s="25"/>
      <c r="D69" s="186" t="s">
        <v>206</v>
      </c>
      <c r="E69" s="18"/>
      <c r="F69" s="187" t="s">
        <v>212</v>
      </c>
      <c r="G69" s="186" t="s">
        <v>207</v>
      </c>
      <c r="H69" s="18"/>
      <c r="I69" s="187" t="s">
        <v>214</v>
      </c>
      <c r="J69" s="14"/>
      <c r="K69" s="14"/>
      <c r="L69" s="14"/>
    </row>
    <row r="70" spans="1:12">
      <c r="A70" s="46" t="s">
        <v>208</v>
      </c>
      <c r="B70" s="26" t="s">
        <v>395</v>
      </c>
      <c r="C70" s="24"/>
      <c r="D70" s="188" t="s">
        <v>210</v>
      </c>
      <c r="E70" s="14"/>
      <c r="F70" s="187">
        <v>-2</v>
      </c>
      <c r="G70" s="188" t="s">
        <v>211</v>
      </c>
      <c r="H70" s="14"/>
      <c r="I70" s="187">
        <v>-1</v>
      </c>
      <c r="J70" s="14"/>
      <c r="K70" s="14"/>
      <c r="L70" s="14"/>
    </row>
    <row r="71" spans="1:12">
      <c r="A71" s="14"/>
      <c r="B71" s="14"/>
      <c r="C71" s="14"/>
      <c r="D71" s="52" t="s">
        <v>213</v>
      </c>
      <c r="E71" s="25"/>
      <c r="F71" s="187">
        <v>0</v>
      </c>
      <c r="G71" s="189" t="s">
        <v>215</v>
      </c>
      <c r="H71" s="25"/>
      <c r="I71" s="187">
        <v>0</v>
      </c>
      <c r="J71" s="14"/>
      <c r="K71" s="14"/>
      <c r="L71" s="14"/>
    </row>
    <row r="72" spans="1:12">
      <c r="A72" s="190" t="s">
        <v>71</v>
      </c>
      <c r="B72" s="60" t="s">
        <v>23</v>
      </c>
      <c r="C72" s="60"/>
      <c r="D72" s="78" t="s">
        <v>48</v>
      </c>
      <c r="E72" s="63"/>
      <c r="F72" s="79"/>
      <c r="G72" s="79"/>
      <c r="H72" s="79"/>
      <c r="I72" s="80"/>
      <c r="J72" s="14"/>
      <c r="K72" s="14"/>
      <c r="L72" s="14"/>
    </row>
    <row r="73" spans="1:12">
      <c r="A73" s="102">
        <v>3</v>
      </c>
      <c r="B73" s="191" t="s">
        <v>25</v>
      </c>
      <c r="C73" s="65" t="s">
        <v>217</v>
      </c>
      <c r="D73" s="83" t="s">
        <v>218</v>
      </c>
      <c r="E73" s="84"/>
      <c r="F73" s="86"/>
      <c r="G73" s="86"/>
      <c r="H73" s="86"/>
      <c r="I73" s="192" t="s">
        <v>219</v>
      </c>
      <c r="J73" s="14"/>
      <c r="K73" s="14"/>
      <c r="L73" s="14"/>
    </row>
    <row r="74" spans="1:12">
      <c r="A74" s="71" t="s">
        <v>396</v>
      </c>
      <c r="B74" s="22" t="s">
        <v>30</v>
      </c>
      <c r="C74" s="65" t="s">
        <v>217</v>
      </c>
      <c r="D74" s="83" t="s">
        <v>617</v>
      </c>
      <c r="E74" s="84"/>
      <c r="F74" s="86"/>
      <c r="G74" s="86"/>
      <c r="H74" s="86"/>
      <c r="I74" s="194" t="s">
        <v>191</v>
      </c>
      <c r="J74" s="14"/>
      <c r="K74" s="14"/>
      <c r="L74" s="14"/>
    </row>
    <row r="75" spans="1:12">
      <c r="A75" s="41"/>
      <c r="B75" s="41"/>
      <c r="C75" s="41"/>
      <c r="D75" s="83" t="s">
        <v>223</v>
      </c>
      <c r="E75" s="84"/>
      <c r="F75" s="86"/>
      <c r="G75" s="86"/>
      <c r="H75" s="86"/>
      <c r="I75" s="194" t="s">
        <v>191</v>
      </c>
      <c r="J75" s="14"/>
      <c r="K75" s="14"/>
      <c r="L75" s="14"/>
    </row>
    <row r="76" spans="1:12">
      <c r="J76" s="14"/>
      <c r="K76" s="14"/>
      <c r="L76" s="14"/>
    </row>
    <row r="77" spans="1:12" ht="18">
      <c r="A77" s="14" t="s">
        <v>5</v>
      </c>
      <c r="C77" s="309" t="s">
        <v>460</v>
      </c>
      <c r="D77" s="24"/>
      <c r="E77" s="24"/>
      <c r="F77" s="27"/>
      <c r="G77" s="27"/>
      <c r="H77" s="27"/>
      <c r="I77" s="24"/>
      <c r="J77" s="14"/>
      <c r="K77" s="14"/>
      <c r="L77" s="14"/>
    </row>
    <row r="78" spans="1:12">
      <c r="A78" s="14" t="s">
        <v>7</v>
      </c>
      <c r="B78" s="14"/>
      <c r="C78" s="280" t="s">
        <v>462</v>
      </c>
      <c r="D78" s="180"/>
      <c r="E78" s="180"/>
      <c r="F78" s="180"/>
      <c r="G78" s="180"/>
      <c r="H78" s="180"/>
      <c r="I78" s="281"/>
      <c r="J78" s="14"/>
      <c r="K78" s="14"/>
      <c r="L78" s="14"/>
    </row>
    <row r="79" spans="1:12">
      <c r="A79" s="14"/>
      <c r="B79" s="14"/>
      <c r="C79" s="233" t="s">
        <v>464</v>
      </c>
      <c r="D79" s="182"/>
      <c r="E79" s="182"/>
      <c r="F79" s="182"/>
      <c r="G79" s="182"/>
      <c r="H79" s="182"/>
      <c r="I79" s="282"/>
      <c r="J79" s="14"/>
      <c r="K79" s="14"/>
      <c r="L79" s="14"/>
    </row>
    <row r="80" spans="1:12">
      <c r="A80" s="14"/>
      <c r="B80" s="14"/>
      <c r="C80" s="234"/>
      <c r="D80" s="184"/>
      <c r="E80" s="184"/>
      <c r="F80" s="184"/>
      <c r="G80" s="184"/>
      <c r="H80" s="184"/>
      <c r="I80" s="283"/>
      <c r="J80" s="14"/>
      <c r="K80" s="14"/>
      <c r="L80" s="14"/>
    </row>
    <row r="81" spans="1:12">
      <c r="A81" s="31" t="s">
        <v>11</v>
      </c>
      <c r="B81" s="31"/>
      <c r="C81" s="31"/>
      <c r="D81" s="108" t="s">
        <v>204</v>
      </c>
      <c r="E81" s="185"/>
      <c r="F81" s="31"/>
      <c r="G81" s="31"/>
      <c r="H81" s="31"/>
      <c r="I81" s="31"/>
      <c r="J81" s="14"/>
      <c r="K81" s="14"/>
      <c r="L81" s="14"/>
    </row>
    <row r="82" spans="1:12">
      <c r="A82" s="360" t="s">
        <v>13</v>
      </c>
      <c r="B82" s="310" t="s">
        <v>467</v>
      </c>
      <c r="C82" s="25"/>
      <c r="D82" s="186" t="s">
        <v>206</v>
      </c>
      <c r="E82" s="18"/>
      <c r="F82" s="187">
        <v>-2</v>
      </c>
      <c r="G82" s="186" t="s">
        <v>207</v>
      </c>
      <c r="H82" s="18"/>
      <c r="I82" s="187">
        <v>0</v>
      </c>
      <c r="J82" s="14"/>
      <c r="K82" s="14"/>
      <c r="L82" s="14"/>
    </row>
    <row r="83" spans="1:12" ht="16">
      <c r="A83" s="46" t="s">
        <v>208</v>
      </c>
      <c r="B83" s="26" t="s">
        <v>469</v>
      </c>
      <c r="C83" s="24"/>
      <c r="D83" s="188" t="s">
        <v>210</v>
      </c>
      <c r="E83" s="14"/>
      <c r="F83" s="187" t="s">
        <v>214</v>
      </c>
      <c r="G83" s="188" t="s">
        <v>211</v>
      </c>
      <c r="H83" s="14"/>
      <c r="I83" s="187">
        <v>-1</v>
      </c>
      <c r="J83" s="14"/>
      <c r="K83" s="14"/>
      <c r="L83" s="14"/>
    </row>
    <row r="84" spans="1:12" ht="16">
      <c r="A84" s="14"/>
      <c r="B84" s="14"/>
      <c r="C84" s="14"/>
      <c r="D84" s="52" t="s">
        <v>213</v>
      </c>
      <c r="E84" s="25"/>
      <c r="F84" s="187">
        <v>0</v>
      </c>
      <c r="G84" s="189" t="s">
        <v>215</v>
      </c>
      <c r="H84" s="25"/>
      <c r="I84" s="187" t="s">
        <v>212</v>
      </c>
      <c r="J84" s="14"/>
      <c r="K84" s="14"/>
      <c r="L84" s="14"/>
    </row>
    <row r="85" spans="1:12">
      <c r="A85" s="190" t="s">
        <v>71</v>
      </c>
      <c r="B85" s="60" t="s">
        <v>23</v>
      </c>
      <c r="C85" s="60"/>
      <c r="D85" s="78" t="s">
        <v>48</v>
      </c>
      <c r="E85" s="63"/>
      <c r="F85" s="79"/>
      <c r="G85" s="79"/>
      <c r="H85" s="79"/>
      <c r="I85" s="80"/>
      <c r="J85" s="14"/>
      <c r="K85" s="14"/>
      <c r="L85" s="14"/>
    </row>
    <row r="86" spans="1:12">
      <c r="A86" s="102"/>
      <c r="B86" s="191" t="s">
        <v>25</v>
      </c>
      <c r="C86" s="65" t="s">
        <v>217</v>
      </c>
      <c r="D86" s="83" t="s">
        <v>218</v>
      </c>
      <c r="E86" s="84"/>
      <c r="F86" s="86"/>
      <c r="G86" s="86"/>
      <c r="H86" s="86"/>
      <c r="I86" s="192" t="s">
        <v>219</v>
      </c>
      <c r="J86" s="14"/>
      <c r="K86" s="14"/>
      <c r="L86" s="14"/>
    </row>
    <row r="87" spans="1:12">
      <c r="A87" s="71"/>
      <c r="B87" s="22" t="s">
        <v>30</v>
      </c>
      <c r="C87" s="65" t="s">
        <v>217</v>
      </c>
      <c r="D87" s="83" t="s">
        <v>618</v>
      </c>
      <c r="E87" s="84"/>
      <c r="F87" s="86"/>
      <c r="G87" s="86"/>
      <c r="H87" s="86"/>
      <c r="I87" s="193" t="s">
        <v>190</v>
      </c>
      <c r="J87" s="14"/>
      <c r="K87" s="14"/>
      <c r="L87" s="14"/>
    </row>
    <row r="88" spans="1:12">
      <c r="A88" s="41"/>
      <c r="B88" s="41"/>
      <c r="C88" s="41"/>
      <c r="D88" s="83" t="s">
        <v>223</v>
      </c>
      <c r="E88" s="84"/>
      <c r="F88" s="86"/>
      <c r="G88" s="86"/>
      <c r="H88" s="86"/>
      <c r="I88" s="194" t="s">
        <v>191</v>
      </c>
      <c r="J88" s="14"/>
      <c r="K88" s="14"/>
      <c r="L88" s="14"/>
    </row>
  </sheetData>
  <pageMargins left="0.7" right="0.7" top="0.75" bottom="0.75" header="0.511811023622047" footer="0.511811023622047"/>
  <pageSetup scale="5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B49"/>
  <sheetViews>
    <sheetView topLeftCell="A19" zoomScaleNormal="100" workbookViewId="0">
      <selection activeCell="B1" sqref="B1"/>
    </sheetView>
  </sheetViews>
  <sheetFormatPr baseColWidth="10" defaultColWidth="8.6640625" defaultRowHeight="15" customHeight="1"/>
  <cols>
    <col min="1" max="1" width="2.5" customWidth="1"/>
    <col min="2" max="12" width="7.83203125" customWidth="1"/>
    <col min="13" max="13" width="1.83203125" customWidth="1"/>
    <col min="14" max="28" width="7.83203125" customWidth="1"/>
  </cols>
  <sheetData>
    <row r="1" spans="2:28">
      <c r="B1" s="14"/>
      <c r="C1" s="14"/>
      <c r="D1" s="14"/>
      <c r="E1" s="14"/>
      <c r="F1" s="14"/>
      <c r="G1" s="14"/>
      <c r="H1" s="116" t="s">
        <v>80</v>
      </c>
      <c r="I1" s="116" t="s">
        <v>81</v>
      </c>
      <c r="J1" s="116" t="s">
        <v>82</v>
      </c>
      <c r="K1" s="116" t="s">
        <v>83</v>
      </c>
      <c r="L1" s="116" t="s">
        <v>84</v>
      </c>
      <c r="M1" s="106"/>
      <c r="N1" s="14"/>
      <c r="O1" s="14"/>
      <c r="P1" s="14"/>
      <c r="Q1" s="14"/>
      <c r="R1" s="14"/>
      <c r="S1" s="14"/>
      <c r="T1" s="116" t="s">
        <v>80</v>
      </c>
      <c r="U1" s="116" t="s">
        <v>81</v>
      </c>
      <c r="V1" s="116" t="s">
        <v>82</v>
      </c>
      <c r="W1" s="116" t="s">
        <v>83</v>
      </c>
      <c r="X1" s="116" t="s">
        <v>84</v>
      </c>
      <c r="Y1" s="106"/>
      <c r="Z1" s="106"/>
      <c r="AA1" s="106"/>
      <c r="AB1" s="106"/>
    </row>
    <row r="2" spans="2:28">
      <c r="B2" s="118" t="s">
        <v>5</v>
      </c>
      <c r="C2" s="119"/>
      <c r="D2" s="120"/>
      <c r="E2" s="120"/>
      <c r="F2" s="120"/>
      <c r="G2" s="120"/>
      <c r="H2" s="121"/>
      <c r="I2" s="121"/>
      <c r="J2" s="121"/>
      <c r="K2" s="121"/>
      <c r="L2" s="121"/>
      <c r="M2" s="106"/>
      <c r="N2" s="118" t="s">
        <v>5</v>
      </c>
      <c r="O2" s="119"/>
      <c r="P2" s="120"/>
      <c r="Q2" s="120"/>
      <c r="R2" s="120"/>
      <c r="S2" s="120"/>
      <c r="T2" s="121"/>
      <c r="U2" s="121"/>
      <c r="V2" s="121"/>
      <c r="W2" s="121"/>
      <c r="X2" s="121"/>
      <c r="Y2" s="106"/>
      <c r="Z2" s="106"/>
      <c r="AA2" s="106"/>
      <c r="AB2" s="106"/>
    </row>
    <row r="3" spans="2:28">
      <c r="B3" s="152" t="s">
        <v>7</v>
      </c>
      <c r="C3" s="123"/>
      <c r="D3" s="124"/>
      <c r="E3" s="124"/>
      <c r="F3" s="124"/>
      <c r="G3" s="124"/>
      <c r="H3" s="124"/>
      <c r="I3" s="124"/>
      <c r="J3" s="124"/>
      <c r="K3" s="124"/>
      <c r="L3" s="125"/>
      <c r="M3" s="106"/>
      <c r="N3" s="152" t="s">
        <v>7</v>
      </c>
      <c r="O3" s="123"/>
      <c r="P3" s="124"/>
      <c r="Q3" s="124"/>
      <c r="R3" s="124"/>
      <c r="S3" s="124"/>
      <c r="T3" s="124"/>
      <c r="U3" s="124"/>
      <c r="V3" s="124"/>
      <c r="W3" s="124"/>
      <c r="X3" s="125"/>
      <c r="Y3" s="106"/>
      <c r="Z3" s="106"/>
      <c r="AA3" s="106"/>
      <c r="AB3" s="106"/>
    </row>
    <row r="4" spans="2:28">
      <c r="B4" s="118" t="s">
        <v>5</v>
      </c>
      <c r="C4" s="119"/>
      <c r="D4" s="120"/>
      <c r="E4" s="120"/>
      <c r="F4" s="120"/>
      <c r="G4" s="120"/>
      <c r="H4" s="121"/>
      <c r="I4" s="121"/>
      <c r="J4" s="121"/>
      <c r="K4" s="121"/>
      <c r="L4" s="121"/>
      <c r="M4" s="106"/>
      <c r="N4" s="118" t="s">
        <v>5</v>
      </c>
      <c r="O4" s="119"/>
      <c r="P4" s="120"/>
      <c r="Q4" s="120"/>
      <c r="R4" s="120"/>
      <c r="S4" s="120"/>
      <c r="T4" s="121"/>
      <c r="U4" s="121"/>
      <c r="V4" s="121"/>
      <c r="W4" s="121"/>
      <c r="X4" s="121"/>
      <c r="Y4" s="106"/>
      <c r="Z4" s="106"/>
      <c r="AA4" s="106"/>
      <c r="AB4" s="106"/>
    </row>
    <row r="5" spans="2:28">
      <c r="B5" s="152" t="s">
        <v>7</v>
      </c>
      <c r="C5" s="123"/>
      <c r="D5" s="124"/>
      <c r="E5" s="124"/>
      <c r="F5" s="124"/>
      <c r="G5" s="124"/>
      <c r="H5" s="124"/>
      <c r="I5" s="124"/>
      <c r="J5" s="124"/>
      <c r="K5" s="124"/>
      <c r="L5" s="125"/>
      <c r="M5" s="106"/>
      <c r="N5" s="152" t="s">
        <v>7</v>
      </c>
      <c r="O5" s="123"/>
      <c r="P5" s="124"/>
      <c r="Q5" s="124"/>
      <c r="R5" s="124"/>
      <c r="S5" s="124"/>
      <c r="T5" s="124"/>
      <c r="U5" s="124"/>
      <c r="V5" s="124"/>
      <c r="W5" s="124"/>
      <c r="X5" s="125"/>
      <c r="Y5" s="106"/>
      <c r="Z5" s="106"/>
      <c r="AA5" s="106"/>
      <c r="AB5" s="106"/>
    </row>
    <row r="6" spans="2:28">
      <c r="B6" s="118" t="s">
        <v>5</v>
      </c>
      <c r="C6" s="119"/>
      <c r="D6" s="120"/>
      <c r="E6" s="120"/>
      <c r="F6" s="120"/>
      <c r="G6" s="120"/>
      <c r="H6" s="121"/>
      <c r="I6" s="121"/>
      <c r="J6" s="121"/>
      <c r="K6" s="121"/>
      <c r="L6" s="121"/>
      <c r="M6" s="106"/>
      <c r="N6" s="118" t="s">
        <v>5</v>
      </c>
      <c r="O6" s="119"/>
      <c r="P6" s="120"/>
      <c r="Q6" s="120"/>
      <c r="R6" s="120"/>
      <c r="S6" s="120"/>
      <c r="T6" s="121"/>
      <c r="U6" s="121"/>
      <c r="V6" s="121"/>
      <c r="W6" s="121"/>
      <c r="X6" s="121"/>
      <c r="Y6" s="106"/>
      <c r="Z6" s="106"/>
      <c r="AA6" s="106"/>
      <c r="AB6" s="106"/>
    </row>
    <row r="7" spans="2:28">
      <c r="B7" s="152" t="s">
        <v>7</v>
      </c>
      <c r="C7" s="123"/>
      <c r="D7" s="124"/>
      <c r="E7" s="124"/>
      <c r="F7" s="124"/>
      <c r="G7" s="124"/>
      <c r="H7" s="124"/>
      <c r="I7" s="124"/>
      <c r="J7" s="124"/>
      <c r="K7" s="124"/>
      <c r="L7" s="125"/>
      <c r="M7" s="106"/>
      <c r="N7" s="152" t="s">
        <v>7</v>
      </c>
      <c r="O7" s="123"/>
      <c r="P7" s="124"/>
      <c r="Q7" s="124"/>
      <c r="R7" s="124"/>
      <c r="S7" s="124"/>
      <c r="T7" s="124"/>
      <c r="U7" s="124"/>
      <c r="V7" s="124"/>
      <c r="W7" s="124"/>
      <c r="X7" s="125"/>
      <c r="Y7" s="106"/>
      <c r="Z7" s="106"/>
      <c r="AA7" s="106"/>
      <c r="AB7" s="106"/>
    </row>
    <row r="8" spans="2:28">
      <c r="B8" s="118" t="s">
        <v>5</v>
      </c>
      <c r="C8" s="119"/>
      <c r="D8" s="120"/>
      <c r="E8" s="120"/>
      <c r="F8" s="120"/>
      <c r="G8" s="120"/>
      <c r="H8" s="121"/>
      <c r="I8" s="121"/>
      <c r="J8" s="121"/>
      <c r="K8" s="121"/>
      <c r="L8" s="121"/>
      <c r="M8" s="106"/>
      <c r="N8" s="118" t="s">
        <v>5</v>
      </c>
      <c r="O8" s="119"/>
      <c r="P8" s="120"/>
      <c r="Q8" s="120"/>
      <c r="R8" s="120"/>
      <c r="S8" s="120"/>
      <c r="T8" s="121"/>
      <c r="U8" s="121"/>
      <c r="V8" s="121"/>
      <c r="W8" s="121"/>
      <c r="X8" s="121"/>
      <c r="Y8" s="106"/>
      <c r="Z8" s="106"/>
      <c r="AA8" s="106"/>
      <c r="AB8" s="106"/>
    </row>
    <row r="9" spans="2:28">
      <c r="B9" s="152" t="s">
        <v>7</v>
      </c>
      <c r="C9" s="123"/>
      <c r="D9" s="124"/>
      <c r="E9" s="124"/>
      <c r="F9" s="124"/>
      <c r="G9" s="124"/>
      <c r="H9" s="124"/>
      <c r="I9" s="124"/>
      <c r="J9" s="124"/>
      <c r="K9" s="124"/>
      <c r="L9" s="125"/>
      <c r="M9" s="106"/>
      <c r="N9" s="152" t="s">
        <v>7</v>
      </c>
      <c r="O9" s="123"/>
      <c r="P9" s="124"/>
      <c r="Q9" s="124"/>
      <c r="R9" s="124"/>
      <c r="S9" s="124"/>
      <c r="T9" s="124"/>
      <c r="U9" s="124"/>
      <c r="V9" s="124"/>
      <c r="W9" s="124"/>
      <c r="X9" s="125"/>
      <c r="Y9" s="106"/>
      <c r="Z9" s="106"/>
      <c r="AA9" s="106"/>
      <c r="AB9" s="106"/>
    </row>
    <row r="10" spans="2:28">
      <c r="B10" s="118" t="s">
        <v>5</v>
      </c>
      <c r="C10" s="119"/>
      <c r="D10" s="120"/>
      <c r="E10" s="120"/>
      <c r="F10" s="120"/>
      <c r="G10" s="120"/>
      <c r="H10" s="121"/>
      <c r="I10" s="121"/>
      <c r="J10" s="121"/>
      <c r="K10" s="121"/>
      <c r="L10" s="121"/>
      <c r="M10" s="106"/>
      <c r="N10" s="118" t="s">
        <v>5</v>
      </c>
      <c r="O10" s="119"/>
      <c r="P10" s="120"/>
      <c r="Q10" s="120"/>
      <c r="R10" s="120"/>
      <c r="S10" s="120"/>
      <c r="T10" s="121"/>
      <c r="U10" s="121"/>
      <c r="V10" s="121"/>
      <c r="W10" s="121"/>
      <c r="X10" s="121"/>
      <c r="Y10" s="106"/>
      <c r="Z10" s="106"/>
      <c r="AA10" s="106"/>
      <c r="AB10" s="106"/>
    </row>
    <row r="11" spans="2:28">
      <c r="B11" s="152" t="s">
        <v>7</v>
      </c>
      <c r="C11" s="123"/>
      <c r="D11" s="124"/>
      <c r="E11" s="124"/>
      <c r="F11" s="124"/>
      <c r="G11" s="124"/>
      <c r="H11" s="124"/>
      <c r="I11" s="124"/>
      <c r="J11" s="124"/>
      <c r="K11" s="124"/>
      <c r="L11" s="125"/>
      <c r="M11" s="106"/>
      <c r="N11" s="152" t="s">
        <v>7</v>
      </c>
      <c r="O11" s="123"/>
      <c r="P11" s="124"/>
      <c r="Q11" s="124"/>
      <c r="R11" s="124"/>
      <c r="S11" s="124"/>
      <c r="T11" s="124"/>
      <c r="U11" s="124"/>
      <c r="V11" s="124"/>
      <c r="W11" s="124"/>
      <c r="X11" s="125"/>
      <c r="Y11" s="106"/>
      <c r="Z11" s="106"/>
      <c r="AA11" s="106"/>
      <c r="AB11" s="106"/>
    </row>
    <row r="12" spans="2:28">
      <c r="B12" s="118" t="s">
        <v>5</v>
      </c>
      <c r="C12" s="119"/>
      <c r="D12" s="120"/>
      <c r="E12" s="120"/>
      <c r="F12" s="120"/>
      <c r="G12" s="120"/>
      <c r="H12" s="121"/>
      <c r="I12" s="121"/>
      <c r="J12" s="121"/>
      <c r="K12" s="121"/>
      <c r="L12" s="121"/>
      <c r="M12" s="106"/>
      <c r="N12" s="118" t="s">
        <v>5</v>
      </c>
      <c r="O12" s="119"/>
      <c r="P12" s="120"/>
      <c r="Q12" s="120"/>
      <c r="R12" s="120"/>
      <c r="S12" s="120"/>
      <c r="T12" s="121"/>
      <c r="U12" s="121"/>
      <c r="V12" s="121"/>
      <c r="W12" s="121"/>
      <c r="X12" s="121"/>
      <c r="Y12" s="106"/>
      <c r="Z12" s="106"/>
      <c r="AA12" s="106"/>
      <c r="AB12" s="106"/>
    </row>
    <row r="13" spans="2:28">
      <c r="B13" s="152" t="s">
        <v>7</v>
      </c>
      <c r="C13" s="123"/>
      <c r="D13" s="124"/>
      <c r="E13" s="124"/>
      <c r="F13" s="124"/>
      <c r="G13" s="124"/>
      <c r="H13" s="124"/>
      <c r="I13" s="124"/>
      <c r="J13" s="124"/>
      <c r="K13" s="124"/>
      <c r="L13" s="125"/>
      <c r="M13" s="106"/>
      <c r="N13" s="152" t="s">
        <v>7</v>
      </c>
      <c r="O13" s="123"/>
      <c r="P13" s="124"/>
      <c r="Q13" s="124"/>
      <c r="R13" s="124"/>
      <c r="S13" s="124"/>
      <c r="T13" s="124"/>
      <c r="U13" s="124"/>
      <c r="V13" s="124"/>
      <c r="W13" s="124"/>
      <c r="X13" s="125"/>
      <c r="Y13" s="106"/>
      <c r="Z13" s="106"/>
      <c r="AA13" s="106"/>
      <c r="AB13" s="106"/>
    </row>
    <row r="14" spans="2:28">
      <c r="B14" s="118" t="s">
        <v>5</v>
      </c>
      <c r="C14" s="119"/>
      <c r="D14" s="120"/>
      <c r="E14" s="120"/>
      <c r="F14" s="120"/>
      <c r="G14" s="120"/>
      <c r="H14" s="121"/>
      <c r="I14" s="121"/>
      <c r="J14" s="121"/>
      <c r="K14" s="121"/>
      <c r="L14" s="121"/>
      <c r="M14" s="106"/>
      <c r="N14" s="118" t="s">
        <v>5</v>
      </c>
      <c r="O14" s="119"/>
      <c r="P14" s="120"/>
      <c r="Q14" s="120"/>
      <c r="R14" s="120"/>
      <c r="S14" s="120"/>
      <c r="T14" s="121"/>
      <c r="U14" s="121"/>
      <c r="V14" s="121"/>
      <c r="W14" s="121"/>
      <c r="X14" s="121"/>
      <c r="Y14" s="106"/>
      <c r="Z14" s="106"/>
      <c r="AA14" s="106"/>
      <c r="AB14" s="106"/>
    </row>
    <row r="15" spans="2:28">
      <c r="B15" s="152" t="s">
        <v>7</v>
      </c>
      <c r="C15" s="123"/>
      <c r="D15" s="124"/>
      <c r="E15" s="124"/>
      <c r="F15" s="124"/>
      <c r="G15" s="124"/>
      <c r="H15" s="124"/>
      <c r="I15" s="124"/>
      <c r="J15" s="124"/>
      <c r="K15" s="124"/>
      <c r="L15" s="125"/>
      <c r="M15" s="106"/>
      <c r="N15" s="152" t="s">
        <v>7</v>
      </c>
      <c r="O15" s="123"/>
      <c r="P15" s="124"/>
      <c r="Q15" s="124"/>
      <c r="R15" s="124"/>
      <c r="S15" s="124"/>
      <c r="T15" s="124"/>
      <c r="U15" s="124"/>
      <c r="V15" s="124"/>
      <c r="W15" s="124"/>
      <c r="X15" s="125"/>
      <c r="Y15" s="106"/>
      <c r="Z15" s="106"/>
      <c r="AA15" s="106"/>
      <c r="AB15" s="106"/>
    </row>
    <row r="16" spans="2:28">
      <c r="B16" s="118" t="s">
        <v>5</v>
      </c>
      <c r="C16" s="119"/>
      <c r="D16" s="120"/>
      <c r="E16" s="120"/>
      <c r="F16" s="120"/>
      <c r="G16" s="120"/>
      <c r="H16" s="121"/>
      <c r="I16" s="121"/>
      <c r="J16" s="121"/>
      <c r="K16" s="121"/>
      <c r="L16" s="121"/>
      <c r="M16" s="106"/>
      <c r="N16" s="118" t="s">
        <v>5</v>
      </c>
      <c r="O16" s="119"/>
      <c r="P16" s="120"/>
      <c r="Q16" s="120"/>
      <c r="R16" s="120"/>
      <c r="S16" s="120"/>
      <c r="T16" s="121"/>
      <c r="U16" s="121"/>
      <c r="V16" s="121"/>
      <c r="W16" s="121"/>
      <c r="X16" s="121"/>
      <c r="Y16" s="106"/>
      <c r="Z16" s="106"/>
      <c r="AA16" s="106"/>
      <c r="AB16" s="106"/>
    </row>
    <row r="17" spans="2:28">
      <c r="B17" s="152" t="s">
        <v>7</v>
      </c>
      <c r="C17" s="123"/>
      <c r="D17" s="124"/>
      <c r="E17" s="124"/>
      <c r="F17" s="124"/>
      <c r="G17" s="124"/>
      <c r="H17" s="124"/>
      <c r="I17" s="124"/>
      <c r="J17" s="124"/>
      <c r="K17" s="124"/>
      <c r="L17" s="125"/>
      <c r="M17" s="106"/>
      <c r="N17" s="152" t="s">
        <v>7</v>
      </c>
      <c r="O17" s="123"/>
      <c r="P17" s="124"/>
      <c r="Q17" s="124"/>
      <c r="R17" s="124"/>
      <c r="S17" s="124"/>
      <c r="T17" s="124"/>
      <c r="U17" s="124"/>
      <c r="V17" s="124"/>
      <c r="W17" s="124"/>
      <c r="X17" s="125"/>
      <c r="Y17" s="106"/>
      <c r="Z17" s="106"/>
      <c r="AA17" s="106"/>
      <c r="AB17" s="106"/>
    </row>
    <row r="18" spans="2:28">
      <c r="B18" s="118" t="s">
        <v>5</v>
      </c>
      <c r="C18" s="119"/>
      <c r="D18" s="120"/>
      <c r="E18" s="120"/>
      <c r="F18" s="120"/>
      <c r="G18" s="120"/>
      <c r="H18" s="121"/>
      <c r="I18" s="121"/>
      <c r="J18" s="121"/>
      <c r="K18" s="121"/>
      <c r="L18" s="121"/>
      <c r="M18" s="106"/>
      <c r="N18" s="118" t="s">
        <v>5</v>
      </c>
      <c r="O18" s="119"/>
      <c r="P18" s="120"/>
      <c r="Q18" s="120"/>
      <c r="R18" s="120"/>
      <c r="S18" s="120"/>
      <c r="T18" s="121"/>
      <c r="U18" s="121"/>
      <c r="V18" s="121"/>
      <c r="W18" s="121"/>
      <c r="X18" s="121"/>
      <c r="Y18" s="106"/>
      <c r="Z18" s="106"/>
      <c r="AA18" s="106"/>
      <c r="AB18" s="106"/>
    </row>
    <row r="19" spans="2:28">
      <c r="B19" s="152" t="s">
        <v>7</v>
      </c>
      <c r="C19" s="123"/>
      <c r="D19" s="124"/>
      <c r="E19" s="124"/>
      <c r="F19" s="124"/>
      <c r="G19" s="124"/>
      <c r="H19" s="124"/>
      <c r="I19" s="124"/>
      <c r="J19" s="124"/>
      <c r="K19" s="124"/>
      <c r="L19" s="125"/>
      <c r="M19" s="106"/>
      <c r="N19" s="152" t="s">
        <v>7</v>
      </c>
      <c r="O19" s="123"/>
      <c r="P19" s="124"/>
      <c r="Q19" s="124"/>
      <c r="R19" s="124"/>
      <c r="S19" s="124"/>
      <c r="T19" s="124"/>
      <c r="U19" s="124"/>
      <c r="V19" s="124"/>
      <c r="W19" s="124"/>
      <c r="X19" s="125"/>
      <c r="Y19" s="106"/>
      <c r="Z19" s="106"/>
      <c r="AA19" s="106"/>
      <c r="AB19" s="106"/>
    </row>
    <row r="20" spans="2:28">
      <c r="B20" s="118" t="s">
        <v>5</v>
      </c>
      <c r="C20" s="119"/>
      <c r="D20" s="120"/>
      <c r="E20" s="120"/>
      <c r="F20" s="120"/>
      <c r="G20" s="120"/>
      <c r="H20" s="121"/>
      <c r="I20" s="121"/>
      <c r="J20" s="121"/>
      <c r="K20" s="121"/>
      <c r="L20" s="121"/>
      <c r="M20" s="106"/>
      <c r="N20" s="118" t="s">
        <v>5</v>
      </c>
      <c r="O20" s="119"/>
      <c r="P20" s="120"/>
      <c r="Q20" s="120"/>
      <c r="R20" s="120"/>
      <c r="S20" s="120"/>
      <c r="T20" s="121"/>
      <c r="U20" s="121"/>
      <c r="V20" s="121"/>
      <c r="W20" s="121"/>
      <c r="X20" s="121"/>
      <c r="Y20" s="106"/>
      <c r="Z20" s="106"/>
      <c r="AA20" s="106"/>
      <c r="AB20" s="106"/>
    </row>
    <row r="21" spans="2:28">
      <c r="B21" s="152" t="s">
        <v>7</v>
      </c>
      <c r="C21" s="123"/>
      <c r="D21" s="124"/>
      <c r="E21" s="124"/>
      <c r="F21" s="124"/>
      <c r="G21" s="124"/>
      <c r="H21" s="124"/>
      <c r="I21" s="124"/>
      <c r="J21" s="124"/>
      <c r="K21" s="124"/>
      <c r="L21" s="125"/>
      <c r="M21" s="106"/>
      <c r="N21" s="152" t="s">
        <v>7</v>
      </c>
      <c r="O21" s="123"/>
      <c r="P21" s="124"/>
      <c r="Q21" s="124"/>
      <c r="R21" s="124"/>
      <c r="S21" s="124"/>
      <c r="T21" s="124"/>
      <c r="U21" s="124"/>
      <c r="V21" s="124"/>
      <c r="W21" s="124"/>
      <c r="X21" s="125"/>
      <c r="Y21" s="106"/>
      <c r="Z21" s="106"/>
      <c r="AA21" s="106"/>
      <c r="AB21" s="106"/>
    </row>
    <row r="22" spans="2:28">
      <c r="B22" s="118" t="s">
        <v>5</v>
      </c>
      <c r="C22" s="119"/>
      <c r="D22" s="120"/>
      <c r="E22" s="120"/>
      <c r="F22" s="120"/>
      <c r="G22" s="120"/>
      <c r="H22" s="121"/>
      <c r="I22" s="121"/>
      <c r="J22" s="121"/>
      <c r="K22" s="121"/>
      <c r="L22" s="121"/>
      <c r="M22" s="106"/>
      <c r="N22" s="118" t="s">
        <v>5</v>
      </c>
      <c r="O22" s="119"/>
      <c r="P22" s="120"/>
      <c r="Q22" s="120"/>
      <c r="R22" s="120"/>
      <c r="S22" s="120"/>
      <c r="T22" s="121"/>
      <c r="U22" s="121"/>
      <c r="V22" s="121"/>
      <c r="W22" s="121"/>
      <c r="X22" s="121"/>
      <c r="Y22" s="106"/>
      <c r="Z22" s="106"/>
      <c r="AA22" s="106"/>
      <c r="AB22" s="106"/>
    </row>
    <row r="23" spans="2:28">
      <c r="B23" s="152" t="s">
        <v>7</v>
      </c>
      <c r="C23" s="123"/>
      <c r="D23" s="124"/>
      <c r="E23" s="124"/>
      <c r="F23" s="124"/>
      <c r="G23" s="124"/>
      <c r="H23" s="124"/>
      <c r="I23" s="124"/>
      <c r="J23" s="124"/>
      <c r="K23" s="124"/>
      <c r="L23" s="125"/>
      <c r="M23" s="106"/>
      <c r="N23" s="152" t="s">
        <v>7</v>
      </c>
      <c r="O23" s="123"/>
      <c r="P23" s="124"/>
      <c r="Q23" s="124"/>
      <c r="R23" s="124"/>
      <c r="S23" s="124"/>
      <c r="T23" s="124"/>
      <c r="U23" s="124"/>
      <c r="V23" s="124"/>
      <c r="W23" s="124"/>
      <c r="X23" s="125"/>
      <c r="Y23" s="106"/>
      <c r="Z23" s="106"/>
      <c r="AA23" s="106"/>
      <c r="AB23" s="106"/>
    </row>
    <row r="24" spans="2:28">
      <c r="B24" s="118" t="s">
        <v>5</v>
      </c>
      <c r="C24" s="119"/>
      <c r="D24" s="120"/>
      <c r="E24" s="120"/>
      <c r="F24" s="120"/>
      <c r="G24" s="120"/>
      <c r="H24" s="121"/>
      <c r="I24" s="121"/>
      <c r="J24" s="121"/>
      <c r="K24" s="121"/>
      <c r="L24" s="121"/>
      <c r="M24" s="106"/>
      <c r="N24" s="118" t="s">
        <v>5</v>
      </c>
      <c r="O24" s="119"/>
      <c r="P24" s="120"/>
      <c r="Q24" s="120"/>
      <c r="R24" s="120"/>
      <c r="S24" s="120"/>
      <c r="T24" s="121"/>
      <c r="U24" s="121"/>
      <c r="V24" s="121"/>
      <c r="W24" s="121"/>
      <c r="X24" s="121"/>
      <c r="Y24" s="106"/>
      <c r="Z24" s="106"/>
      <c r="AA24" s="106"/>
      <c r="AB24" s="106"/>
    </row>
    <row r="25" spans="2:28">
      <c r="B25" s="152" t="s">
        <v>7</v>
      </c>
      <c r="C25" s="123"/>
      <c r="D25" s="124"/>
      <c r="E25" s="124"/>
      <c r="F25" s="124"/>
      <c r="G25" s="124"/>
      <c r="H25" s="124"/>
      <c r="I25" s="124"/>
      <c r="J25" s="124"/>
      <c r="K25" s="124"/>
      <c r="L25" s="125"/>
      <c r="M25" s="106"/>
      <c r="N25" s="152" t="s">
        <v>7</v>
      </c>
      <c r="O25" s="123"/>
      <c r="P25" s="124"/>
      <c r="Q25" s="124"/>
      <c r="R25" s="124"/>
      <c r="S25" s="124"/>
      <c r="T25" s="124"/>
      <c r="U25" s="124"/>
      <c r="V25" s="124"/>
      <c r="W25" s="124"/>
      <c r="X25" s="125"/>
      <c r="Y25" s="106"/>
      <c r="Z25" s="106"/>
      <c r="AA25" s="106"/>
      <c r="AB25" s="106"/>
    </row>
    <row r="26" spans="2:28">
      <c r="B26" s="118" t="s">
        <v>5</v>
      </c>
      <c r="C26" s="119"/>
      <c r="D26" s="120"/>
      <c r="E26" s="120"/>
      <c r="F26" s="120"/>
      <c r="G26" s="120"/>
      <c r="H26" s="121"/>
      <c r="I26" s="121"/>
      <c r="J26" s="121"/>
      <c r="K26" s="121"/>
      <c r="L26" s="121"/>
      <c r="M26" s="106"/>
      <c r="N26" s="118" t="s">
        <v>5</v>
      </c>
      <c r="O26" s="119"/>
      <c r="P26" s="120"/>
      <c r="Q26" s="120"/>
      <c r="R26" s="120"/>
      <c r="S26" s="120"/>
      <c r="T26" s="121"/>
      <c r="U26" s="121"/>
      <c r="V26" s="121"/>
      <c r="W26" s="121"/>
      <c r="X26" s="121"/>
      <c r="Y26" s="106"/>
      <c r="Z26" s="106"/>
      <c r="AA26" s="106"/>
      <c r="AB26" s="106"/>
    </row>
    <row r="27" spans="2:28">
      <c r="B27" s="152" t="s">
        <v>7</v>
      </c>
      <c r="C27" s="123"/>
      <c r="D27" s="124"/>
      <c r="E27" s="124"/>
      <c r="F27" s="124"/>
      <c r="G27" s="124"/>
      <c r="H27" s="124"/>
      <c r="I27" s="124"/>
      <c r="J27" s="124"/>
      <c r="K27" s="124"/>
      <c r="L27" s="125"/>
      <c r="M27" s="106"/>
      <c r="N27" s="152" t="s">
        <v>7</v>
      </c>
      <c r="O27" s="123"/>
      <c r="P27" s="124"/>
      <c r="Q27" s="124"/>
      <c r="R27" s="124"/>
      <c r="S27" s="124"/>
      <c r="T27" s="124"/>
      <c r="U27" s="124"/>
      <c r="V27" s="124"/>
      <c r="W27" s="124"/>
      <c r="X27" s="125"/>
      <c r="Y27" s="106"/>
      <c r="Z27" s="106"/>
      <c r="AA27" s="106"/>
      <c r="AB27" s="106"/>
    </row>
    <row r="28" spans="2:28">
      <c r="B28" s="118" t="s">
        <v>5</v>
      </c>
      <c r="C28" s="119"/>
      <c r="D28" s="120"/>
      <c r="E28" s="120"/>
      <c r="F28" s="120"/>
      <c r="G28" s="120"/>
      <c r="H28" s="121"/>
      <c r="I28" s="121"/>
      <c r="J28" s="121"/>
      <c r="K28" s="121"/>
      <c r="L28" s="121"/>
      <c r="M28" s="106"/>
      <c r="N28" s="118" t="s">
        <v>5</v>
      </c>
      <c r="O28" s="119"/>
      <c r="P28" s="120"/>
      <c r="Q28" s="120"/>
      <c r="R28" s="120"/>
      <c r="S28" s="120"/>
      <c r="T28" s="121"/>
      <c r="U28" s="121"/>
      <c r="V28" s="121"/>
      <c r="W28" s="121"/>
      <c r="X28" s="121"/>
      <c r="Y28" s="106"/>
      <c r="Z28" s="106"/>
      <c r="AA28" s="106"/>
      <c r="AB28" s="106"/>
    </row>
    <row r="29" spans="2:28">
      <c r="B29" s="152" t="s">
        <v>7</v>
      </c>
      <c r="C29" s="123"/>
      <c r="D29" s="124"/>
      <c r="E29" s="124"/>
      <c r="F29" s="124"/>
      <c r="G29" s="124"/>
      <c r="H29" s="124"/>
      <c r="I29" s="124"/>
      <c r="J29" s="124"/>
      <c r="K29" s="124"/>
      <c r="L29" s="125"/>
      <c r="M29" s="106"/>
      <c r="N29" s="152" t="s">
        <v>7</v>
      </c>
      <c r="O29" s="123"/>
      <c r="P29" s="124"/>
      <c r="Q29" s="124"/>
      <c r="R29" s="124"/>
      <c r="S29" s="124"/>
      <c r="T29" s="124"/>
      <c r="U29" s="124"/>
      <c r="V29" s="124"/>
      <c r="W29" s="124"/>
      <c r="X29" s="125"/>
      <c r="Y29" s="106"/>
      <c r="Z29" s="106"/>
      <c r="AA29" s="106"/>
      <c r="AB29" s="106"/>
    </row>
    <row r="30" spans="2:28">
      <c r="B30" s="118" t="s">
        <v>5</v>
      </c>
      <c r="C30" s="119"/>
      <c r="D30" s="120"/>
      <c r="E30" s="120"/>
      <c r="F30" s="120"/>
      <c r="G30" s="120"/>
      <c r="H30" s="121"/>
      <c r="I30" s="121"/>
      <c r="J30" s="121"/>
      <c r="K30" s="121"/>
      <c r="L30" s="121"/>
      <c r="M30" s="106"/>
      <c r="N30" s="118" t="s">
        <v>5</v>
      </c>
      <c r="O30" s="119"/>
      <c r="P30" s="120"/>
      <c r="Q30" s="120"/>
      <c r="R30" s="120"/>
      <c r="S30" s="120"/>
      <c r="T30" s="121"/>
      <c r="U30" s="121"/>
      <c r="V30" s="121"/>
      <c r="W30" s="121"/>
      <c r="X30" s="121"/>
      <c r="Y30" s="106"/>
      <c r="Z30" s="106"/>
      <c r="AA30" s="106"/>
      <c r="AB30" s="106"/>
    </row>
    <row r="31" spans="2:28">
      <c r="B31" s="152" t="s">
        <v>7</v>
      </c>
      <c r="C31" s="123"/>
      <c r="D31" s="124"/>
      <c r="E31" s="124"/>
      <c r="F31" s="124"/>
      <c r="G31" s="124"/>
      <c r="H31" s="124"/>
      <c r="I31" s="124"/>
      <c r="J31" s="124"/>
      <c r="K31" s="124"/>
      <c r="L31" s="125"/>
      <c r="M31" s="106"/>
      <c r="N31" s="152" t="s">
        <v>7</v>
      </c>
      <c r="O31" s="123"/>
      <c r="P31" s="124"/>
      <c r="Q31" s="124"/>
      <c r="R31" s="124"/>
      <c r="S31" s="124"/>
      <c r="T31" s="124"/>
      <c r="U31" s="124"/>
      <c r="V31" s="124"/>
      <c r="W31" s="124"/>
      <c r="X31" s="125"/>
      <c r="Y31" s="106"/>
      <c r="Z31" s="106"/>
      <c r="AA31" s="106"/>
      <c r="AB31" s="106"/>
    </row>
    <row r="32" spans="2:28">
      <c r="B32" s="118" t="s">
        <v>5</v>
      </c>
      <c r="C32" s="119"/>
      <c r="D32" s="120"/>
      <c r="E32" s="120"/>
      <c r="F32" s="120"/>
      <c r="G32" s="120"/>
      <c r="H32" s="121"/>
      <c r="I32" s="121"/>
      <c r="J32" s="121"/>
      <c r="K32" s="121"/>
      <c r="L32" s="121"/>
      <c r="M32" s="106"/>
      <c r="N32" s="118" t="s">
        <v>5</v>
      </c>
      <c r="O32" s="119"/>
      <c r="P32" s="120"/>
      <c r="Q32" s="120"/>
      <c r="R32" s="120"/>
      <c r="S32" s="120"/>
      <c r="T32" s="121"/>
      <c r="U32" s="121"/>
      <c r="V32" s="121"/>
      <c r="W32" s="121"/>
      <c r="X32" s="121"/>
      <c r="Y32" s="106"/>
      <c r="Z32" s="106"/>
      <c r="AA32" s="106"/>
      <c r="AB32" s="106"/>
    </row>
    <row r="33" spans="2:28">
      <c r="B33" s="152" t="s">
        <v>7</v>
      </c>
      <c r="C33" s="123"/>
      <c r="D33" s="124"/>
      <c r="E33" s="124"/>
      <c r="F33" s="124"/>
      <c r="G33" s="124"/>
      <c r="H33" s="124"/>
      <c r="I33" s="124"/>
      <c r="J33" s="124"/>
      <c r="K33" s="124"/>
      <c r="L33" s="125"/>
      <c r="M33" s="106"/>
      <c r="N33" s="152" t="s">
        <v>7</v>
      </c>
      <c r="O33" s="123"/>
      <c r="P33" s="124"/>
      <c r="Q33" s="124"/>
      <c r="R33" s="124"/>
      <c r="S33" s="124"/>
      <c r="T33" s="124"/>
      <c r="U33" s="124"/>
      <c r="V33" s="124"/>
      <c r="W33" s="124"/>
      <c r="X33" s="125"/>
      <c r="Y33" s="106"/>
      <c r="Z33" s="106"/>
      <c r="AA33" s="106"/>
      <c r="AB33" s="106"/>
    </row>
    <row r="34" spans="2:28">
      <c r="B34" s="118" t="s">
        <v>5</v>
      </c>
      <c r="C34" s="119"/>
      <c r="D34" s="120"/>
      <c r="E34" s="120"/>
      <c r="F34" s="120"/>
      <c r="G34" s="120"/>
      <c r="H34" s="121"/>
      <c r="I34" s="121"/>
      <c r="J34" s="121"/>
      <c r="K34" s="121"/>
      <c r="L34" s="121"/>
      <c r="M34" s="106"/>
      <c r="N34" s="118" t="s">
        <v>5</v>
      </c>
      <c r="O34" s="119"/>
      <c r="P34" s="120"/>
      <c r="Q34" s="120"/>
      <c r="R34" s="120"/>
      <c r="S34" s="120"/>
      <c r="T34" s="121"/>
      <c r="U34" s="121"/>
      <c r="V34" s="121"/>
      <c r="W34" s="121"/>
      <c r="X34" s="121"/>
      <c r="Y34" s="106"/>
      <c r="Z34" s="106"/>
      <c r="AA34" s="106"/>
      <c r="AB34" s="106"/>
    </row>
    <row r="35" spans="2:28">
      <c r="B35" s="152" t="s">
        <v>7</v>
      </c>
      <c r="C35" s="123"/>
      <c r="D35" s="124"/>
      <c r="E35" s="124"/>
      <c r="F35" s="124"/>
      <c r="G35" s="124"/>
      <c r="H35" s="124"/>
      <c r="I35" s="124"/>
      <c r="J35" s="124"/>
      <c r="K35" s="124"/>
      <c r="L35" s="125"/>
      <c r="M35" s="106"/>
      <c r="N35" s="152" t="s">
        <v>7</v>
      </c>
      <c r="O35" s="123"/>
      <c r="P35" s="124"/>
      <c r="Q35" s="124"/>
      <c r="R35" s="124"/>
      <c r="S35" s="124"/>
      <c r="T35" s="124"/>
      <c r="U35" s="124"/>
      <c r="V35" s="124"/>
      <c r="W35" s="124"/>
      <c r="X35" s="125"/>
      <c r="Y35" s="106"/>
      <c r="Z35" s="106"/>
      <c r="AA35" s="106"/>
      <c r="AB35" s="106"/>
    </row>
    <row r="36" spans="2:28">
      <c r="B36" s="118" t="s">
        <v>5</v>
      </c>
      <c r="C36" s="119"/>
      <c r="D36" s="120"/>
      <c r="E36" s="120"/>
      <c r="F36" s="120"/>
      <c r="G36" s="120"/>
      <c r="H36" s="121"/>
      <c r="I36" s="121"/>
      <c r="J36" s="121"/>
      <c r="K36" s="121"/>
      <c r="L36" s="121"/>
      <c r="M36" s="106"/>
      <c r="N36" s="118" t="s">
        <v>5</v>
      </c>
      <c r="O36" s="119"/>
      <c r="P36" s="120"/>
      <c r="Q36" s="120"/>
      <c r="R36" s="120"/>
      <c r="S36" s="120"/>
      <c r="T36" s="121"/>
      <c r="U36" s="121"/>
      <c r="V36" s="121"/>
      <c r="W36" s="121"/>
      <c r="X36" s="121"/>
      <c r="Y36" s="106"/>
      <c r="Z36" s="106"/>
      <c r="AA36" s="106"/>
      <c r="AB36" s="106"/>
    </row>
    <row r="37" spans="2:28">
      <c r="B37" s="152" t="s">
        <v>7</v>
      </c>
      <c r="C37" s="123"/>
      <c r="D37" s="124"/>
      <c r="E37" s="124"/>
      <c r="F37" s="124"/>
      <c r="G37" s="124"/>
      <c r="H37" s="124"/>
      <c r="I37" s="124"/>
      <c r="J37" s="124"/>
      <c r="K37" s="124"/>
      <c r="L37" s="125"/>
      <c r="M37" s="106"/>
      <c r="N37" s="152" t="s">
        <v>7</v>
      </c>
      <c r="O37" s="123"/>
      <c r="P37" s="124"/>
      <c r="Q37" s="124"/>
      <c r="R37" s="124"/>
      <c r="S37" s="124"/>
      <c r="T37" s="124"/>
      <c r="U37" s="124"/>
      <c r="V37" s="124"/>
      <c r="W37" s="124"/>
      <c r="X37" s="125"/>
      <c r="Y37" s="106"/>
      <c r="Z37" s="106"/>
      <c r="AA37" s="106"/>
      <c r="AB37" s="106"/>
    </row>
    <row r="38" spans="2:28">
      <c r="B38" s="118" t="s">
        <v>5</v>
      </c>
      <c r="C38" s="119"/>
      <c r="D38" s="120"/>
      <c r="E38" s="120"/>
      <c r="F38" s="120"/>
      <c r="G38" s="120"/>
      <c r="H38" s="121"/>
      <c r="I38" s="121"/>
      <c r="J38" s="121"/>
      <c r="K38" s="121"/>
      <c r="L38" s="121"/>
      <c r="M38" s="106"/>
      <c r="N38" s="118" t="s">
        <v>5</v>
      </c>
      <c r="O38" s="119"/>
      <c r="P38" s="120"/>
      <c r="Q38" s="120"/>
      <c r="R38" s="120"/>
      <c r="S38" s="120"/>
      <c r="T38" s="121"/>
      <c r="U38" s="121"/>
      <c r="V38" s="121"/>
      <c r="W38" s="121"/>
      <c r="X38" s="121"/>
      <c r="Y38" s="106"/>
      <c r="Z38" s="106"/>
      <c r="AA38" s="106"/>
      <c r="AB38" s="106"/>
    </row>
    <row r="39" spans="2:28">
      <c r="B39" s="152" t="s">
        <v>7</v>
      </c>
      <c r="C39" s="123"/>
      <c r="D39" s="124"/>
      <c r="E39" s="124"/>
      <c r="F39" s="124"/>
      <c r="G39" s="124"/>
      <c r="H39" s="124"/>
      <c r="I39" s="124"/>
      <c r="J39" s="124"/>
      <c r="K39" s="124"/>
      <c r="L39" s="125"/>
      <c r="M39" s="106"/>
      <c r="N39" s="152" t="s">
        <v>7</v>
      </c>
      <c r="O39" s="123"/>
      <c r="P39" s="124"/>
      <c r="Q39" s="124"/>
      <c r="R39" s="124"/>
      <c r="S39" s="124"/>
      <c r="T39" s="124"/>
      <c r="U39" s="124"/>
      <c r="V39" s="124"/>
      <c r="W39" s="124"/>
      <c r="X39" s="125"/>
      <c r="Y39" s="106"/>
      <c r="Z39" s="106"/>
      <c r="AA39" s="106"/>
      <c r="AB39" s="106"/>
    </row>
    <row r="40" spans="2:28">
      <c r="B40" s="118" t="s">
        <v>5</v>
      </c>
      <c r="C40" s="119"/>
      <c r="D40" s="120"/>
      <c r="E40" s="120"/>
      <c r="F40" s="120"/>
      <c r="G40" s="120"/>
      <c r="H40" s="121"/>
      <c r="I40" s="121"/>
      <c r="J40" s="121"/>
      <c r="K40" s="121"/>
      <c r="L40" s="121"/>
      <c r="M40" s="106"/>
      <c r="N40" s="118" t="s">
        <v>5</v>
      </c>
      <c r="O40" s="119"/>
      <c r="P40" s="120"/>
      <c r="Q40" s="120"/>
      <c r="R40" s="120"/>
      <c r="S40" s="120"/>
      <c r="T40" s="121"/>
      <c r="U40" s="121"/>
      <c r="V40" s="121"/>
      <c r="W40" s="121"/>
      <c r="X40" s="121"/>
      <c r="Y40" s="106"/>
      <c r="Z40" s="106"/>
      <c r="AA40" s="106"/>
      <c r="AB40" s="106"/>
    </row>
    <row r="41" spans="2:28">
      <c r="B41" s="152" t="s">
        <v>7</v>
      </c>
      <c r="C41" s="123"/>
      <c r="D41" s="124"/>
      <c r="E41" s="124"/>
      <c r="F41" s="124"/>
      <c r="G41" s="124"/>
      <c r="H41" s="124"/>
      <c r="I41" s="124"/>
      <c r="J41" s="124"/>
      <c r="K41" s="124"/>
      <c r="L41" s="125"/>
      <c r="M41" s="106"/>
      <c r="N41" s="152" t="s">
        <v>7</v>
      </c>
      <c r="O41" s="123"/>
      <c r="P41" s="124"/>
      <c r="Q41" s="124"/>
      <c r="R41" s="124"/>
      <c r="S41" s="124"/>
      <c r="T41" s="124"/>
      <c r="U41" s="124"/>
      <c r="V41" s="124"/>
      <c r="W41" s="124"/>
      <c r="X41" s="125"/>
      <c r="Y41" s="106"/>
      <c r="Z41" s="106"/>
      <c r="AA41" s="106"/>
      <c r="AB41" s="106"/>
    </row>
    <row r="42" spans="2:28">
      <c r="B42" s="118" t="s">
        <v>5</v>
      </c>
      <c r="C42" s="119"/>
      <c r="D42" s="120"/>
      <c r="E42" s="120"/>
      <c r="F42" s="120"/>
      <c r="G42" s="120"/>
      <c r="H42" s="121"/>
      <c r="I42" s="121"/>
      <c r="J42" s="121"/>
      <c r="K42" s="121"/>
      <c r="L42" s="121"/>
      <c r="M42" s="106"/>
      <c r="N42" s="118" t="s">
        <v>5</v>
      </c>
      <c r="O42" s="119"/>
      <c r="P42" s="120"/>
      <c r="Q42" s="120"/>
      <c r="R42" s="120"/>
      <c r="S42" s="120"/>
      <c r="T42" s="121"/>
      <c r="U42" s="121"/>
      <c r="V42" s="121"/>
      <c r="W42" s="121"/>
      <c r="X42" s="121"/>
      <c r="Y42" s="106"/>
      <c r="Z42" s="106"/>
      <c r="AA42" s="106"/>
      <c r="AB42" s="106"/>
    </row>
    <row r="43" spans="2:28">
      <c r="B43" s="152" t="s">
        <v>7</v>
      </c>
      <c r="C43" s="123"/>
      <c r="D43" s="124"/>
      <c r="E43" s="124"/>
      <c r="F43" s="124"/>
      <c r="G43" s="124"/>
      <c r="H43" s="124"/>
      <c r="I43" s="124"/>
      <c r="J43" s="124"/>
      <c r="K43" s="124"/>
      <c r="L43" s="125"/>
      <c r="M43" s="106"/>
      <c r="N43" s="152" t="s">
        <v>7</v>
      </c>
      <c r="O43" s="123"/>
      <c r="P43" s="124"/>
      <c r="Q43" s="124"/>
      <c r="R43" s="124"/>
      <c r="S43" s="124"/>
      <c r="T43" s="124"/>
      <c r="U43" s="124"/>
      <c r="V43" s="124"/>
      <c r="W43" s="124"/>
      <c r="X43" s="125"/>
      <c r="Y43" s="106"/>
      <c r="Z43" s="106"/>
      <c r="AA43" s="106"/>
      <c r="AB43" s="106"/>
    </row>
    <row r="44" spans="2:28"/>
    <row r="45" spans="2:28"/>
    <row r="46" spans="2:28"/>
    <row r="47" spans="2:28"/>
    <row r="48" spans="2:28"/>
    <row r="49"/>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193</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Empty</vt:lpstr>
      <vt:lpstr>Grimaldi</vt:lpstr>
      <vt:lpstr>Nixette</vt:lpstr>
      <vt:lpstr>Anders Wirtsenius</vt:lpstr>
      <vt:lpstr>Marco Polo</vt:lpstr>
      <vt:lpstr>Companion</vt:lpstr>
      <vt:lpstr>Companion (2)</vt:lpstr>
      <vt:lpstr>Grogs</vt:lpstr>
      <vt:lpstr>spellSheet</vt:lpstr>
      <vt:lpstr>Data</vt:lpstr>
      <vt:lpstr>'Anders Wirtsenius'!Print_Area</vt:lpstr>
      <vt:lpstr>Companion!Print_Area</vt:lpstr>
      <vt:lpstr>'Companion (2)'!Print_Area</vt:lpstr>
      <vt:lpstr>Empty!Print_Area</vt:lpstr>
      <vt:lpstr>Grimaldi!Print_Area</vt:lpstr>
      <vt:lpstr>Grogs!Print_Area</vt:lpstr>
      <vt:lpstr>'Marco Polo'!Print_Area</vt:lpstr>
      <vt:lpstr>Nixette!Print_Area</vt:lpstr>
      <vt:lpstr>spellSheet!Print_Area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Laitakari Artturi</dc:creator>
  <dc:description/>
  <cp:lastModifiedBy>artturi laitakari</cp:lastModifiedBy>
  <cp:revision>20</cp:revision>
  <cp:lastPrinted>2025-03-31T21:30:22Z</cp:lastPrinted>
  <dcterms:created xsi:type="dcterms:W3CDTF">2024-02-13T13:52:09Z</dcterms:created>
  <dcterms:modified xsi:type="dcterms:W3CDTF">2025-04-02T13:22:50Z</dcterms:modified>
  <dc:language>en-US</dc:language>
</cp:coreProperties>
</file>