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10.xml.rels" ContentType="application/vnd.openxmlformats-package.relationships+xml"/>
  <Override PartName="/xl/worksheets/_rels/sheet4.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_rels/drawing8.xml.rels" ContentType="application/vnd.openxmlformats-package.relationships+xml"/>
  <Override PartName="/xl/drawings/_rels/drawing7.xml.rels" ContentType="application/vnd.openxmlformats-package.relationships+xml"/>
  <Override PartName="/xl/drawings/_rels/drawing6.xml.rels" ContentType="application/vnd.openxmlformats-package.relationships+xml"/>
  <Override PartName="/xl/drawings/_rels/drawing5.xml.rels" ContentType="application/vnd.openxmlformats-package.relationships+xml"/>
  <Override PartName="/xl/drawings/_rels/drawing4.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_rels/workbook.xml.rels" ContentType="application/vnd.openxmlformats-package.relationships+xml"/>
  <Override PartName="/xl/media/image1.jpeg" ContentType="image/jpeg"/>
  <Override PartName="/xl/media/image6.png" ContentType="image/png"/>
  <Override PartName="/xl/media/image10.png" ContentType="image/png"/>
  <Override PartName="/xl/media/image2.jpeg" ContentType="image/jpeg"/>
  <Override PartName="/xl/media/image4.png" ContentType="image/png"/>
  <Override PartName="/xl/media/image3.png" ContentType="image/png"/>
  <Override PartName="/xl/media/image5.jpeg" ContentType="image/jpeg"/>
  <Override PartName="/xl/media/image7.png" ContentType="image/png"/>
  <Override PartName="/xl/media/image11.png" ContentType="image/png"/>
  <Override PartName="/xl/media/image8.png" ContentType="image/png"/>
  <Override PartName="/xl/media/image12.png" ContentType="image/png"/>
  <Override PartName="/xl/media/image9.png" ContentType="image/png"/>
  <Override PartName="/xl/media/image13.png" ContentType="image/p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Empty" sheetId="1" state="visible" r:id="rId3"/>
    <sheet name="Grimaldi" sheetId="2" state="visible" r:id="rId4"/>
    <sheet name="Nixette" sheetId="3" state="visible" r:id="rId5"/>
    <sheet name="Marco Polo" sheetId="4" state="visible" r:id="rId6"/>
    <sheet name="Anders Wirtsenius" sheetId="5" state="visible" r:id="rId7"/>
    <sheet name="Data" sheetId="6" state="visible" r:id="rId8"/>
    <sheet name="spells" sheetId="7" state="visible" r:id="rId9"/>
    <sheet name="Companion" sheetId="8" state="visible" r:id="rId10"/>
    <sheet name="Companion (2)" sheetId="9" state="visible" r:id="rId11"/>
    <sheet name="Grogs" sheetId="10" state="visible" r:id="rId12"/>
    <sheet name="Covenant" sheetId="11" state="visible" r:id="rId13"/>
    <sheet name="rules" sheetId="12" state="visible" r:id="rId14"/>
  </sheets>
  <definedNames>
    <definedName function="false" hidden="false" localSheetId="4" name="_xlnm.Print_Area" vbProcedure="false">'Anders Wirtsenius'!$B$1:$M$42</definedName>
    <definedName function="false" hidden="false" localSheetId="7" name="_xlnm.Print_Area" vbProcedure="false">Companion!$B$1:$M$67</definedName>
    <definedName function="false" hidden="false" localSheetId="8" name="_xlnm.Print_Area" vbProcedure="false">'Companion (2)'!$B$1:$M$67</definedName>
    <definedName function="false" hidden="false" localSheetId="0" name="_xlnm.Print_Area" vbProcedure="false">Empty!$B$1:$M$71</definedName>
    <definedName function="false" hidden="false" localSheetId="1" name="_xlnm.Print_Area" vbProcedure="false">Grimaldi!$B$1:$X$55</definedName>
    <definedName function="false" hidden="false" localSheetId="3" name="_xlnm.Print_Area" vbProcedure="false">'Marco Polo'!$B$1:$M$42</definedName>
    <definedName function="false" hidden="false" localSheetId="2" name="_xlnm.Print_Area" vbProcedure="false">Nixette!$B$1:$M$42</definedName>
    <definedName function="false" hidden="false" localSheetId="6" name="_xlnm.Print_Area" vbProcedure="false">spells!$B$1:$X$43</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<sst xmlns="http://schemas.openxmlformats.org/spreadsheetml/2006/main" count="2378" uniqueCount="681">
  <si>
    <t xml:space="preserve">Name</t>
  </si>
  <si>
    <t xml:space="preserve">Description</t>
  </si>
  <si>
    <t xml:space="preserve">Refresh</t>
  </si>
  <si>
    <t xml:space="preserve">ASPECTS</t>
  </si>
  <si>
    <t xml:space="preserve">Skills</t>
  </si>
  <si>
    <t xml:space="preserve">High concept</t>
  </si>
  <si>
    <t xml:space="preserve">Superb (+5)</t>
  </si>
  <si>
    <t xml:space="preserve">Alertness</t>
  </si>
  <si>
    <t xml:space="preserve">30 points to use</t>
  </si>
  <si>
    <t xml:space="preserve">House</t>
  </si>
  <si>
    <t xml:space="preserve">Great (+4)</t>
  </si>
  <si>
    <t xml:space="preserve">Athletics</t>
  </si>
  <si>
    <t xml:space="preserve">Nationality</t>
  </si>
  <si>
    <t xml:space="preserve">Good (+3)</t>
  </si>
  <si>
    <t xml:space="preserve">Burglary</t>
  </si>
  <si>
    <t xml:space="preserve">Fair (+2)</t>
  </si>
  <si>
    <t xml:space="preserve">Contacts</t>
  </si>
  <si>
    <t xml:space="preserve">Bodyguard</t>
  </si>
  <si>
    <t xml:space="preserve">Average (+1)</t>
  </si>
  <si>
    <t xml:space="preserve">Influence</t>
  </si>
  <si>
    <t xml:space="preserve">15 p to use</t>
  </si>
  <si>
    <t xml:space="preserve">mediocre (+0)</t>
  </si>
  <si>
    <t xml:space="preserve">Investigate</t>
  </si>
  <si>
    <t xml:space="preserve">specialist</t>
  </si>
  <si>
    <t xml:space="preserve">Stress</t>
  </si>
  <si>
    <t xml:space="preserve">Magical arts</t>
  </si>
  <si>
    <t xml:space="preserve">Lore</t>
  </si>
  <si>
    <t xml:space="preserve">4,2,1,1</t>
  </si>
  <si>
    <t xml:space="preserve">Dual art</t>
  </si>
  <si>
    <t xml:space="preserve">Physical</t>
  </si>
  <si>
    <t xml:space="preserve">ppppp</t>
  </si>
  <si>
    <t xml:space="preserve">Creo (Cr)</t>
  </si>
  <si>
    <t xml:space="preserve">Animal (An)</t>
  </si>
  <si>
    <t xml:space="preserve">Ignem (Ig)</t>
  </si>
  <si>
    <t xml:space="preserve">Magic Theory</t>
  </si>
  <si>
    <t xml:space="preserve">3,3,2,1</t>
  </si>
  <si>
    <t xml:space="preserve">Fcocused</t>
  </si>
  <si>
    <t xml:space="preserve">Mental</t>
  </si>
  <si>
    <t xml:space="preserve">Intellego (In)</t>
  </si>
  <si>
    <t xml:space="preserve">Auram (Au) </t>
  </si>
  <si>
    <t xml:space="preserve">Imaginem (Im)</t>
  </si>
  <si>
    <t xml:space="preserve">Medicine</t>
  </si>
  <si>
    <t xml:space="preserve">2,2,2,2,2</t>
  </si>
  <si>
    <t xml:space="preserve">Generalist</t>
  </si>
  <si>
    <t xml:space="preserve">Indebted</t>
  </si>
  <si>
    <t xml:space="preserve">Muto (Mu)</t>
  </si>
  <si>
    <t xml:space="preserve">Aquam (Aq) </t>
  </si>
  <si>
    <t xml:space="preserve">Mentem (Me)</t>
  </si>
  <si>
    <t xml:space="preserve">Melee</t>
  </si>
  <si>
    <t xml:space="preserve">1 in all</t>
  </si>
  <si>
    <t xml:space="preserve">Academic</t>
  </si>
  <si>
    <t xml:space="preserve">fate points</t>
  </si>
  <si>
    <t xml:space="preserve">Perdo (Pe) </t>
  </si>
  <si>
    <t xml:space="preserve">Corpus (Co) </t>
  </si>
  <si>
    <t xml:space="preserve">Terram (Te)</t>
  </si>
  <si>
    <t xml:space="preserve">Physique</t>
  </si>
  <si>
    <t xml:space="preserve">Consequences</t>
  </si>
  <si>
    <t xml:space="preserve">Rego (Re) </t>
  </si>
  <si>
    <t xml:space="preserve">Herbam (He) </t>
  </si>
  <si>
    <t xml:space="preserve">Vim (Vi)</t>
  </si>
  <si>
    <t xml:space="preserve">Ranged</t>
  </si>
  <si>
    <t xml:space="preserve">2 mild</t>
  </si>
  <si>
    <t xml:space="preserve">Combat</t>
  </si>
  <si>
    <t xml:space="preserve">rank</t>
  </si>
  <si>
    <t xml:space="preserve">Def</t>
  </si>
  <si>
    <t xml:space="preserve">weapon size</t>
  </si>
  <si>
    <t xml:space="preserve">Finesse</t>
  </si>
  <si>
    <r>
      <rPr>
        <sz val="11"/>
        <color theme="1"/>
        <rFont val="Calibri"/>
        <family val="2"/>
        <charset val="1"/>
      </rPr>
      <t xml:space="preserve">4 </t>
    </r>
    <r>
      <rPr>
        <sz val="11"/>
        <color theme="1"/>
        <rFont val="Arial Narrow"/>
        <family val="2"/>
        <charset val="1"/>
      </rPr>
      <t xml:space="preserve">moderate</t>
    </r>
  </si>
  <si>
    <t xml:space="preserve">Ride</t>
  </si>
  <si>
    <t xml:space="preserve">6 severe</t>
  </si>
  <si>
    <t xml:space="preserve">Stealth</t>
  </si>
  <si>
    <r>
      <rPr>
        <sz val="11"/>
        <color theme="1"/>
        <rFont val="Calibri"/>
        <family val="2"/>
        <charset val="1"/>
      </rPr>
      <t xml:space="preserve">8 </t>
    </r>
    <r>
      <rPr>
        <sz val="11"/>
        <color theme="1"/>
        <rFont val="Arial Narrow"/>
        <family val="2"/>
        <charset val="1"/>
      </rPr>
      <t xml:space="preserve">permanent</t>
    </r>
  </si>
  <si>
    <t xml:space="preserve">Survival</t>
  </si>
  <si>
    <t xml:space="preserve">Fatique</t>
  </si>
  <si>
    <t xml:space="preserve">Recovery</t>
  </si>
  <si>
    <t xml:space="preserve">Will</t>
  </si>
  <si>
    <t xml:space="preserve"> Church Lore</t>
  </si>
  <si>
    <t xml:space="preserve">mild</t>
  </si>
  <si>
    <t xml:space="preserve">p</t>
  </si>
  <si>
    <t xml:space="preserve">-0</t>
  </si>
  <si>
    <t xml:space="preserve">6 min</t>
  </si>
  <si>
    <t xml:space="preserve"> Hermetic Lore</t>
  </si>
  <si>
    <t xml:space="preserve">moderate</t>
  </si>
  <si>
    <t xml:space="preserve">10 min</t>
  </si>
  <si>
    <t xml:space="preserve">Spellblock PM+tech+form</t>
  </si>
  <si>
    <t xml:space="preserve"> Faerie Lore</t>
  </si>
  <si>
    <t xml:space="preserve">severe</t>
  </si>
  <si>
    <t xml:space="preserve">20 min</t>
  </si>
  <si>
    <t xml:space="preserve">Magic block = PM + Form</t>
  </si>
  <si>
    <t xml:space="preserve"> Infernal Lore</t>
  </si>
  <si>
    <t xml:space="preserve">incapasitated</t>
  </si>
  <si>
    <t xml:space="preserve">60 min</t>
  </si>
  <si>
    <t xml:space="preserve">Armor</t>
  </si>
  <si>
    <t xml:space="preserve">Parma Magica </t>
  </si>
  <si>
    <t xml:space="preserve">Virtues</t>
  </si>
  <si>
    <t xml:space="preserve">Flaws</t>
  </si>
  <si>
    <t xml:space="preserve">Decrepitude</t>
  </si>
  <si>
    <t xml:space="preserve">Warping</t>
  </si>
  <si>
    <t xml:space="preserve">Weapon</t>
  </si>
  <si>
    <t xml:space="preserve">1. small weapon</t>
  </si>
  <si>
    <t xml:space="preserve">Good, great, superb</t>
  </si>
  <si>
    <t xml:space="preserve">2. one handed weapon</t>
  </si>
  <si>
    <t xml:space="preserve">average, fair</t>
  </si>
  <si>
    <t xml:space="preserve">3. 2 handed weapon</t>
  </si>
  <si>
    <t xml:space="preserve">Mediocre, poor</t>
  </si>
  <si>
    <t xml:space="preserve">Equipment</t>
  </si>
  <si>
    <t xml:space="preserve">4. extra heavy weapon</t>
  </si>
  <si>
    <t xml:space="preserve">Terrible</t>
  </si>
  <si>
    <t xml:space="preserve">1. light armor</t>
  </si>
  <si>
    <t xml:space="preserve">2. medium armor</t>
  </si>
  <si>
    <t xml:space="preserve">3. heavy armor</t>
  </si>
  <si>
    <t xml:space="preserve">30 level spells</t>
  </si>
  <si>
    <t xml:space="preserve">4. Mechanical battle armor</t>
  </si>
  <si>
    <t xml:space="preserve">Spell</t>
  </si>
  <si>
    <t xml:space="preserve">Form</t>
  </si>
  <si>
    <t xml:space="preserve">Level</t>
  </si>
  <si>
    <t xml:space="preserve">Duration</t>
  </si>
  <si>
    <t xml:space="preserve">Tech</t>
  </si>
  <si>
    <t xml:space="preserve">Range</t>
  </si>
  <si>
    <t xml:space="preserve">Target</t>
  </si>
  <si>
    <t xml:space="preserve">Fantastic (+6)</t>
  </si>
  <si>
    <t xml:space="preserve">Epic (+7)</t>
  </si>
  <si>
    <t xml:space="preserve">Legendary (+8)</t>
  </si>
  <si>
    <t xml:space="preserve">Avatar (+9)</t>
  </si>
  <si>
    <t xml:space="preserve">Giovanni Grimaldi, Baron</t>
  </si>
  <si>
    <t xml:space="preserve">Arts</t>
  </si>
  <si>
    <t xml:space="preserve">lvl</t>
  </si>
  <si>
    <t xml:space="preserve">range</t>
  </si>
  <si>
    <t xml:space="preserve">target</t>
  </si>
  <si>
    <t xml:space="preserve">duration</t>
  </si>
  <si>
    <t xml:space="preserve">Handsome young noble.</t>
  </si>
  <si>
    <t xml:space="preserve">Cloak of black feathers</t>
  </si>
  <si>
    <t xml:space="preserve">MuCoAni</t>
  </si>
  <si>
    <t xml:space="preserve">self</t>
  </si>
  <si>
    <t xml:space="preserve">individual</t>
  </si>
  <si>
    <t xml:space="preserve">sun</t>
  </si>
  <si>
    <t xml:space="preserve">Annabelle shifter</t>
  </si>
  <si>
    <t xml:space="preserve">Shape of the raven, requires raven feather</t>
  </si>
  <si>
    <t xml:space="preserve">Shape of the woodland prowler</t>
  </si>
  <si>
    <t xml:space="preserve">MuAnCo</t>
  </si>
  <si>
    <t xml:space="preserve">touch</t>
  </si>
  <si>
    <t xml:space="preserve">ind.</t>
  </si>
  <si>
    <t xml:space="preserve">Sun</t>
  </si>
  <si>
    <t xml:space="preserve">Shape of the wolf, need a wolf skin</t>
  </si>
  <si>
    <t xml:space="preserve">Mystic, changer</t>
  </si>
  <si>
    <t xml:space="preserve">Gift of the Bears fortitude</t>
  </si>
  <si>
    <t xml:space="preserve">MuCo</t>
  </si>
  <si>
    <t xml:space="preserve">Self</t>
  </si>
  <si>
    <t xml:space="preserve">Jerbiton</t>
  </si>
  <si>
    <t xml:space="preserve">Gain armor 1</t>
  </si>
  <si>
    <t xml:space="preserve">Monaco</t>
  </si>
  <si>
    <t xml:space="preserve">Will, Magic theory</t>
  </si>
  <si>
    <t xml:space="preserve">Disguise of the new visage</t>
  </si>
  <si>
    <t xml:space="preserve">Touch</t>
  </si>
  <si>
    <t xml:space="preserve">Gift</t>
  </si>
  <si>
    <t xml:space="preserve">Gentle</t>
  </si>
  <si>
    <t xml:space="preserve">Physique, Lore, contacts</t>
  </si>
  <si>
    <t xml:space="preserve"> features to any form you choose</t>
  </si>
  <si>
    <t xml:space="preserve">Personality</t>
  </si>
  <si>
    <t xml:space="preserve">Peacemaker</t>
  </si>
  <si>
    <t xml:space="preserve">Fight, Travel, Investigate, Languages</t>
  </si>
  <si>
    <t xml:space="preserve">Aura of ennobled presence</t>
  </si>
  <si>
    <t xml:space="preserve">MuIm</t>
  </si>
  <si>
    <t xml:space="preserve">Target appears more forceful, authoritative and believable. Numerous subtle changes in appearance brings about this change, including a slight supernatural illumination of the face.</t>
  </si>
  <si>
    <t xml:space="preserve">Gentle Gift</t>
  </si>
  <si>
    <t xml:space="preserve">Recollection of a memory never quite lived+</t>
  </si>
  <si>
    <t xml:space="preserve">MuMe</t>
  </si>
  <si>
    <t xml:space="preserve">eye</t>
  </si>
  <si>
    <t xml:space="preserve">moon</t>
  </si>
  <si>
    <t xml:space="preserve">No social penalties</t>
  </si>
  <si>
    <t xml:space="preserve">Changes details of one memory</t>
  </si>
  <si>
    <r>
      <rPr>
        <b val="true"/>
        <sz val="11"/>
        <color theme="1"/>
        <rFont val="Calibri"/>
        <family val="2"/>
        <charset val="1"/>
      </rPr>
      <t xml:space="preserve">baron</t>
    </r>
    <r>
      <rPr>
        <sz val="11"/>
        <color theme="1"/>
        <rFont val="Calibri"/>
        <family val="2"/>
        <charset val="1"/>
      </rPr>
      <t xml:space="preserve"> of Cagne sur mer</t>
    </r>
  </si>
  <si>
    <t xml:space="preserve">The Fog</t>
  </si>
  <si>
    <t xml:space="preserve">MuAu</t>
  </si>
  <si>
    <t xml:space="preserve">bound</t>
  </si>
  <si>
    <t xml:space="preserve">diam</t>
  </si>
  <si>
    <t xml:space="preserve">creates a fog in the area of a mile across</t>
  </si>
  <si>
    <t xml:space="preserve">Lungs of the fish</t>
  </si>
  <si>
    <t xml:space="preserve">MuAuAq</t>
  </si>
  <si>
    <t xml:space="preserve">part</t>
  </si>
  <si>
    <t xml:space="preserve">Turns water into air as it enters your lungs allowing you to breathe water as you do air.</t>
  </si>
  <si>
    <r>
      <rPr>
        <b val="true"/>
        <sz val="11"/>
        <color rgb="FF434343"/>
        <rFont val="Calibri"/>
        <family val="2"/>
        <charset val="1"/>
      </rPr>
      <t xml:space="preserve">Close family ties</t>
    </r>
    <r>
      <rPr>
        <sz val="11"/>
        <color rgb="FF434343"/>
        <rFont val="Calibri"/>
        <family val="2"/>
        <charset val="1"/>
      </rPr>
      <t xml:space="preserve"> (Grimaldi family)</t>
    </r>
  </si>
  <si>
    <t xml:space="preserve">Rapier</t>
  </si>
  <si>
    <t xml:space="preserve">Rock of Viscid Clay</t>
  </si>
  <si>
    <t xml:space="preserve">MuTe</t>
  </si>
  <si>
    <r>
      <rPr>
        <b val="true"/>
        <sz val="11"/>
        <color rgb="FF434343"/>
        <rFont val="Calibri"/>
        <family val="2"/>
        <charset val="1"/>
      </rPr>
      <t xml:space="preserve">Heir</t>
    </r>
    <r>
      <rPr>
        <sz val="11"/>
        <color rgb="FF434343"/>
        <rFont val="Calibri"/>
        <family val="2"/>
        <charset val="1"/>
      </rPr>
      <t xml:space="preserve"> (assassinations </t>
    </r>
  </si>
  <si>
    <t xml:space="preserve">Boxing</t>
  </si>
  <si>
    <t xml:space="preserve">0. Unarmed</t>
  </si>
  <si>
    <t xml:space="preserve">Softens rock enough that it may be dug out, molded and otherwise manipulated in the same way that hard river clay may be.</t>
  </si>
  <si>
    <t xml:space="preserve">   and responsibilities)</t>
  </si>
  <si>
    <t xml:space="preserve">Muto Corpus</t>
  </si>
  <si>
    <t xml:space="preserve">spontaneous spells</t>
  </si>
  <si>
    <t xml:space="preserve">half skill, fatigue or extra turn</t>
  </si>
  <si>
    <r>
      <rPr>
        <b val="true"/>
        <sz val="11"/>
        <color rgb="FF434343"/>
        <rFont val="Calibri"/>
        <family val="2"/>
        <charset val="1"/>
      </rPr>
      <t xml:space="preserve">Susceptible</t>
    </r>
    <r>
      <rPr>
        <sz val="11"/>
        <color rgb="FF434343"/>
        <rFont val="Calibri"/>
        <family val="2"/>
        <charset val="1"/>
      </rPr>
      <t xml:space="preserve"> to Divine Power</t>
    </r>
  </si>
  <si>
    <t xml:space="preserve">Muto Animal</t>
  </si>
  <si>
    <t xml:space="preserve">Nose of the hound</t>
  </si>
  <si>
    <t xml:space="preserve">personal</t>
  </si>
  <si>
    <t xml:space="preserve">smell</t>
  </si>
  <si>
    <t xml:space="preserve">Muto</t>
  </si>
  <si>
    <t xml:space="preserve">scent of a bloodhound</t>
  </si>
  <si>
    <t xml:space="preserve">Noble clothes, Rapier</t>
  </si>
  <si>
    <t xml:space="preserve">Corpus</t>
  </si>
  <si>
    <t xml:space="preserve">Spell block PM+tech+form</t>
  </si>
  <si>
    <t xml:space="preserve">Oleum Flos</t>
  </si>
  <si>
    <t xml:space="preserve">MyHe</t>
  </si>
  <si>
    <t xml:space="preserve">group</t>
  </si>
  <si>
    <t xml:space="preserve">mom</t>
  </si>
  <si>
    <t xml:space="preserve">Silver knife</t>
  </si>
  <si>
    <t xml:space="preserve">A pile of flowers is turned into essential oils, must be stored in a vacuum storage immediately</t>
  </si>
  <si>
    <t xml:space="preserve">  Noble clothes</t>
  </si>
  <si>
    <t xml:space="preserve">Fatigue</t>
  </si>
  <si>
    <t xml:space="preserve">Effects of aging and warping</t>
  </si>
  <si>
    <t xml:space="preserve">winded</t>
  </si>
  <si>
    <t xml:space="preserve">weary</t>
  </si>
  <si>
    <t xml:space="preserve">Paradox</t>
  </si>
  <si>
    <t xml:space="preserve">[1][2][3][4]</t>
  </si>
  <si>
    <t xml:space="preserve">tired</t>
  </si>
  <si>
    <t xml:space="preserve">unconscious</t>
  </si>
  <si>
    <t xml:space="preserve">-</t>
  </si>
  <si>
    <t xml:space="preserve">Paradox consequences</t>
  </si>
  <si>
    <t xml:space="preserve">-2 day</t>
  </si>
  <si>
    <t xml:space="preserve">-4 wk</t>
  </si>
  <si>
    <t xml:space="preserve">-6 mo</t>
  </si>
  <si>
    <t xml:space="preserve">Sub-skills</t>
  </si>
  <si>
    <r>
      <rPr>
        <sz val="11"/>
        <color theme="1"/>
        <rFont val="Calibri"/>
        <family val="2"/>
        <charset val="1"/>
      </rPr>
      <t xml:space="preserve">Burglary (</t>
    </r>
    <r>
      <rPr>
        <sz val="11"/>
        <color rgb="FF000000"/>
        <rFont val="Calibri"/>
        <family val="2"/>
        <charset val="1"/>
      </rPr>
      <t xml:space="preserve">lock picking</t>
    </r>
    <r>
      <rPr>
        <sz val="11"/>
        <color rgb="FFDDDDDD"/>
        <rFont val="Calibri"/>
        <family val="2"/>
        <charset val="1"/>
      </rPr>
      <t xml:space="preserve">, pocket picking, traps</t>
    </r>
    <r>
      <rPr>
        <sz val="11"/>
        <color theme="1"/>
        <rFont val="Calibri"/>
        <family val="2"/>
        <charset val="1"/>
      </rPr>
      <t xml:space="preserve">)</t>
    </r>
  </si>
  <si>
    <t xml:space="preserve">Grimaldi family, Rothschild family</t>
  </si>
  <si>
    <r>
      <rPr>
        <sz val="11"/>
        <color theme="1"/>
        <rFont val="Calibri"/>
        <family val="2"/>
        <charset val="1"/>
      </rPr>
      <t xml:space="preserve">Fight (</t>
    </r>
    <r>
      <rPr>
        <sz val="11"/>
        <color rgb="FF000000"/>
        <rFont val="Calibri"/>
        <family val="2"/>
        <charset val="1"/>
      </rPr>
      <t xml:space="preserve">light</t>
    </r>
    <r>
      <rPr>
        <sz val="11"/>
        <color rgb="FFDDDDDD"/>
        <rFont val="Calibri"/>
        <family val="2"/>
        <charset val="1"/>
      </rPr>
      <t xml:space="preserve"> , martial, heavy weapons, ranged, firearms</t>
    </r>
    <r>
      <rPr>
        <sz val="11"/>
        <color theme="1"/>
        <rFont val="Calibri"/>
        <family val="2"/>
        <charset val="1"/>
      </rPr>
      <t xml:space="preserve">)</t>
    </r>
  </si>
  <si>
    <r>
      <rPr>
        <sz val="11"/>
        <color rgb="FF000000"/>
        <rFont val="Calibri"/>
        <family val="2"/>
        <charset val="1"/>
      </rPr>
      <t xml:space="preserve">Influence (Persuasion, Deception, Leadership, Negotiation, </t>
    </r>
    <r>
      <rPr>
        <sz val="11"/>
        <color rgb="FFCCCCCC"/>
        <rFont val="Calibri"/>
        <family val="2"/>
        <charset val="1"/>
      </rPr>
      <t xml:space="preserve">Intimidation</t>
    </r>
    <r>
      <rPr>
        <sz val="11"/>
        <color rgb="FF000000"/>
        <rFont val="Calibri"/>
        <family val="2"/>
        <charset val="1"/>
      </rPr>
      <t xml:space="preserve">)</t>
    </r>
  </si>
  <si>
    <r>
      <rPr>
        <sz val="11"/>
        <color theme="1"/>
        <rFont val="Calibri"/>
        <family val="2"/>
        <charset val="1"/>
      </rPr>
      <t xml:space="preserve">Investigate (Deduction, </t>
    </r>
    <r>
      <rPr>
        <sz val="11"/>
        <color rgb="FFDDDDDD"/>
        <rFont val="Calibri"/>
        <family val="2"/>
        <charset val="1"/>
      </rPr>
      <t xml:space="preserve">Scrutiny</t>
    </r>
    <r>
      <rPr>
        <sz val="11"/>
        <color theme="1"/>
        <rFont val="Calibri"/>
        <family val="2"/>
        <charset val="1"/>
      </rPr>
      <t xml:space="preserve">, Observation, </t>
    </r>
    <r>
      <rPr>
        <sz val="11"/>
        <color rgb="FFDDDDDD"/>
        <rFont val="Calibri"/>
        <family val="2"/>
        <charset val="1"/>
      </rPr>
      <t xml:space="preserve">Interrogation</t>
    </r>
    <r>
      <rPr>
        <sz val="11"/>
        <color theme="1"/>
        <rFont val="Calibri"/>
        <family val="2"/>
        <charset val="1"/>
      </rPr>
      <t xml:space="preserve">)</t>
    </r>
  </si>
  <si>
    <r>
      <rPr>
        <sz val="11"/>
        <color rgb="FF000000"/>
        <rFont val="Calibri"/>
        <family val="2"/>
        <charset val="1"/>
      </rPr>
      <t xml:space="preserve">Lore ( Economics, Hermetic, </t>
    </r>
    <r>
      <rPr>
        <sz val="11"/>
        <color rgb="FFEEEEEE"/>
        <rFont val="Calibri"/>
        <family val="2"/>
        <charset val="1"/>
      </rPr>
      <t xml:space="preserve">Faerie, Infernal, Twilight</t>
    </r>
    <r>
      <rPr>
        <sz val="11"/>
        <color rgb="FF000000"/>
        <rFont val="Calibri"/>
        <family val="2"/>
        <charset val="1"/>
      </rPr>
      <t xml:space="preserve">)</t>
    </r>
  </si>
  <si>
    <t xml:space="preserve">Languages (French. Italian)</t>
  </si>
  <si>
    <t xml:space="preserve">Magic Theory (Parma Magica, Latin, research)</t>
  </si>
  <si>
    <r>
      <rPr>
        <sz val="11"/>
        <color theme="1"/>
        <rFont val="Calibri"/>
        <family val="2"/>
        <charset val="1"/>
      </rPr>
      <t xml:space="preserve">Medicine (</t>
    </r>
    <r>
      <rPr>
        <sz val="11"/>
        <color rgb="FFDDDDDD"/>
        <rFont val="Calibri"/>
        <family val="2"/>
        <charset val="1"/>
      </rPr>
      <t xml:space="preserve">first aid, surgery, herbal medicine, infectious</t>
    </r>
    <r>
      <rPr>
        <sz val="11"/>
        <color theme="1"/>
        <rFont val="Calibri"/>
        <family val="2"/>
        <charset val="1"/>
      </rPr>
      <t xml:space="preserve">)</t>
    </r>
  </si>
  <si>
    <r>
      <rPr>
        <sz val="11"/>
        <color theme="1"/>
        <rFont val="Calibri"/>
        <family val="2"/>
        <charset val="1"/>
      </rPr>
      <t xml:space="preserve">Physique (brawling, </t>
    </r>
    <r>
      <rPr>
        <sz val="11"/>
        <color rgb="FFCCCCCC"/>
        <rFont val="Calibri"/>
        <family val="2"/>
        <charset val="1"/>
      </rPr>
      <t xml:space="preserve">strength</t>
    </r>
    <r>
      <rPr>
        <sz val="11"/>
        <color theme="1"/>
        <rFont val="Calibri"/>
        <family val="2"/>
        <charset val="1"/>
      </rPr>
      <t xml:space="preserve">, athletics)</t>
    </r>
  </si>
  <si>
    <r>
      <rPr>
        <sz val="11"/>
        <color theme="1"/>
        <rFont val="Calibri"/>
        <family val="2"/>
        <charset val="1"/>
      </rPr>
      <t xml:space="preserve">travel (ride, </t>
    </r>
    <r>
      <rPr>
        <sz val="11"/>
        <color rgb="FFDDDDDD"/>
        <rFont val="Calibri"/>
        <family val="2"/>
        <charset val="1"/>
      </rPr>
      <t xml:space="preserve">sailing, Orienteering</t>
    </r>
    <r>
      <rPr>
        <sz val="11"/>
        <color theme="1"/>
        <rFont val="Calibri"/>
        <family val="2"/>
        <charset val="1"/>
      </rPr>
      <t xml:space="preserve">)</t>
    </r>
  </si>
  <si>
    <r>
      <rPr>
        <sz val="11"/>
        <color theme="1"/>
        <rFont val="Calibri"/>
        <family val="2"/>
        <charset val="1"/>
      </rPr>
      <t xml:space="preserve">Stealth (sneak, </t>
    </r>
    <r>
      <rPr>
        <sz val="11"/>
        <color rgb="FFDDDDDD"/>
        <rFont val="Calibri"/>
        <family val="2"/>
        <charset val="1"/>
      </rPr>
      <t xml:space="preserve">hide</t>
    </r>
    <r>
      <rPr>
        <sz val="11"/>
        <color theme="1"/>
        <rFont val="Calibri"/>
        <family val="2"/>
        <charset val="1"/>
      </rPr>
      <t xml:space="preserve">)</t>
    </r>
  </si>
  <si>
    <t xml:space="preserve">Survival ( riviera  )</t>
  </si>
  <si>
    <t xml:space="preserve">Severe</t>
  </si>
  <si>
    <t xml:space="preserve">Legendary (+7)</t>
  </si>
  <si>
    <t xml:space="preserve">Epic (+8)</t>
  </si>
  <si>
    <t xml:space="preserve">Fabled (+9)</t>
  </si>
  <si>
    <t xml:space="preserve">Avatar (+10)</t>
  </si>
  <si>
    <t xml:space="preserve">Juan Sánchez-Villalobos Ramírez</t>
  </si>
  <si>
    <t xml:space="preserve">Peacocky soldier who overestimates his skills</t>
  </si>
  <si>
    <t xml:space="preserve">Approaches</t>
  </si>
  <si>
    <t xml:space="preserve">Musketeer</t>
  </si>
  <si>
    <t xml:space="preserve">Careful</t>
  </si>
  <si>
    <t xml:space="preserve">Forceful</t>
  </si>
  <si>
    <t xml:space="preserve">Trouble</t>
  </si>
  <si>
    <t xml:space="preserve">overconfident</t>
  </si>
  <si>
    <t xml:space="preserve">Clever</t>
  </si>
  <si>
    <t xml:space="preserve">Quick</t>
  </si>
  <si>
    <t xml:space="preserve">+1</t>
  </si>
  <si>
    <t xml:space="preserve">Flashy</t>
  </si>
  <si>
    <t xml:space="preserve">+2</t>
  </si>
  <si>
    <t xml:space="preserve">Sneaky</t>
  </si>
  <si>
    <t xml:space="preserve">Weapon size</t>
  </si>
  <si>
    <t xml:space="preserve">ppp</t>
  </si>
  <si>
    <t xml:space="preserve">Brawling</t>
  </si>
  <si>
    <t xml:space="preserve">0. unarmed</t>
  </si>
  <si>
    <t xml:space="preserve">Light</t>
  </si>
  <si>
    <t xml:space="preserve">Melee weapon</t>
  </si>
  <si>
    <t xml:space="preserve">spanish &amp; french</t>
  </si>
  <si>
    <t xml:space="preserve">Bow and arrow</t>
  </si>
  <si>
    <t xml:space="preserve">Ball of Abysmal Flame</t>
  </si>
  <si>
    <t xml:space="preserve">Flash of the Scarlet flames</t>
  </si>
  <si>
    <t xml:space="preserve">Creo</t>
  </si>
  <si>
    <t xml:space="preserve">moment</t>
  </si>
  <si>
    <t xml:space="preserve">ignem</t>
  </si>
  <si>
    <t xml:space="preserve">voice</t>
  </si>
  <si>
    <t xml:space="preserve">Ignem</t>
  </si>
  <si>
    <t xml:space="preserve">Voice</t>
  </si>
  <si>
    <t xml:space="preserve">Nixette</t>
  </si>
  <si>
    <t xml:space="preserve">Individual</t>
  </si>
  <si>
    <t xml:space="preserve">Impulsive redhead, pretty and hot headed</t>
  </si>
  <si>
    <t xml:space="preserve">A ball of flame shoots from your hand to stike a single</t>
  </si>
  <si>
    <t xml:space="preserve">a brilliant red flash explodes in the air</t>
  </si>
  <si>
    <t xml:space="preserve">Hu</t>
  </si>
  <si>
    <t xml:space="preserve">target, doing +6 damage (Weapon class 6)</t>
  </si>
  <si>
    <t xml:space="preserve">where you designate. Target rolls physique </t>
  </si>
  <si>
    <t xml:space="preserve">save or is blinded</t>
  </si>
  <si>
    <t xml:space="preserve">Skill</t>
  </si>
  <si>
    <t xml:space="preserve">Wall of protecting Stone</t>
  </si>
  <si>
    <t xml:space="preserve">Major Healing touch</t>
  </si>
  <si>
    <t xml:space="preserve">ritual</t>
  </si>
  <si>
    <t xml:space="preserve">Pyromaniac</t>
  </si>
  <si>
    <t xml:space="preserve">flambeau</t>
  </si>
  <si>
    <t xml:space="preserve">Magic theory</t>
  </si>
  <si>
    <t xml:space="preserve">Terram</t>
  </si>
  <si>
    <t xml:space="preserve">ind</t>
  </si>
  <si>
    <t xml:space="preserve">France</t>
  </si>
  <si>
    <t xml:space="preserve">Will, Physique</t>
  </si>
  <si>
    <t xml:space="preserve">remove a severe consequence</t>
  </si>
  <si>
    <t xml:space="preserve">Magical Presence Feels Wrong</t>
  </si>
  <si>
    <t xml:space="preserve">Investigate, lore, fight</t>
  </si>
  <si>
    <t xml:space="preserve">Makes a wall of granite up to 19 meters wide,</t>
  </si>
  <si>
    <t xml:space="preserve">personality</t>
  </si>
  <si>
    <t xml:space="preserve">Fiery temperament</t>
  </si>
  <si>
    <t xml:space="preserve">Medicine, alertness, Investigate, Languages</t>
  </si>
  <si>
    <t xml:space="preserve">3 meters high and one meter thick.</t>
  </si>
  <si>
    <t xml:space="preserve">Panic of the trembling Heart</t>
  </si>
  <si>
    <t xml:space="preserve">Touch of Midas</t>
  </si>
  <si>
    <t xml:space="preserve">Mentem</t>
  </si>
  <si>
    <t xml:space="preserve">Ind.</t>
  </si>
  <si>
    <t xml:space="preserve">ritual, ind</t>
  </si>
  <si>
    <t xml:space="preserve">Creates an overpowering fear in one person for</t>
  </si>
  <si>
    <t xml:space="preserve">creates a 40 kg lump of gold</t>
  </si>
  <si>
    <t xml:space="preserve">one specific object, person or a place.</t>
  </si>
  <si>
    <t xml:space="preserve">Footsteps of slippery oil</t>
  </si>
  <si>
    <t xml:space="preserve">Faerie Gold</t>
  </si>
  <si>
    <t xml:space="preserve">Spontaneous</t>
  </si>
  <si>
    <t xml:space="preserve">Savate</t>
  </si>
  <si>
    <t xml:space="preserve">Aquam</t>
  </si>
  <si>
    <t xml:space="preserve">Ind</t>
  </si>
  <si>
    <t xml:space="preserve">Imaginem</t>
  </si>
  <si>
    <t xml:space="preserve">Long silver dagger</t>
  </si>
  <si>
    <t xml:space="preserve">1. one handed weapon</t>
  </si>
  <si>
    <t xml:space="preserve">7 m wide area of slippery oil.</t>
  </si>
  <si>
    <t xml:space="preserve">Created a small lump of gold, 40 kg.</t>
  </si>
  <si>
    <t xml:space="preserve">+4+4DF/2</t>
  </si>
  <si>
    <t xml:space="preserve">Creo Elements</t>
  </si>
  <si>
    <t xml:space="preserve">creo ignem 8. Legendary</t>
  </si>
  <si>
    <t xml:space="preserve">Physique rolls are required to stay  upright</t>
  </si>
  <si>
    <t xml:space="preserve"> senses touch, and sight.</t>
  </si>
  <si>
    <t xml:space="preserve">Creo Corpus/Mentem</t>
  </si>
  <si>
    <t xml:space="preserve">Creo Herbam Fair (+2)</t>
  </si>
  <si>
    <t xml:space="preserve">It takes 15 minutes per spell level to cast a ritual spell, and one VIS per spell level. </t>
  </si>
  <si>
    <t xml:space="preserve">Mentem/Corpus</t>
  </si>
  <si>
    <t xml:space="preserve">robes</t>
  </si>
  <si>
    <t xml:space="preserve">Jean-Baptiste Grenouille</t>
  </si>
  <si>
    <t xml:space="preserve">Born in paris, studied in grasse</t>
  </si>
  <si>
    <t xml:space="preserve">Perfumers blessing</t>
  </si>
  <si>
    <t xml:space="preserve">Skill perfume craft superb</t>
  </si>
  <si>
    <t xml:space="preserve">saved from execution by archmage</t>
  </si>
  <si>
    <t xml:space="preserve">Major supernatural virtue</t>
  </si>
  <si>
    <t xml:space="preserve">Mikkel Madsen</t>
  </si>
  <si>
    <t xml:space="preserve">Supernatural ability to make perfumes</t>
  </si>
  <si>
    <t xml:space="preserve">Venus blessing</t>
  </si>
  <si>
    <t xml:space="preserve">Wrathful (minor)</t>
  </si>
  <si>
    <t xml:space="preserve">supernatural sense of smell</t>
  </si>
  <si>
    <t xml:space="preserve">Elemental Magic</t>
  </si>
  <si>
    <t xml:space="preserve">chaotic magic</t>
  </si>
  <si>
    <t xml:space="preserve">Circumstantial Penalties:</t>
  </si>
  <si>
    <t xml:space="preserve">Make supernatural perfumes</t>
  </si>
  <si>
    <t xml:space="preserve">(view elements as one art)</t>
  </si>
  <si>
    <t xml:space="preserve">Designate spell level</t>
  </si>
  <si>
    <t xml:space="preserve">Speaking loudly/grand gestures = +1</t>
  </si>
  <si>
    <t xml:space="preserve">Socially inept</t>
  </si>
  <si>
    <t xml:space="preserve">If roll +2 or more, or Roll -2 or less</t>
  </si>
  <si>
    <t xml:space="preserve">Speaking Quietly/Subtle Gestures = -1</t>
  </si>
  <si>
    <t xml:space="preserve">Obsessed, scent perfection</t>
  </si>
  <si>
    <t xml:space="preserve">creo ignem +2</t>
  </si>
  <si>
    <t xml:space="preserve">spell goes out of control</t>
  </si>
  <si>
    <t xml:space="preserve">Silent Casting/No Gestures = -2</t>
  </si>
  <si>
    <t xml:space="preserve">Found fairy region while finding special flowers</t>
  </si>
  <si>
    <t xml:space="preserve">Subskills</t>
  </si>
  <si>
    <r>
      <rPr>
        <sz val="11"/>
        <color theme="1"/>
        <rFont val="Calibri"/>
        <family val="2"/>
        <charset val="1"/>
      </rPr>
      <t xml:space="preserve">Fight (</t>
    </r>
    <r>
      <rPr>
        <sz val="11"/>
        <color rgb="FF000000"/>
        <rFont val="Calibri"/>
        <family val="2"/>
        <charset val="1"/>
      </rPr>
      <t xml:space="preserve">light</t>
    </r>
    <r>
      <rPr>
        <sz val="11"/>
        <color rgb="FFDDDDDD"/>
        <rFont val="Calibri"/>
        <family val="2"/>
        <charset val="1"/>
      </rPr>
      <t xml:space="preserve">, </t>
    </r>
    <r>
      <rPr>
        <sz val="11"/>
        <color rgb="FFCCCCCC"/>
        <rFont val="Calibri"/>
        <family val="2"/>
        <charset val="1"/>
      </rPr>
      <t xml:space="preserve">martial</t>
    </r>
    <r>
      <rPr>
        <sz val="11"/>
        <color rgb="FFDDDDDD"/>
        <rFont val="Calibri"/>
        <family val="2"/>
        <charset val="1"/>
      </rPr>
      <t xml:space="preserve">, heavy weapons, </t>
    </r>
    <r>
      <rPr>
        <sz val="11"/>
        <color rgb="FF000000"/>
        <rFont val="Calibri"/>
        <family val="2"/>
        <charset val="1"/>
      </rPr>
      <t xml:space="preserve">ranged</t>
    </r>
    <r>
      <rPr>
        <sz val="11"/>
        <color rgb="FFDDDDDD"/>
        <rFont val="Calibri"/>
        <family val="2"/>
        <charset val="1"/>
      </rPr>
      <t xml:space="preserve">, firearms</t>
    </r>
    <r>
      <rPr>
        <sz val="11"/>
        <color theme="1"/>
        <rFont val="Calibri"/>
        <family val="2"/>
        <charset val="1"/>
      </rPr>
      <t xml:space="preserve">)</t>
    </r>
  </si>
  <si>
    <r>
      <rPr>
        <sz val="11"/>
        <color rgb="FF000000"/>
        <rFont val="Calibri"/>
        <family val="2"/>
        <charset val="1"/>
      </rPr>
      <t xml:space="preserve">Influence</t>
    </r>
    <r>
      <rPr>
        <sz val="11"/>
        <color rgb="FFB2B2B2"/>
        <rFont val="Calibri"/>
        <family val="2"/>
        <charset val="1"/>
      </rPr>
      <t xml:space="preserve"> (Persuasion, Deception, Leadership, Negotiation, Intimidation)</t>
    </r>
  </si>
  <si>
    <r>
      <rPr>
        <sz val="11"/>
        <color rgb="FF000000"/>
        <rFont val="Calibri"/>
        <family val="2"/>
        <charset val="1"/>
      </rPr>
      <t xml:space="preserve">Investigate (</t>
    </r>
    <r>
      <rPr>
        <sz val="11"/>
        <color rgb="FFCCCCCC"/>
        <rFont val="Calibri"/>
        <family val="2"/>
        <charset val="1"/>
      </rPr>
      <t xml:space="preserve">Deduction</t>
    </r>
    <r>
      <rPr>
        <sz val="11"/>
        <color rgb="FF000000"/>
        <rFont val="Calibri"/>
        <family val="2"/>
        <charset val="1"/>
      </rPr>
      <t xml:space="preserve">, </t>
    </r>
    <r>
      <rPr>
        <sz val="11"/>
        <color rgb="FFCCCCCC"/>
        <rFont val="Calibri"/>
        <family val="2"/>
        <charset val="1"/>
      </rPr>
      <t xml:space="preserve">Scrutiny</t>
    </r>
    <r>
      <rPr>
        <sz val="11"/>
        <color rgb="FF000000"/>
        <rFont val="Calibri"/>
        <family val="2"/>
        <charset val="1"/>
      </rPr>
      <t xml:space="preserve">, </t>
    </r>
    <r>
      <rPr>
        <sz val="11"/>
        <color rgb="FFCCCCCC"/>
        <rFont val="Calibri"/>
        <family val="2"/>
        <charset val="1"/>
      </rPr>
      <t xml:space="preserve">Observation</t>
    </r>
    <r>
      <rPr>
        <sz val="11"/>
        <color rgb="FF000000"/>
        <rFont val="Calibri"/>
        <family val="2"/>
        <charset val="1"/>
      </rPr>
      <t xml:space="preserve">, Interrogation)</t>
    </r>
  </si>
  <si>
    <r>
      <rPr>
        <sz val="11"/>
        <color rgb="FF000000"/>
        <rFont val="Calibri"/>
        <family val="2"/>
        <charset val="1"/>
      </rPr>
      <t xml:space="preserve">Lore ( </t>
    </r>
    <r>
      <rPr>
        <sz val="11"/>
        <color rgb="FFCCCCCC"/>
        <rFont val="Calibri"/>
        <family val="2"/>
        <charset val="1"/>
      </rPr>
      <t xml:space="preserve">Church</t>
    </r>
    <r>
      <rPr>
        <sz val="11"/>
        <color rgb="FF000000"/>
        <rFont val="Calibri"/>
        <family val="2"/>
        <charset val="1"/>
      </rPr>
      <t xml:space="preserve">, Hermetic, Faerie</t>
    </r>
    <r>
      <rPr>
        <sz val="11"/>
        <color rgb="FFCCCCCC"/>
        <rFont val="Calibri"/>
        <family val="2"/>
        <charset val="1"/>
      </rPr>
      <t xml:space="preserve">, Infernal, Twilight</t>
    </r>
    <r>
      <rPr>
        <sz val="11"/>
        <color rgb="FF000000"/>
        <rFont val="Calibri"/>
        <family val="2"/>
        <charset val="1"/>
      </rPr>
      <t xml:space="preserve">)</t>
    </r>
  </si>
  <si>
    <t xml:space="preserve">Magic Theory (Parma Magica, Latin, research, regio lore)</t>
  </si>
  <si>
    <r>
      <rPr>
        <sz val="11"/>
        <color theme="1"/>
        <rFont val="Calibri"/>
        <family val="2"/>
        <charset val="1"/>
      </rPr>
      <t xml:space="preserve">Medicine (</t>
    </r>
    <r>
      <rPr>
        <sz val="11"/>
        <color rgb="FF000000"/>
        <rFont val="Calibri"/>
        <family val="2"/>
        <charset val="1"/>
      </rPr>
      <t xml:space="preserve">first aid,</t>
    </r>
    <r>
      <rPr>
        <sz val="11"/>
        <color rgb="FFDDDDDD"/>
        <rFont val="Calibri"/>
        <family val="2"/>
        <charset val="1"/>
      </rPr>
      <t xml:space="preserve"> surgery, herbal medicine, infectious</t>
    </r>
    <r>
      <rPr>
        <sz val="11"/>
        <color theme="1"/>
        <rFont val="Calibri"/>
        <family val="2"/>
        <charset val="1"/>
      </rPr>
      <t xml:space="preserve">)</t>
    </r>
  </si>
  <si>
    <t xml:space="preserve">Physique (Savate, Flexibility, athletics)</t>
  </si>
  <si>
    <t xml:space="preserve">Bertrand du Gretskin, protector of grenoule</t>
  </si>
  <si>
    <t xml:space="preserve">“the ugliest child” of the region. Young Bertrand,</t>
  </si>
  <si>
    <t xml:space="preserve"> unloved, proved his worthiness to his parents when</t>
  </si>
  <si>
    <t xml:space="preserve"> a fortune teller predicted a glorious future for the  child.</t>
  </si>
  <si>
    <t xml:space="preserve">Guardian, protector</t>
  </si>
  <si>
    <t xml:space="preserve">singleminded in</t>
  </si>
  <si>
    <t xml:space="preserve">body guarding</t>
  </si>
  <si>
    <t xml:space="preserve">Heavy</t>
  </si>
  <si>
    <t xml:space="preserve">Longsword and shield</t>
  </si>
  <si>
    <t xml:space="preserve">Wings of an eagle</t>
  </si>
  <si>
    <t xml:space="preserve">ReCo</t>
  </si>
  <si>
    <t xml:space="preserve">con</t>
  </si>
  <si>
    <t xml:space="preserve">Fly like an eagle</t>
  </si>
  <si>
    <t xml:space="preserve">Marco Polo</t>
  </si>
  <si>
    <t xml:space="preserve">7 league Stride</t>
  </si>
  <si>
    <t xml:space="preserve">Quiet brooding mage</t>
  </si>
  <si>
    <t xml:space="preserve">35km teleport to arcane connection or direct sight</t>
  </si>
  <si>
    <t xml:space="preserve">Confusion of the numbed will</t>
  </si>
  <si>
    <t xml:space="preserve">ReMe</t>
  </si>
  <si>
    <t xml:space="preserve">Gaelan whisperer</t>
  </si>
  <si>
    <t xml:space="preserve">target is too confused to take action</t>
  </si>
  <si>
    <t xml:space="preserve">Aura of Rightful Authority</t>
  </si>
  <si>
    <t xml:space="preserve">Manipulator</t>
  </si>
  <si>
    <t xml:space="preserve">Target thinks you are an authority</t>
  </si>
  <si>
    <t xml:space="preserve">Tremere</t>
  </si>
  <si>
    <t xml:space="preserve">Strings of the Unwilling Marionette</t>
  </si>
  <si>
    <t xml:space="preserve">Italian</t>
  </si>
  <si>
    <t xml:space="preserve">Influence, Magic Theory</t>
  </si>
  <si>
    <t xml:space="preserve">Control movements of the target, movements are jerky of resisted. cannot talk but mumble</t>
  </si>
  <si>
    <t xml:space="preserve">gift</t>
  </si>
  <si>
    <t xml:space="preserve">Inoffensive to animals</t>
  </si>
  <si>
    <t xml:space="preserve">Physique, Lore, Investigate</t>
  </si>
  <si>
    <t xml:space="preserve">Telekinetic push</t>
  </si>
  <si>
    <t xml:space="preserve">brooding, introvert</t>
  </si>
  <si>
    <t xml:space="preserve">Stealth, Languages, Alertness, burglary</t>
  </si>
  <si>
    <t xml:space="preserve">forcefully push a human sized target backwards. hitting something can hurt, a lot.</t>
  </si>
  <si>
    <t xml:space="preserve">Gift of Frog Legs</t>
  </si>
  <si>
    <t xml:space="preserve">jump 9m forward or 5m up. roll physique to land.</t>
  </si>
  <si>
    <t xml:space="preserve"> </t>
  </si>
  <si>
    <t xml:space="preserve">Spontaneous Spells</t>
  </si>
  <si>
    <t xml:space="preserve">spend a turn to create an adv Or fatigue</t>
  </si>
  <si>
    <t xml:space="preserve">skill halved</t>
  </si>
  <si>
    <t xml:space="preserve">Call to Slumber</t>
  </si>
  <si>
    <t xml:space="preserve">Target falls into natural sleep</t>
  </si>
  <si>
    <t xml:space="preserve">brawl</t>
  </si>
  <si>
    <t xml:space="preserve">The unseen Porter</t>
  </si>
  <si>
    <t xml:space="preserve">ReTe</t>
  </si>
  <si>
    <t xml:space="preserve">Rego Corpus</t>
  </si>
  <si>
    <t xml:space="preserve">Unseen arm STR superb 5</t>
  </si>
  <si>
    <t xml:space="preserve">Rego Mentem</t>
  </si>
  <si>
    <t xml:space="preserve">Bind wounds</t>
  </si>
  <si>
    <t xml:space="preserve">CrCo</t>
  </si>
  <si>
    <t xml:space="preserve">Rego</t>
  </si>
  <si>
    <t xml:space="preserve">Stops bleeding and natural healing</t>
  </si>
  <si>
    <t xml:space="preserve">Lift the Dangling puppet</t>
  </si>
  <si>
    <t xml:space="preserve">target rises as fast as smoke rises</t>
  </si>
  <si>
    <t xml:space="preserve">incapacitated</t>
  </si>
  <si>
    <t xml:space="preserve">Noble clothes</t>
  </si>
  <si>
    <t xml:space="preserve">Jérôme Le Banner</t>
  </si>
  <si>
    <t xml:space="preserve">Subtle Magic (gestures)</t>
  </si>
  <si>
    <t xml:space="preserve">Pessimistic</t>
  </si>
  <si>
    <t xml:space="preserve">Boxer faced very tall man, who is pretty simple.</t>
  </si>
  <si>
    <t xml:space="preserve">Quiet magic (voice)</t>
  </si>
  <si>
    <t xml:space="preserve">Oversensitive to disrespect</t>
  </si>
  <si>
    <t xml:space="preserve">Inoffensive to animal</t>
  </si>
  <si>
    <t xml:space="preserve">Animal companion</t>
  </si>
  <si>
    <t xml:space="preserve">Certamen +2</t>
  </si>
  <si>
    <t xml:space="preserve">Body builder brute</t>
  </si>
  <si>
    <t xml:space="preserve">Violent when drunk</t>
  </si>
  <si>
    <t xml:space="preserve">average income</t>
  </si>
  <si>
    <t xml:space="preserve">heavy</t>
  </si>
  <si>
    <t xml:space="preserve">Bastard sword</t>
  </si>
  <si>
    <r>
      <rPr>
        <sz val="11"/>
        <color theme="1"/>
        <rFont val="Calibri"/>
        <family val="2"/>
        <charset val="1"/>
      </rPr>
      <t xml:space="preserve">Burglary (</t>
    </r>
    <r>
      <rPr>
        <sz val="11"/>
        <color rgb="FFDDDDDD"/>
        <rFont val="Calibri"/>
        <family val="2"/>
        <charset val="1"/>
      </rPr>
      <t xml:space="preserve">lock picking, pocket picking, traps</t>
    </r>
    <r>
      <rPr>
        <sz val="11"/>
        <color theme="1"/>
        <rFont val="Calibri"/>
        <family val="2"/>
        <charset val="1"/>
      </rPr>
      <t xml:space="preserve">)</t>
    </r>
  </si>
  <si>
    <r>
      <rPr>
        <sz val="11"/>
        <color theme="1"/>
        <rFont val="Calibri"/>
        <family val="2"/>
        <charset val="1"/>
      </rPr>
      <t xml:space="preserve">Fight (</t>
    </r>
    <r>
      <rPr>
        <sz val="11"/>
        <color rgb="FFDDDDDD"/>
        <rFont val="Calibri"/>
        <family val="2"/>
        <charset val="1"/>
      </rPr>
      <t xml:space="preserve">light , martial, heavy weapons, ranged, firearms</t>
    </r>
    <r>
      <rPr>
        <sz val="11"/>
        <color theme="1"/>
        <rFont val="Calibri"/>
        <family val="2"/>
        <charset val="1"/>
      </rPr>
      <t xml:space="preserve">)</t>
    </r>
  </si>
  <si>
    <r>
      <rPr>
        <sz val="11"/>
        <color theme="1"/>
        <rFont val="Calibri"/>
        <family val="2"/>
        <charset val="1"/>
      </rPr>
      <t xml:space="preserve">Influence (Persuasion, Deception, </t>
    </r>
    <r>
      <rPr>
        <sz val="11"/>
        <color rgb="FFDDDDDD"/>
        <rFont val="Calibri"/>
        <family val="2"/>
        <charset val="1"/>
      </rPr>
      <t xml:space="preserve">Leadership,</t>
    </r>
    <r>
      <rPr>
        <sz val="11"/>
        <color theme="1"/>
        <rFont val="Calibri"/>
        <family val="2"/>
        <charset val="1"/>
      </rPr>
      <t xml:space="preserve"> Negotiation, Intimidation)</t>
    </r>
  </si>
  <si>
    <r>
      <rPr>
        <sz val="11"/>
        <color theme="1"/>
        <rFont val="Calibri"/>
        <family val="2"/>
        <charset val="1"/>
      </rPr>
      <t xml:space="preserve">Lore ( </t>
    </r>
    <r>
      <rPr>
        <sz val="11"/>
        <color rgb="FFDDDDDD"/>
        <rFont val="Calibri"/>
        <family val="2"/>
        <charset val="1"/>
      </rPr>
      <t xml:space="preserve">Church</t>
    </r>
    <r>
      <rPr>
        <sz val="11"/>
        <color theme="1"/>
        <rFont val="Calibri"/>
        <family val="2"/>
        <charset val="1"/>
      </rPr>
      <t xml:space="preserve">, Hermetic, </t>
    </r>
    <r>
      <rPr>
        <sz val="11"/>
        <color rgb="FFDDDDDD"/>
        <rFont val="Calibri"/>
        <family val="2"/>
        <charset val="1"/>
      </rPr>
      <t xml:space="preserve">Faerie</t>
    </r>
    <r>
      <rPr>
        <sz val="11"/>
        <color theme="1"/>
        <rFont val="Calibri"/>
        <family val="2"/>
        <charset val="1"/>
      </rPr>
      <t xml:space="preserve">, Infernal, </t>
    </r>
    <r>
      <rPr>
        <sz val="11"/>
        <color rgb="FFDDDDDD"/>
        <rFont val="Calibri"/>
        <family val="2"/>
        <charset val="1"/>
      </rPr>
      <t xml:space="preserve">Twilight</t>
    </r>
    <r>
      <rPr>
        <sz val="11"/>
        <color theme="1"/>
        <rFont val="Calibri"/>
        <family val="2"/>
        <charset val="1"/>
      </rPr>
      <t xml:space="preserve">)</t>
    </r>
  </si>
  <si>
    <t xml:space="preserve">Languages (French)</t>
  </si>
  <si>
    <t xml:space="preserve">Physique (stress, brawling, strength, athletics)</t>
  </si>
  <si>
    <t xml:space="preserve">Scale</t>
  </si>
  <si>
    <t xml:space="preserve">1. Mortal, up to 100 years</t>
  </si>
  <si>
    <t xml:space="preserve">2. Old, up to 300 years</t>
  </si>
  <si>
    <t xml:space="preserve">3. ancient, up to 600 yrs</t>
  </si>
  <si>
    <t xml:space="preserve">4 Methuselah, up to 1000 years</t>
  </si>
  <si>
    <t xml:space="preserve">tseget</t>
  </si>
  <si>
    <t xml:space="preserve">Call to slumber</t>
  </si>
  <si>
    <t xml:space="preserve">CrMe</t>
  </si>
  <si>
    <t xml:space="preserve">Mom</t>
  </si>
  <si>
    <t xml:space="preserve">Target falls ibto a natural sleep</t>
  </si>
  <si>
    <t xml:space="preserve">Arders Wirtsenius, the mentalist</t>
  </si>
  <si>
    <t xml:space="preserve">Obese academic, true nerd, cheerful</t>
  </si>
  <si>
    <t xml:space="preserve">peering into a mortal mind</t>
  </si>
  <si>
    <t xml:space="preserve">InMe</t>
  </si>
  <si>
    <t xml:space="preserve">Learn all the information from a persons mind.</t>
  </si>
  <si>
    <t xml:space="preserve">Agmundr strongarm</t>
  </si>
  <si>
    <t xml:space="preserve">thoughts withing babble</t>
  </si>
  <si>
    <t xml:space="preserve">hearing</t>
  </si>
  <si>
    <t xml:space="preserve">understand what everyone is saying. regardless of the language</t>
  </si>
  <si>
    <t xml:space="preserve">True nerd of magic</t>
  </si>
  <si>
    <t xml:space="preserve">opening the mind of an animal</t>
  </si>
  <si>
    <t xml:space="preserve">InAni</t>
  </si>
  <si>
    <t xml:space="preserve">Bonisagus</t>
  </si>
  <si>
    <t xml:space="preserve">telepathic communication through touch.</t>
  </si>
  <si>
    <t xml:space="preserve">Danish</t>
  </si>
  <si>
    <t xml:space="preserve">Will, Lore</t>
  </si>
  <si>
    <t xml:space="preserve">listen thru the faerie veil</t>
  </si>
  <si>
    <t xml:space="preserve">InVim</t>
  </si>
  <si>
    <t xml:space="preserve">hear</t>
  </si>
  <si>
    <t xml:space="preserve">Physique, Languages, Investigate</t>
  </si>
  <si>
    <t xml:space="preserve">listen thru the boundaries of faerie region</t>
  </si>
  <si>
    <t xml:space="preserve">Merry</t>
  </si>
  <si>
    <t xml:space="preserve">Stealth, Contacts, Medicine, Travel</t>
  </si>
  <si>
    <t xml:space="preserve">month</t>
  </si>
  <si>
    <t xml:space="preserve">change details of a memory</t>
  </si>
  <si>
    <t xml:space="preserve">Disguise of the transformed imag</t>
  </si>
  <si>
    <t xml:space="preserve">diameter</t>
  </si>
  <si>
    <t xml:space="preserve">shange appearance to another</t>
  </si>
  <si>
    <t xml:space="preserve">Loss of but a moments memory</t>
  </si>
  <si>
    <t xml:space="preserve">PeMe</t>
  </si>
  <si>
    <t xml:space="preserve">target forgetd 5 minutes of his life.</t>
  </si>
  <si>
    <t xml:space="preserve">Wrestling</t>
  </si>
  <si>
    <t xml:space="preserve">intellego mentem</t>
  </si>
  <si>
    <t xml:space="preserve">intellego imaginem</t>
  </si>
  <si>
    <t xml:space="preserve">Intellego</t>
  </si>
  <si>
    <t xml:space="preserve">mentem</t>
  </si>
  <si>
    <t xml:space="preserve">imaginem</t>
  </si>
  <si>
    <t xml:space="preserve">flexible formulaic magic</t>
  </si>
  <si>
    <t xml:space="preserve">Obese</t>
  </si>
  <si>
    <t xml:space="preserve">add or remove spell lvl</t>
  </si>
  <si>
    <t xml:space="preserve">Clumsy</t>
  </si>
  <si>
    <t xml:space="preserve">by one, dynamically</t>
  </si>
  <si>
    <t xml:space="preserve">Compassionate, minor</t>
  </si>
  <si>
    <t xml:space="preserve">Inventing new spells is +2</t>
  </si>
  <si>
    <t xml:space="preserve">Danish nobility clothes, ritual knife</t>
  </si>
  <si>
    <t xml:space="preserve">Eugène François Vido</t>
  </si>
  <si>
    <r>
      <rPr>
        <sz val="11"/>
        <color theme="1"/>
        <rFont val="Calibri"/>
        <family val="2"/>
        <charset val="1"/>
      </rPr>
      <t xml:space="preserve">Burglary</t>
    </r>
    <r>
      <rPr>
        <sz val="11"/>
        <color rgb="FFCCCCCC"/>
        <rFont val="Calibri"/>
        <family val="2"/>
        <charset val="1"/>
      </rPr>
      <t xml:space="preserve"> (lock picking, pocket picking, traps)</t>
    </r>
  </si>
  <si>
    <t xml:space="preserve">Quick in mind, charming, and not a deep thinker.</t>
  </si>
  <si>
    <t xml:space="preserve">Danish Arch-mage</t>
  </si>
  <si>
    <t xml:space="preserve">He fixes things when mages are exposed.</t>
  </si>
  <si>
    <r>
      <rPr>
        <sz val="11"/>
        <color theme="1"/>
        <rFont val="Calibri"/>
        <family val="2"/>
        <charset val="1"/>
      </rPr>
      <t xml:space="preserve">Fight </t>
    </r>
    <r>
      <rPr>
        <sz val="11"/>
        <color rgb="FFCCCCCC"/>
        <rFont val="Calibri"/>
        <family val="2"/>
        <charset val="1"/>
      </rPr>
      <t xml:space="preserve">(light , martial, heavy weapons, ranged, firearms)</t>
    </r>
  </si>
  <si>
    <r>
      <rPr>
        <sz val="11"/>
        <color rgb="FF000000"/>
        <rFont val="Calibri"/>
        <family val="2"/>
        <charset val="1"/>
      </rPr>
      <t xml:space="preserve">Influence </t>
    </r>
    <r>
      <rPr>
        <sz val="11"/>
        <color rgb="FFCCCCCC"/>
        <rFont val="Calibri"/>
        <family val="2"/>
        <charset val="1"/>
      </rPr>
      <t xml:space="preserve">(Persuasion, Deception, Leadership, Negotiation, Intimidation)</t>
    </r>
  </si>
  <si>
    <t xml:space="preserve">fixer, deals with problems</t>
  </si>
  <si>
    <t xml:space="preserve">Lore ( Hermetic lore, Hermetic law, French law )</t>
  </si>
  <si>
    <t xml:space="preserve">outlaw</t>
  </si>
  <si>
    <t xml:space="preserve">Languages (Danish, French. English)</t>
  </si>
  <si>
    <t xml:space="preserve">Magic Theory (Parma Magica, Latin, research, twilight)</t>
  </si>
  <si>
    <r>
      <rPr>
        <sz val="11"/>
        <color theme="1"/>
        <rFont val="Calibri"/>
        <family val="2"/>
        <charset val="1"/>
      </rPr>
      <t xml:space="preserve">Medicine (</t>
    </r>
    <r>
      <rPr>
        <sz val="11"/>
        <color rgb="FFDDDDDD"/>
        <rFont val="Calibri"/>
        <family val="2"/>
        <charset val="1"/>
      </rPr>
      <t xml:space="preserve">first aid, surgery, herbal medicine, </t>
    </r>
    <r>
      <rPr>
        <sz val="11"/>
        <color rgb="FF000000"/>
        <rFont val="Calibri"/>
        <family val="2"/>
        <charset val="1"/>
      </rPr>
      <t xml:space="preserve">infectious</t>
    </r>
    <r>
      <rPr>
        <sz val="11"/>
        <color theme="1"/>
        <rFont val="Calibri"/>
        <family val="2"/>
        <charset val="1"/>
      </rPr>
      <t xml:space="preserve">)</t>
    </r>
  </si>
  <si>
    <r>
      <rPr>
        <sz val="11"/>
        <color theme="1"/>
        <rFont val="Calibri"/>
        <family val="2"/>
        <charset val="1"/>
      </rPr>
      <t xml:space="preserve">Physique (Wrestling, strength, </t>
    </r>
    <r>
      <rPr>
        <sz val="11"/>
        <color rgb="FFCCCCCC"/>
        <rFont val="Calibri"/>
        <family val="2"/>
        <charset val="1"/>
      </rPr>
      <t xml:space="preserve">athletics</t>
    </r>
    <r>
      <rPr>
        <sz val="11"/>
        <color theme="1"/>
        <rFont val="Calibri"/>
        <family val="2"/>
        <charset val="1"/>
      </rPr>
      <t xml:space="preserve">)</t>
    </r>
  </si>
  <si>
    <t xml:space="preserve">Long sword and shield</t>
  </si>
  <si>
    <r>
      <rPr>
        <sz val="11"/>
        <color theme="1"/>
        <rFont val="Calibri"/>
        <family val="2"/>
        <charset val="1"/>
      </rPr>
      <t xml:space="preserve">Stealth (</t>
    </r>
    <r>
      <rPr>
        <sz val="11"/>
        <color rgb="FFCCCCCC"/>
        <rFont val="Calibri"/>
        <family val="2"/>
        <charset val="1"/>
      </rPr>
      <t xml:space="preserve">sneak</t>
    </r>
    <r>
      <rPr>
        <sz val="11"/>
        <color theme="1"/>
        <rFont val="Calibri"/>
        <family val="2"/>
        <charset val="1"/>
      </rPr>
      <t xml:space="preserve">, </t>
    </r>
    <r>
      <rPr>
        <sz val="11"/>
        <color rgb="FF000000"/>
        <rFont val="Calibri"/>
        <family val="2"/>
        <charset val="1"/>
      </rPr>
      <t xml:space="preserve">hide</t>
    </r>
    <r>
      <rPr>
        <sz val="11"/>
        <color theme="1"/>
        <rFont val="Calibri"/>
        <family val="2"/>
        <charset val="1"/>
      </rPr>
      <t xml:space="preserve">)</t>
    </r>
  </si>
  <si>
    <t xml:space="preserve">spontanious magic</t>
  </si>
  <si>
    <t xml:space="preserve">pp</t>
  </si>
  <si>
    <t xml:space="preserve">pppp</t>
  </si>
  <si>
    <t xml:space="preserve">Mild</t>
  </si>
  <si>
    <t xml:space="preserve">pppppp</t>
  </si>
  <si>
    <t xml:space="preserve">Moderate</t>
  </si>
  <si>
    <t xml:space="preserve">ppppppp</t>
  </si>
  <si>
    <t xml:space="preserve">Annabelle</t>
  </si>
  <si>
    <t xml:space="preserve">Anabelle is a french maiden, a ranger, hunter.</t>
  </si>
  <si>
    <r>
      <rPr>
        <b val="true"/>
        <sz val="8"/>
        <color rgb="FF333333"/>
        <rFont val="Verdana"/>
        <family val="2"/>
        <charset val="1"/>
      </rPr>
      <t xml:space="preserve">Called Shot.</t>
    </r>
    <r>
      <rPr>
        <sz val="8"/>
        <color rgb="FF333333"/>
        <rFont val="Verdana"/>
        <family val="2"/>
        <charset val="1"/>
      </rPr>
      <t xml:space="preserve"> During a Shoot attack, spend a fate point and declare a specific condition you want to inflict on a target, like </t>
    </r>
    <r>
      <rPr>
        <i val="true"/>
        <sz val="8"/>
        <color rgb="FF333333"/>
        <rFont val="Verdana"/>
        <family val="2"/>
        <charset val="1"/>
      </rPr>
      <t xml:space="preserve">Shot in the Hand</t>
    </r>
    <r>
      <rPr>
        <sz val="8"/>
        <color rgb="FF333333"/>
        <rFont val="Verdana"/>
        <family val="2"/>
        <charset val="1"/>
      </rPr>
      <t xml:space="preserve">. If you succeed, you place that as a situation aspect on them in addition to hitting them for stress. (Fate Core, p.125)</t>
    </r>
  </si>
  <si>
    <t xml:space="preserve">Her age is 20, hair is long and light golden, quite pretty. </t>
  </si>
  <si>
    <r>
      <rPr>
        <b val="true"/>
        <sz val="8"/>
        <color rgb="FF333333"/>
        <rFont val="Verdana"/>
        <family val="2"/>
        <charset val="1"/>
      </rPr>
      <t xml:space="preserve">Gun Kata.</t>
    </r>
    <r>
      <rPr>
        <sz val="8"/>
        <color rgb="FF333333"/>
        <rFont val="Verdana"/>
        <family val="2"/>
        <charset val="1"/>
      </rPr>
      <t xml:space="preserve"> You are light on your feet with a gun in your hand, able to keep the gunplay going while evading attempts to harm you. You may use Shoot instead of Athletics to defend against physical attacks. (adapted from Spirit of the Century SRD, §6.15.1)</t>
    </r>
  </si>
  <si>
    <t xml:space="preserve">she is also a skinchanger</t>
  </si>
  <si>
    <r>
      <rPr>
        <b val="true"/>
        <sz val="8"/>
        <color rgb="FF333333"/>
        <rFont val="Verdana"/>
        <family val="2"/>
        <charset val="1"/>
      </rPr>
      <t xml:space="preserve">Long Shot.</t>
    </r>
    <r>
      <rPr>
        <sz val="8"/>
        <color rgb="FF333333"/>
        <rFont val="Verdana"/>
        <family val="2"/>
        <charset val="1"/>
      </rPr>
      <t xml:space="preserve"> You can make physical attacks with Shoot from up to three zones away, rather than the usual two. (adapted from Spirit of the Century SRD, §6.15.1)</t>
    </r>
  </si>
  <si>
    <r>
      <rPr>
        <b val="true"/>
        <sz val="8"/>
        <color rgb="FF333333"/>
        <rFont val="Verdana"/>
        <family val="2"/>
        <charset val="1"/>
      </rPr>
      <t xml:space="preserve">Rain of Lead.</t>
    </r>
    <r>
      <rPr>
        <sz val="8"/>
        <color rgb="FF333333"/>
        <rFont val="Verdana"/>
        <family val="2"/>
        <charset val="1"/>
      </rPr>
      <t xml:space="preserve"> +2 to create advantage rolls with Shoot when you create an aspect relating to suppressive fire. </t>
    </r>
  </si>
  <si>
    <t xml:space="preserve">Skinchanger ranger</t>
  </si>
  <si>
    <t xml:space="preserve">covenant</t>
  </si>
  <si>
    <t xml:space="preserve">Perfume</t>
  </si>
  <si>
    <t xml:space="preserve">Provencal</t>
  </si>
  <si>
    <t xml:space="preserve">Bound</t>
  </si>
  <si>
    <t xml:space="preserve">Harry Rothschild</t>
  </si>
  <si>
    <t xml:space="preserve">Resources</t>
  </si>
  <si>
    <t xml:space="preserve">Virtues and stunts</t>
  </si>
  <si>
    <t xml:space="preserve">Skin changer</t>
  </si>
  <si>
    <t xml:space="preserve">It takes a season to create a new skin</t>
  </si>
  <si>
    <t xml:space="preserve">* put an animal skin and gain abilities and weakness of the animal.</t>
  </si>
  <si>
    <t xml:space="preserve">pppppppp</t>
  </si>
  <si>
    <t xml:space="preserve">* Keep intellect if not in that form for not too long</t>
  </si>
  <si>
    <r>
      <rPr>
        <b val="true"/>
        <sz val="11"/>
        <color theme="1"/>
        <rFont val="Calibri"/>
        <family val="2"/>
        <charset val="1"/>
      </rPr>
      <t xml:space="preserve">As an experienced ranger</t>
    </r>
    <r>
      <rPr>
        <sz val="11"/>
        <color theme="1"/>
        <rFont val="Calibri"/>
        <family val="2"/>
        <charset val="1"/>
      </rPr>
      <t xml:space="preserve">, get +2 when Attacking with a bow after aiming 1 turn</t>
    </r>
  </si>
  <si>
    <r>
      <rPr>
        <b val="true"/>
        <sz val="11"/>
        <color theme="1"/>
        <rFont val="Calibri"/>
        <family val="2"/>
        <charset val="1"/>
      </rPr>
      <t xml:space="preserve">As an experienced ranger</t>
    </r>
    <r>
      <rPr>
        <sz val="11"/>
        <color theme="1"/>
        <rFont val="Calibri"/>
        <family val="2"/>
        <charset val="1"/>
      </rPr>
      <t xml:space="preserve">, get +2 when tracking with survival</t>
    </r>
  </si>
  <si>
    <t xml:space="preserve">-2</t>
  </si>
  <si>
    <t xml:space="preserve">Lycantrophe, 3 days a werewolf fullmoon</t>
  </si>
  <si>
    <t xml:space="preserve">* heals all damage when gains control.</t>
  </si>
  <si>
    <t xml:space="preserve">Rank</t>
  </si>
  <si>
    <t xml:space="preserve">Short sword</t>
  </si>
  <si>
    <t xml:space="preserve">Light leather</t>
  </si>
  <si>
    <t xml:space="preserve">composite bow, arrows, short sword, knife</t>
  </si>
  <si>
    <t xml:space="preserve">Nizza woodlands</t>
  </si>
  <si>
    <t xml:space="preserve">Weapons</t>
  </si>
  <si>
    <t xml:space="preserve">body guard for Nixie</t>
  </si>
  <si>
    <t xml:space="preserve">chinese warrior</t>
  </si>
  <si>
    <t xml:space="preserve">Chinese provencal</t>
  </si>
  <si>
    <t xml:space="preserve">Nixie</t>
  </si>
  <si>
    <t xml:space="preserve">Virtues </t>
  </si>
  <si>
    <r>
      <rPr>
        <sz val="11"/>
        <color theme="1"/>
        <rFont val="Mezalia"/>
        <family val="0"/>
        <charset val="1"/>
      </rPr>
      <t xml:space="preserve">Right Place, Right Time</t>
    </r>
    <r>
      <rPr>
        <sz val="11"/>
        <color theme="1"/>
        <rFont val="Calibri"/>
        <family val="2"/>
        <charset val="1"/>
      </rPr>
      <t xml:space="preserve">: Once per session, you may announce your presence</t>
    </r>
  </si>
  <si>
    <t xml:space="preserve">in the perfect place to help someone in need, ignoring usual limits of</t>
  </si>
  <si>
    <t xml:space="preserve">time, distance, or plausibility. If the GM elects to grant you a boost and</t>
  </si>
  <si>
    <t xml:space="preserve">subsequently take advantage of the situation, the stunt does not count</t>
  </si>
  <si>
    <t xml:space="preserve">as the once-per-session application.</t>
  </si>
  <si>
    <t xml:space="preserve">Stunts</t>
  </si>
  <si>
    <r>
      <rPr>
        <b val="true"/>
        <sz val="10"/>
        <color rgb="FF434343"/>
        <rFont val="Calibri"/>
        <family val="2"/>
        <charset val="1"/>
      </rPr>
      <t xml:space="preserve">Outsider</t>
    </r>
    <r>
      <rPr>
        <sz val="11"/>
        <color rgb="FF434343"/>
        <rFont val="Calibri"/>
        <family val="2"/>
        <charset val="1"/>
      </rPr>
      <t xml:space="preserve">, faces racism</t>
    </r>
  </si>
  <si>
    <r>
      <rPr>
        <sz val="11"/>
        <color rgb="FF434343"/>
        <rFont val="Calibri"/>
        <family val="2"/>
        <charset val="1"/>
      </rPr>
      <t xml:space="preserve">As a </t>
    </r>
    <r>
      <rPr>
        <b val="true"/>
        <sz val="11"/>
        <color rgb="FF434343"/>
        <rFont val="Calibri"/>
        <family val="2"/>
        <charset val="1"/>
      </rPr>
      <t xml:space="preserve">kung fu maste</t>
    </r>
    <r>
      <rPr>
        <sz val="11"/>
        <color rgb="FF434343"/>
        <rFont val="Calibri"/>
        <family val="2"/>
        <charset val="1"/>
      </rPr>
      <t xml:space="preserve">r, get +2 when creating</t>
    </r>
  </si>
  <si>
    <t xml:space="preserve">advantage in a melee fight.</t>
  </si>
  <si>
    <t xml:space="preserve">Get +2 when attacking multiple opponents</t>
  </si>
  <si>
    <t xml:space="preserve">Jian longsword</t>
  </si>
  <si>
    <t xml:space="preserve">Longbow</t>
  </si>
  <si>
    <t xml:space="preserve">Battle armor, Rattan shield (1 shift)</t>
  </si>
  <si>
    <t xml:space="preserve">Jian longsword, rattan shield, chinese battle armor, horse</t>
  </si>
  <si>
    <t xml:space="preserve">Speaks </t>
  </si>
  <si>
    <t xml:space="preserve">Occitan and chinese</t>
  </si>
  <si>
    <t xml:space="preserve">Gealan Rander</t>
  </si>
  <si>
    <r>
      <rPr>
        <b val="true"/>
        <sz val="11"/>
        <color rgb="FF3A3A3A"/>
        <rFont val="Arial Narrow"/>
        <family val="2"/>
        <charset val="1"/>
      </rPr>
      <t xml:space="preserve">Gealen Rander</t>
    </r>
    <r>
      <rPr>
        <sz val="11"/>
        <color rgb="FF3A3A3A"/>
        <rFont val="Arial Narrow"/>
        <family val="2"/>
        <charset val="1"/>
      </rPr>
      <t xml:space="preserve"> is an English woodsman whose parents had both died by time he was age 5, his mother apparently in childbirth and his father died a few years later.</t>
    </r>
  </si>
  <si>
    <t xml:space="preserve">Animal Handling</t>
  </si>
  <si>
    <t xml:space="preserve">English</t>
  </si>
  <si>
    <t xml:space="preserve">Fight</t>
  </si>
  <si>
    <t xml:space="preserve">Animal Ken</t>
  </si>
  <si>
    <t xml:space="preserve">As an animal whisperer get +2 when calming</t>
  </si>
  <si>
    <t xml:space="preserve">* talk to animals</t>
  </si>
  <si>
    <t xml:space="preserve">an animal</t>
  </si>
  <si>
    <t xml:space="preserve">As a defender I get +2 when defending another</t>
  </si>
  <si>
    <t xml:space="preserve">in melee</t>
  </si>
  <si>
    <t xml:space="preserve">Curse of Venus</t>
  </si>
  <si>
    <t xml:space="preserve">Animal Companion Rufus Dog</t>
  </si>
  <si>
    <t xml:space="preserve">* fall in love with the wrong people</t>
  </si>
  <si>
    <t xml:space="preserve">* those you really like find you vain and shallow</t>
  </si>
  <si>
    <t xml:space="preserve">Spear</t>
  </si>
  <si>
    <t xml:space="preserve">0 unarmed</t>
  </si>
  <si>
    <t xml:space="preserve">Agmundr Storsson</t>
  </si>
  <si>
    <t xml:space="preserve">Agmundr is a Viking and a Skald of great stature and mighty strength. He is haunted by the great wolf Fenrir and his life and destiny are tied to the Beast. </t>
  </si>
  <si>
    <t xml:space="preserve">Viking warrior</t>
  </si>
  <si>
    <t xml:space="preserve">Villa Perfume</t>
  </si>
  <si>
    <t xml:space="preserve">Norse french</t>
  </si>
  <si>
    <t xml:space="preserve">Anders</t>
  </si>
  <si>
    <r>
      <rPr>
        <b val="true"/>
        <sz val="11"/>
        <color theme="1"/>
        <rFont val="Calibri"/>
        <family val="2"/>
        <charset val="1"/>
      </rPr>
      <t xml:space="preserve">Blade runes</t>
    </r>
    <r>
      <rPr>
        <sz val="11"/>
        <color theme="1"/>
        <rFont val="Calibri"/>
        <family val="2"/>
        <charset val="1"/>
      </rPr>
      <t xml:space="preserve">. spend a stress point to draw a magical rune to a weapon, max</t>
    </r>
  </si>
  <si>
    <t xml:space="preserve">1p per weapon size. this one use gives weapon +2 to one of 4 actions.</t>
  </si>
  <si>
    <t xml:space="preserve">once rune is cast, it disappears. casting rune takes a minute </t>
  </si>
  <si>
    <r>
      <rPr>
        <b val="true"/>
        <sz val="11"/>
        <color theme="1"/>
        <rFont val="Calibri"/>
        <family val="2"/>
        <charset val="1"/>
      </rPr>
      <t xml:space="preserve">Heavy Object Swing</t>
    </r>
    <r>
      <rPr>
        <sz val="11"/>
        <color theme="1"/>
        <rFont val="Calibri"/>
        <family val="2"/>
        <charset val="1"/>
      </rPr>
      <t xml:space="preserve">.  You may use Physique </t>
    </r>
  </si>
  <si>
    <t xml:space="preserve">instead of Fight whenever you use a heavy object as a melee weapon. </t>
  </si>
  <si>
    <r>
      <rPr>
        <b val="true"/>
        <sz val="11"/>
        <color rgb="FF434343"/>
        <rFont val="Calibri"/>
        <family val="2"/>
        <charset val="1"/>
      </rPr>
      <t xml:space="preserve">Heavy Object Throw</t>
    </r>
    <r>
      <rPr>
        <sz val="11"/>
        <color rgb="FF434343"/>
        <rFont val="Calibri"/>
        <family val="2"/>
        <charset val="1"/>
      </rPr>
      <t xml:space="preserve">. You may use Physique instead of Shoot to </t>
    </r>
  </si>
  <si>
    <t xml:space="preserve">attack targets one zone away with a heavy object.</t>
  </si>
  <si>
    <t xml:space="preserve">Diabolic past - devil worshippers still take an intrest in you.</t>
  </si>
  <si>
    <t xml:space="preserve">Heavy Battle Axe</t>
  </si>
  <si>
    <t xml:space="preserve">Throwing</t>
  </si>
  <si>
    <t xml:space="preserve">Medium armor</t>
  </si>
  <si>
    <r>
      <rPr>
        <b val="true"/>
        <sz val="8"/>
        <color rgb="FF333333"/>
        <rFont val="Verdana"/>
        <family val="2"/>
        <charset val="1"/>
      </rPr>
      <t xml:space="preserve">Heavy Object Swing.</t>
    </r>
    <r>
      <rPr>
        <sz val="8"/>
        <color rgb="FF333333"/>
        <rFont val="Verdana"/>
        <family val="2"/>
        <charset val="1"/>
      </rPr>
      <t xml:space="preserve"> You may use Physique instead of Fight whenever you use a heavy object as a melee weapon. </t>
    </r>
  </si>
  <si>
    <t xml:space="preserve">Extra heavy battle axe</t>
  </si>
  <si>
    <r>
      <rPr>
        <b val="true"/>
        <sz val="8"/>
        <color rgb="FF333333"/>
        <rFont val="Verdana"/>
        <family val="2"/>
        <charset val="1"/>
      </rPr>
      <t xml:space="preserve">Heavy Object Throw.</t>
    </r>
    <r>
      <rPr>
        <sz val="8"/>
        <color rgb="FF333333"/>
        <rFont val="Verdana"/>
        <family val="2"/>
        <charset val="1"/>
      </rPr>
      <t xml:space="preserve"> You may use Physique instead of Shoot to attack targets one zone away with a heavy object.</t>
    </r>
  </si>
  <si>
    <t xml:space="preserve">The Brute</t>
  </si>
  <si>
    <t xml:space="preserve">The Swashbuckler</t>
  </si>
  <si>
    <t xml:space="preserve">2 handed blade</t>
  </si>
  <si>
    <t xml:space="preserve">2. 2 handed weapon</t>
  </si>
  <si>
    <t xml:space="preserve">The all star</t>
  </si>
  <si>
    <t xml:space="preserve">The Guardian</t>
  </si>
  <si>
    <t xml:space="preserve">Sword and shield</t>
  </si>
  <si>
    <t xml:space="preserve">The Trickster</t>
  </si>
  <si>
    <t xml:space="preserve">The Thief</t>
  </si>
  <si>
    <t xml:space="preserve">small weapon</t>
  </si>
  <si>
    <t xml:space="preserve">Speaking loudly/grang gestures = +1</t>
  </si>
  <si>
    <t xml:space="preserve">Bertrand du Gretskin</t>
  </si>
  <si>
    <t xml:space="preserve">Battle hammer 2h</t>
  </si>
  <si>
    <t xml:space="preserve">Cost</t>
  </si>
  <si>
    <t xml:space="preserve">Art summa</t>
  </si>
  <si>
    <t xml:space="preserve">Learn Magical Art</t>
  </si>
  <si>
    <t xml:space="preserve">Lab Texts</t>
  </si>
  <si>
    <t xml:space="preserve">1bp per spell level</t>
  </si>
  <si>
    <t xml:space="preserve">Learn spells</t>
  </si>
  <si>
    <t xml:space="preserve">Vis source/year</t>
  </si>
  <si>
    <t xml:space="preserve">1 pawn / 5bp</t>
  </si>
  <si>
    <t xml:space="preserve">Vis Stocks</t>
  </si>
  <si>
    <t xml:space="preserve">5 pawns of vis / 1bp</t>
  </si>
  <si>
    <t xml:space="preserve">Weak covenant</t>
  </si>
  <si>
    <t xml:space="preserve">Spring</t>
  </si>
  <si>
    <t xml:space="preserve">0 - 300 build points</t>
  </si>
  <si>
    <t xml:space="preserve">rating</t>
  </si>
  <si>
    <t xml:space="preserve">cost</t>
  </si>
  <si>
    <t xml:space="preserve">In all arts</t>
  </si>
  <si>
    <t xml:space="preserve">Max lvl 5</t>
  </si>
  <si>
    <t xml:space="preserve"> levels of spells</t>
  </si>
  <si>
    <t xml:space="preserve">15 per year</t>
  </si>
  <si>
    <t xml:space="preserve">vis</t>
  </si>
  <si>
    <t xml:space="preserve">Specialist</t>
  </si>
  <si>
    <t xml:space="preserve">Superb skill</t>
  </si>
  <si>
    <t xml:space="preserve">max 5</t>
  </si>
  <si>
    <t xml:space="preserve">bp</t>
  </si>
  <si>
    <t xml:space="preserve">Aging</t>
  </si>
  <si>
    <t xml:space="preserve">Difficulty</t>
  </si>
  <si>
    <t xml:space="preserve">Age</t>
  </si>
  <si>
    <t xml:space="preserve">Bonus</t>
  </si>
  <si>
    <t xml:space="preserve">tough</t>
  </si>
  <si>
    <t xml:space="preserve">Botch</t>
  </si>
  <si>
    <t xml:space="preserve">Living conditions</t>
  </si>
  <si>
    <t xml:space="preserve">Wealthy +1, Poor -1</t>
  </si>
  <si>
    <t xml:space="preserve">Creo Corpus</t>
  </si>
  <si>
    <t xml:space="preserve">Superb(+5)</t>
  </si>
  <si>
    <t xml:space="preserve">fantastic 6</t>
  </si>
  <si>
    <t xml:space="preserve">Longevity ritual </t>
  </si>
  <si>
    <t xml:space="preserve">Creo corpus lab total</t>
  </si>
  <si>
    <t xml:space="preserve">Aura 5</t>
  </si>
  <si>
    <t xml:space="preserve">Character age</t>
  </si>
  <si>
    <t xml:space="preserve">Wealthy</t>
  </si>
  <si>
    <t xml:space="preserve">Wealth 1</t>
  </si>
  <si>
    <t xml:space="preserve">Aura</t>
  </si>
  <si>
    <t xml:space="preserve">total</t>
  </si>
  <si>
    <t xml:space="preserve">Longevity lab total</t>
  </si>
  <si>
    <t xml:space="preserve">Roll</t>
  </si>
  <si>
    <t xml:space="preserve">Total</t>
  </si>
  <si>
    <t xml:space="preserve">Badroll</t>
  </si>
  <si>
    <t xml:space="preserve">Success</t>
  </si>
  <si>
    <t xml:space="preserve">Aging points</t>
  </si>
  <si>
    <t xml:space="preserve">Aging flaws</t>
  </si>
  <si>
    <t xml:space="preserve">Potion total</t>
  </si>
  <si>
    <t xml:space="preserve">Ages one year</t>
  </si>
  <si>
    <t xml:space="preserve">minor flaw</t>
  </si>
  <si>
    <t xml:space="preserve">No apparent aging</t>
  </si>
  <si>
    <t xml:space="preserve">major flaw</t>
  </si>
  <si>
    <t xml:space="preserve">aging point</t>
  </si>
  <si>
    <t xml:space="preserve">2 aging points</t>
  </si>
  <si>
    <t xml:space="preserve">3 aging points</t>
  </si>
  <si>
    <t xml:space="preserve">Gains a flaw related to aging</t>
  </si>
</sst>
</file>

<file path=xl/styles.xml><?xml version="1.0" encoding="utf-8"?>
<styleSheet xmlns="http://schemas.openxmlformats.org/spreadsheetml/2006/main">
  <numFmts count="2">
    <numFmt numFmtId="164" formatCode="General"/>
    <numFmt numFmtId="165" formatCode="0"/>
  </numFmts>
  <fonts count="101">
    <font>
      <sz val="11"/>
      <color theme="1"/>
      <name val="Calibri"/>
      <family val="2"/>
      <charset val="1"/>
    </font>
    <font>
      <sz val="10"/>
      <name val="Arial"/>
      <family val="0"/>
    </font>
    <font>
      <sz val="10"/>
      <name val="Arial"/>
      <family val="0"/>
    </font>
    <font>
      <sz val="10"/>
      <name val="Arial"/>
      <family val="0"/>
    </font>
    <font>
      <b val="true"/>
      <sz val="11"/>
      <color theme="0"/>
      <name val="Mezalia"/>
      <family val="0"/>
      <charset val="1"/>
    </font>
    <font>
      <b val="true"/>
      <sz val="11"/>
      <color theme="0"/>
      <name val="Calibri"/>
      <family val="2"/>
      <charset val="1"/>
    </font>
    <font>
      <b val="true"/>
      <sz val="11"/>
      <color theme="0"/>
      <name val="Arial"/>
      <family val="2"/>
      <charset val="1"/>
    </font>
    <font>
      <sz val="10"/>
      <color theme="1"/>
      <name val="Arial Narrow"/>
      <family val="2"/>
      <charset val="1"/>
    </font>
    <font>
      <sz val="11"/>
      <color rgb="FF434343"/>
      <name val="Arial"/>
      <family val="2"/>
      <charset val="1"/>
    </font>
    <font>
      <sz val="11"/>
      <name val="Calibri"/>
      <family val="2"/>
      <charset val="1"/>
    </font>
    <font>
      <sz val="10"/>
      <color theme="1"/>
      <name val="Calibri"/>
      <family val="2"/>
      <charset val="1"/>
    </font>
    <font>
      <sz val="11"/>
      <color theme="0"/>
      <name val="Mezalia"/>
      <family val="0"/>
      <charset val="1"/>
    </font>
    <font>
      <sz val="11"/>
      <name val="Wingdings"/>
      <family val="0"/>
      <charset val="2"/>
    </font>
    <font>
      <b val="true"/>
      <sz val="11"/>
      <color theme="1"/>
      <name val="Calibri"/>
      <family val="2"/>
      <charset val="1"/>
    </font>
    <font>
      <sz val="10"/>
      <name val="Calibri"/>
      <family val="2"/>
      <charset val="1"/>
    </font>
    <font>
      <sz val="11"/>
      <color theme="1"/>
      <name val="Wingdings"/>
      <family val="0"/>
      <charset val="2"/>
    </font>
    <font>
      <sz val="11"/>
      <color theme="1"/>
      <name val="Aharoni"/>
      <family val="0"/>
      <charset val="177"/>
    </font>
    <font>
      <sz val="11"/>
      <color theme="1"/>
      <name val="Arial Narrow"/>
      <family val="2"/>
      <charset val="1"/>
    </font>
    <font>
      <sz val="10"/>
      <color theme="1"/>
      <name val="Garamond"/>
      <family val="1"/>
      <charset val="1"/>
    </font>
    <font>
      <sz val="11"/>
      <color rgb="FF434343"/>
      <name val="Garamond"/>
      <family val="1"/>
      <charset val="1"/>
    </font>
    <font>
      <sz val="9"/>
      <color theme="1"/>
      <name val="Garamond"/>
      <family val="1"/>
      <charset val="1"/>
    </font>
    <font>
      <sz val="11"/>
      <color theme="0" tint="-0.35"/>
      <name val="Garamond"/>
      <family val="1"/>
      <charset val="1"/>
    </font>
    <font>
      <sz val="9"/>
      <color rgb="FF434343"/>
      <name val="Arial Narrow"/>
      <family val="2"/>
      <charset val="1"/>
    </font>
    <font>
      <sz val="11"/>
      <color theme="0"/>
      <name val="Aharoni"/>
      <family val="0"/>
      <charset val="177"/>
    </font>
    <font>
      <sz val="10"/>
      <color rgb="FF434343"/>
      <name val="Mezalia"/>
      <family val="0"/>
      <charset val="1"/>
    </font>
    <font>
      <sz val="11"/>
      <color rgb="FF434343"/>
      <name val="Calibri"/>
      <family val="2"/>
      <charset val="1"/>
    </font>
    <font>
      <i val="true"/>
      <sz val="11"/>
      <color theme="1"/>
      <name val="Calibri"/>
      <family val="2"/>
      <charset val="1"/>
    </font>
    <font>
      <i val="true"/>
      <sz val="11"/>
      <color rgb="FF434343"/>
      <name val="Calibri"/>
      <family val="2"/>
      <charset val="1"/>
    </font>
    <font>
      <b val="true"/>
      <sz val="11"/>
      <color theme="5" tint="-0.5"/>
      <name val="Calibri"/>
      <family val="2"/>
      <charset val="1"/>
    </font>
    <font>
      <sz val="10"/>
      <color rgb="FFFFFFFF"/>
      <name val="Calibri"/>
      <family val="2"/>
      <charset val="1"/>
    </font>
    <font>
      <sz val="11"/>
      <color rgb="FFFFFFFF"/>
      <name val="Calibri"/>
      <family val="2"/>
      <charset val="1"/>
    </font>
    <font>
      <sz val="11"/>
      <color theme="0"/>
      <name val="Calibri"/>
      <family val="2"/>
      <charset val="1"/>
    </font>
    <font>
      <sz val="9"/>
      <color theme="1"/>
      <name val="Calibri"/>
      <family val="2"/>
      <charset val="1"/>
    </font>
    <font>
      <b val="true"/>
      <sz val="9"/>
      <color rgb="FF141414"/>
      <name val="Segoe UI"/>
      <family val="2"/>
      <charset val="1"/>
    </font>
    <font>
      <sz val="9"/>
      <color theme="1"/>
      <name val="Arial Narrow"/>
      <family val="2"/>
      <charset val="1"/>
    </font>
    <font>
      <sz val="6"/>
      <color theme="1"/>
      <name val="Arial Narrow"/>
      <family val="2"/>
      <charset val="1"/>
    </font>
    <font>
      <b val="true"/>
      <sz val="11"/>
      <name val="Calibri"/>
      <family val="2"/>
      <charset val="1"/>
    </font>
    <font>
      <b val="true"/>
      <sz val="8"/>
      <color theme="5" tint="-0.5"/>
      <name val="Calibri"/>
      <family val="2"/>
      <charset val="1"/>
    </font>
    <font>
      <b val="true"/>
      <sz val="10"/>
      <name val="Calibri"/>
      <family val="2"/>
      <charset val="1"/>
    </font>
    <font>
      <b val="true"/>
      <sz val="11"/>
      <color theme="5" tint="-0.5"/>
      <name val="Daniel Black"/>
      <family val="0"/>
      <charset val="1"/>
    </font>
    <font>
      <b val="true"/>
      <sz val="11"/>
      <color rgb="FF434343"/>
      <name val="Calibri"/>
      <family val="2"/>
      <charset val="1"/>
    </font>
    <font>
      <sz val="9"/>
      <color rgb="FF434343"/>
      <name val="Garamond"/>
      <family val="1"/>
      <charset val="1"/>
    </font>
    <font>
      <sz val="7"/>
      <color theme="1"/>
      <name val="Calibri"/>
      <family val="2"/>
      <charset val="1"/>
    </font>
    <font>
      <sz val="11"/>
      <color rgb="FF127622"/>
      <name val="Mezalia"/>
      <family val="0"/>
      <charset val="1"/>
    </font>
    <font>
      <sz val="11"/>
      <color rgb="FF127622"/>
      <name val="Calibri"/>
      <family val="2"/>
      <charset val="1"/>
    </font>
    <font>
      <b val="true"/>
      <sz val="11"/>
      <color rgb="FF224B12"/>
      <name val="Calibri"/>
      <family val="2"/>
      <charset val="1"/>
    </font>
    <font>
      <sz val="11"/>
      <color rgb="FF000000"/>
      <name val="Mezalia"/>
      <family val="0"/>
      <charset val="1"/>
    </font>
    <font>
      <sz val="11"/>
      <color rgb="FF000000"/>
      <name val="Aharoni"/>
      <family val="0"/>
      <charset val="177"/>
    </font>
    <font>
      <sz val="11"/>
      <color rgb="FFFFFFFF"/>
      <name val="Mezalia"/>
      <family val="0"/>
      <charset val="1"/>
    </font>
    <font>
      <b val="true"/>
      <sz val="11"/>
      <color rgb="FFFFFFFF"/>
      <name val="Mezalia"/>
      <family val="0"/>
      <charset val="1"/>
    </font>
    <font>
      <sz val="11"/>
      <color theme="0" tint="-0.15"/>
      <name val="Calibri"/>
      <family val="2"/>
      <charset val="1"/>
    </font>
    <font>
      <sz val="8"/>
      <color theme="1"/>
      <name val="Garamond"/>
      <family val="1"/>
      <charset val="1"/>
    </font>
    <font>
      <sz val="11"/>
      <color theme="1"/>
      <name val="Calibre"/>
      <family val="0"/>
      <charset val="1"/>
    </font>
    <font>
      <sz val="11"/>
      <color rgb="FF000000"/>
      <name val="Calibri"/>
      <family val="2"/>
      <charset val="1"/>
    </font>
    <font>
      <sz val="11"/>
      <color rgb="FFDDDDDD"/>
      <name val="Calibri"/>
      <family val="2"/>
      <charset val="1"/>
    </font>
    <font>
      <sz val="11"/>
      <color theme="1"/>
      <name val="Arial"/>
      <family val="2"/>
      <charset val="1"/>
    </font>
    <font>
      <sz val="11"/>
      <color rgb="FFCCCCCC"/>
      <name val="Calibri"/>
      <family val="2"/>
      <charset val="1"/>
    </font>
    <font>
      <sz val="11"/>
      <color rgb="FFEEEEEE"/>
      <name val="Calibri"/>
      <family val="2"/>
      <charset val="1"/>
    </font>
    <font>
      <sz val="11"/>
      <color theme="1"/>
      <name val="Mezalia"/>
      <family val="0"/>
      <charset val="1"/>
    </font>
    <font>
      <sz val="11"/>
      <color rgb="FF3A3A3A"/>
      <name val="Calibri"/>
      <family val="2"/>
      <charset val="1"/>
    </font>
    <font>
      <b val="true"/>
      <sz val="11"/>
      <color rgb="FF3A3A3A"/>
      <name val="Arial Narrow"/>
      <family val="2"/>
      <charset val="1"/>
    </font>
    <font>
      <sz val="9"/>
      <color theme="0"/>
      <name val="Mezalia"/>
      <family val="0"/>
      <charset val="1"/>
    </font>
    <font>
      <b val="true"/>
      <sz val="11"/>
      <color rgb="FFC00000"/>
      <name val="Calibri"/>
      <family val="2"/>
      <charset val="1"/>
    </font>
    <font>
      <b val="true"/>
      <sz val="11"/>
      <color rgb="FF472702"/>
      <name val="Calibri"/>
      <family val="2"/>
      <charset val="1"/>
    </font>
    <font>
      <b val="true"/>
      <sz val="11"/>
      <color rgb="FFB85C00"/>
      <name val="Calibri"/>
      <family val="2"/>
      <charset val="1"/>
    </font>
    <font>
      <b val="true"/>
      <sz val="11"/>
      <color rgb="FF8E86AE"/>
      <name val="Calibri"/>
      <family val="2"/>
      <charset val="1"/>
    </font>
    <font>
      <b val="true"/>
      <sz val="11"/>
      <color rgb="FF2A6099"/>
      <name val="Calibri"/>
      <family val="2"/>
      <charset val="1"/>
    </font>
    <font>
      <sz val="7"/>
      <color theme="1"/>
      <name val="Garamond"/>
      <family val="1"/>
      <charset val="1"/>
    </font>
    <font>
      <sz val="7"/>
      <color rgb="FF434343"/>
      <name val="Garamond"/>
      <family val="1"/>
      <charset val="1"/>
    </font>
    <font>
      <sz val="9"/>
      <color theme="0" tint="-0.35"/>
      <name val="Garamond"/>
      <family val="1"/>
      <charset val="1"/>
    </font>
    <font>
      <sz val="8"/>
      <color rgb="FF434343"/>
      <name val="Garamond"/>
      <family val="1"/>
      <charset val="1"/>
    </font>
    <font>
      <b val="true"/>
      <sz val="8"/>
      <color rgb="FF434343"/>
      <name val="Garamond"/>
      <family val="1"/>
      <charset val="1"/>
    </font>
    <font>
      <b val="true"/>
      <sz val="11"/>
      <color theme="0"/>
      <name val="Aharoni"/>
      <family val="0"/>
      <charset val="177"/>
    </font>
    <font>
      <sz val="9"/>
      <color rgb="FF141414"/>
      <name val="Segoe UI"/>
      <family val="2"/>
      <charset val="1"/>
    </font>
    <font>
      <i val="true"/>
      <sz val="11"/>
      <color rgb="FF434343"/>
      <name val="Arial"/>
      <family val="2"/>
      <charset val="1"/>
    </font>
    <font>
      <sz val="11"/>
      <color rgb="FFB2B2B2"/>
      <name val="Calibri"/>
      <family val="2"/>
      <charset val="1"/>
    </font>
    <font>
      <sz val="11"/>
      <color rgb="FF1A202C"/>
      <name val="Calibri "/>
      <family val="0"/>
      <charset val="1"/>
    </font>
    <font>
      <sz val="11"/>
      <color rgb="FF3A3A3A"/>
      <name val="Calibri "/>
      <family val="0"/>
      <charset val="1"/>
    </font>
    <font>
      <b val="true"/>
      <sz val="11"/>
      <color rgb="FF861141"/>
      <name val="Calibri"/>
      <family val="2"/>
      <charset val="1"/>
    </font>
    <font>
      <b val="true"/>
      <sz val="9"/>
      <color rgb="FF861141"/>
      <name val="Calibri"/>
      <family val="2"/>
      <charset val="1"/>
    </font>
    <font>
      <sz val="11"/>
      <color theme="9" tint="-0.5"/>
      <name val="Calibri"/>
      <family val="2"/>
      <charset val="1"/>
    </font>
    <font>
      <sz val="10"/>
      <color theme="9" tint="-0.5"/>
      <name val="Calibri"/>
      <family val="2"/>
      <charset val="1"/>
    </font>
    <font>
      <b val="true"/>
      <sz val="11"/>
      <color theme="9" tint="-0.5"/>
      <name val="Calibri"/>
      <family val="2"/>
      <charset val="1"/>
    </font>
    <font>
      <sz val="10"/>
      <color rgb="FF127622"/>
      <name val="Calibri"/>
      <family val="2"/>
      <charset val="1"/>
    </font>
    <font>
      <sz val="8"/>
      <color theme="1"/>
      <name val="Arial Narrow"/>
      <family val="2"/>
      <charset val="1"/>
    </font>
    <font>
      <sz val="9"/>
      <color rgb="FF8D1D75"/>
      <name val="Calibri"/>
      <family val="2"/>
      <charset val="1"/>
    </font>
    <font>
      <i val="true"/>
      <sz val="9"/>
      <color theme="1"/>
      <name val="Calibri"/>
      <family val="2"/>
      <charset val="1"/>
    </font>
    <font>
      <b val="true"/>
      <sz val="11"/>
      <color rgb="FF434343"/>
      <name val="Arial"/>
      <family val="2"/>
      <charset val="1"/>
    </font>
    <font>
      <sz val="14"/>
      <color rgb="FF000000"/>
      <name val="Georgia"/>
      <family val="1"/>
      <charset val="1"/>
    </font>
    <font>
      <b val="true"/>
      <sz val="8"/>
      <color rgb="FF333333"/>
      <name val="Verdana"/>
      <family val="2"/>
      <charset val="1"/>
    </font>
    <font>
      <sz val="8"/>
      <color rgb="FF333333"/>
      <name val="Verdana"/>
      <family val="2"/>
      <charset val="1"/>
    </font>
    <font>
      <i val="true"/>
      <sz val="8"/>
      <color rgb="FF333333"/>
      <name val="Verdana"/>
      <family val="2"/>
      <charset val="1"/>
    </font>
    <font>
      <sz val="11"/>
      <color theme="0" tint="-0.5"/>
      <name val="Calibri"/>
      <family val="2"/>
      <charset val="1"/>
    </font>
    <font>
      <i val="true"/>
      <sz val="11"/>
      <name val="Calibri"/>
      <family val="2"/>
      <charset val="1"/>
    </font>
    <font>
      <sz val="10"/>
      <color rgb="FF434343"/>
      <name val="Arial Narrow"/>
      <family val="2"/>
      <charset val="1"/>
    </font>
    <font>
      <sz val="11"/>
      <color rgb="FF434343"/>
      <name val="Calibri "/>
      <family val="0"/>
      <charset val="1"/>
    </font>
    <font>
      <b val="true"/>
      <sz val="10"/>
      <color rgb="FF434343"/>
      <name val="Calibri"/>
      <family val="2"/>
      <charset val="1"/>
    </font>
    <font>
      <sz val="11"/>
      <color rgb="FF3A3A3A"/>
      <name val="Arial Narrow"/>
      <family val="2"/>
      <charset val="1"/>
    </font>
    <font>
      <sz val="10"/>
      <color rgb="FF434343"/>
      <name val="Calibri "/>
      <family val="0"/>
      <charset val="1"/>
    </font>
    <font>
      <sz val="12"/>
      <color theme="1"/>
      <name val="Arial Narrow"/>
      <family val="2"/>
      <charset val="1"/>
    </font>
    <font>
      <sz val="11"/>
      <color theme="1"/>
      <name val="Merriweather"/>
      <family val="0"/>
      <charset val="1"/>
    </font>
  </fonts>
  <fills count="16">
    <fill>
      <patternFill patternType="none"/>
    </fill>
    <fill>
      <patternFill patternType="gray125"/>
    </fill>
    <fill>
      <patternFill patternType="solid">
        <fgColor theme="0"/>
        <bgColor rgb="FFF9F9F9"/>
      </patternFill>
    </fill>
    <fill>
      <patternFill patternType="solid">
        <fgColor theme="1"/>
        <bgColor rgb="FF141414"/>
      </patternFill>
    </fill>
    <fill>
      <patternFill patternType="solid">
        <fgColor theme="2"/>
        <bgColor rgb="FFDEE6EF"/>
      </patternFill>
    </fill>
    <fill>
      <patternFill patternType="solid">
        <fgColor theme="0" tint="-0.05"/>
        <bgColor rgb="FFEEEEEE"/>
      </patternFill>
    </fill>
    <fill>
      <patternFill patternType="solid">
        <fgColor theme="2" tint="-0.9"/>
        <bgColor rgb="FF141414"/>
      </patternFill>
    </fill>
    <fill>
      <patternFill patternType="solid">
        <fgColor rgb="FFDEE6EF"/>
        <bgColor rgb="FFDAE3F3"/>
      </patternFill>
    </fill>
    <fill>
      <patternFill patternType="solid">
        <fgColor theme="4" tint="0.7998"/>
        <bgColor rgb="FFDEE6EF"/>
      </patternFill>
    </fill>
    <fill>
      <patternFill patternType="solid">
        <fgColor theme="6" tint="-0.5"/>
        <bgColor rgb="FF505050"/>
      </patternFill>
    </fill>
    <fill>
      <patternFill patternType="solid">
        <fgColor rgb="FFF9F9F9"/>
        <bgColor rgb="FFFFFFFF"/>
      </patternFill>
    </fill>
    <fill>
      <patternFill patternType="solid">
        <fgColor theme="9" tint="-0.25"/>
        <bgColor rgb="FF339966"/>
      </patternFill>
    </fill>
    <fill>
      <patternFill patternType="solid">
        <fgColor theme="7" tint="-0.25"/>
        <bgColor rgb="FFB85C00"/>
      </patternFill>
    </fill>
    <fill>
      <patternFill patternType="solid">
        <fgColor theme="8" tint="0.7998"/>
        <bgColor rgb="FFDEE6EF"/>
      </patternFill>
    </fill>
    <fill>
      <patternFill patternType="solid">
        <fgColor theme="6" tint="0.7998"/>
        <bgColor rgb="FFEEEEEE"/>
      </patternFill>
    </fill>
    <fill>
      <patternFill patternType="solid">
        <fgColor theme="9" tint="0.7998"/>
        <bgColor rgb="FFE7E6E6"/>
      </patternFill>
    </fill>
  </fills>
  <borders count="27">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style="thin"/>
      <bottom style="thin"/>
      <diagonal/>
    </border>
    <border diagonalUp="false" diagonalDown="false">
      <left/>
      <right/>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style="thin"/>
      <right style="thin">
        <color theme="0" tint="-0.05"/>
      </right>
      <top style="thin"/>
      <bottom/>
      <diagonal/>
    </border>
    <border diagonalUp="false" diagonalDown="false">
      <left style="thin"/>
      <right style="thin">
        <color theme="0" tint="-0.05"/>
      </right>
      <top/>
      <bottom/>
      <diagonal/>
    </border>
    <border diagonalUp="false" diagonalDown="false">
      <left/>
      <right style="thin"/>
      <top/>
      <bottom style="thin"/>
      <diagonal/>
    </border>
    <border diagonalUp="false" diagonalDown="false">
      <left style="thin"/>
      <right style="thin">
        <color theme="0" tint="-0.05"/>
      </right>
      <top/>
      <bottom style="thin"/>
      <diagonal/>
    </border>
    <border diagonalUp="false" diagonalDown="false">
      <left/>
      <right style="thin"/>
      <top style="thin"/>
      <bottom style="thin"/>
      <diagonal/>
    </border>
    <border diagonalUp="false" diagonalDown="false">
      <left style="medium"/>
      <right style="medium"/>
      <top style="medium"/>
      <bottom style="medium"/>
      <diagonal/>
    </border>
    <border diagonalUp="false" diagonalDown="false">
      <left style="thin">
        <color rgb="FF505050"/>
      </left>
      <right style="thin">
        <color rgb="FF505050"/>
      </right>
      <top style="thin">
        <color rgb="FF505050"/>
      </top>
      <bottom/>
      <diagonal/>
    </border>
    <border diagonalUp="false" diagonalDown="false">
      <left/>
      <right/>
      <top style="thin">
        <color rgb="FF505050"/>
      </top>
      <bottom style="thin">
        <color rgb="FF505050"/>
      </bottom>
      <diagonal/>
    </border>
    <border diagonalUp="false" diagonalDown="false">
      <left/>
      <right style="thin">
        <color rgb="FF505050"/>
      </right>
      <top style="thin">
        <color rgb="FF505050"/>
      </top>
      <bottom style="thin">
        <color rgb="FF505050"/>
      </bottom>
      <diagonal/>
    </border>
    <border diagonalUp="false" diagonalDown="false">
      <left/>
      <right/>
      <top/>
      <bottom style="thin">
        <color rgb="FF505050"/>
      </bottom>
      <diagonal/>
    </border>
    <border diagonalUp="false" diagonalDown="false">
      <left style="thin">
        <color rgb="FF505050"/>
      </left>
      <right/>
      <top style="thin">
        <color rgb="FF505050"/>
      </top>
      <bottom style="thin">
        <color rgb="FF505050"/>
      </bottom>
      <diagonal/>
    </border>
    <border diagonalUp="false" diagonalDown="false">
      <left/>
      <right/>
      <top style="thin">
        <color rgb="FF505050"/>
      </top>
      <bottom style="thin"/>
      <diagonal/>
    </border>
    <border diagonalUp="false" diagonalDown="false">
      <left/>
      <right/>
      <top style="thin"/>
      <bottom style="thin">
        <color rgb="FF505050"/>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6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true" indent="0" shrinkToFit="false"/>
      <protection locked="true" hidden="false"/>
    </xf>
    <xf numFmtId="164" fontId="0" fillId="2" borderId="0" xfId="0" applyFont="false" applyBorder="false" applyAlignment="true" applyProtection="true">
      <alignment horizontal="center" vertical="bottom" textRotation="0" wrapText="true" indent="0" shrinkToFit="false"/>
      <protection locked="true" hidden="false"/>
    </xf>
    <xf numFmtId="164" fontId="0" fillId="2" borderId="1" xfId="0" applyFont="false" applyBorder="true" applyAlignment="true" applyProtection="true">
      <alignment horizontal="general" vertical="bottom" textRotation="0" wrapText="false" indent="0" shrinkToFit="false"/>
      <protection locked="true" hidden="false"/>
    </xf>
    <xf numFmtId="164" fontId="0" fillId="2" borderId="2" xfId="0" applyFont="false" applyBorder="true" applyAlignment="true" applyProtection="true">
      <alignment horizontal="general" vertical="bottom" textRotation="0" wrapText="false" indent="0" shrinkToFit="false"/>
      <protection locked="true" hidden="false"/>
    </xf>
    <xf numFmtId="164" fontId="0" fillId="2" borderId="3" xfId="0" applyFont="false" applyBorder="true" applyAlignment="true" applyProtection="true">
      <alignment horizontal="general" vertical="bottom" textRotation="0" wrapText="false" indent="0" shrinkToFit="false"/>
      <protection locked="true" hidden="false"/>
    </xf>
    <xf numFmtId="164" fontId="0" fillId="2" borderId="4"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5" xfId="0" applyFont="false" applyBorder="true" applyAlignment="true" applyProtection="true">
      <alignment horizontal="general" vertical="bottom" textRotation="0" wrapText="false" indent="0" shrinkToFit="false"/>
      <protection locked="true" hidden="false"/>
    </xf>
    <xf numFmtId="164" fontId="0" fillId="2" borderId="6" xfId="0" applyFont="false" applyBorder="true" applyAlignment="true" applyProtection="true">
      <alignment horizontal="general" vertical="bottom" textRotation="0" wrapText="false" indent="0" shrinkToFit="false"/>
      <protection locked="true" hidden="false"/>
    </xf>
    <xf numFmtId="164" fontId="0" fillId="2" borderId="7" xfId="0" applyFont="false" applyBorder="true" applyAlignment="true" applyProtection="true">
      <alignment horizontal="general" vertical="bottom" textRotation="0" wrapText="false" indent="0" shrinkToFit="false"/>
      <protection locked="true" hidden="false"/>
    </xf>
    <xf numFmtId="164" fontId="0" fillId="2" borderId="7" xfId="0" applyFont="fals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center" vertical="bottom" textRotation="0" wrapText="true" indent="0" shrinkToFit="false"/>
      <protection locked="true" hidden="false"/>
    </xf>
    <xf numFmtId="164" fontId="0" fillId="2" borderId="8" xfId="0" applyFont="false" applyBorder="true" applyAlignment="true" applyProtection="true">
      <alignment horizontal="center" vertical="bottom" textRotation="0" wrapText="false" indent="0" shrinkToFit="false"/>
      <protection locked="true" hidden="false"/>
    </xf>
    <xf numFmtId="164" fontId="0" fillId="2" borderId="9" xfId="0" applyFont="false" applyBorder="true" applyAlignment="true" applyProtection="true">
      <alignment horizontal="general" vertical="bottom" textRotation="0" wrapText="false" indent="0" shrinkToFit="false"/>
      <protection locked="true" hidden="false"/>
    </xf>
    <xf numFmtId="164" fontId="0" fillId="2" borderId="10" xfId="0" applyFont="false" applyBorder="true" applyAlignment="true" applyProtection="true">
      <alignment horizontal="general" vertical="bottom" textRotation="0" wrapText="false" indent="0" shrinkToFit="false"/>
      <protection locked="true" hidden="false"/>
    </xf>
    <xf numFmtId="164" fontId="0" fillId="2" borderId="10" xfId="0" applyFont="false" applyBorder="true" applyAlignment="true" applyProtection="true">
      <alignment horizontal="center" vertical="bottom" textRotation="0" wrapText="true" indent="0" shrinkToFit="false"/>
      <protection locked="true" hidden="false"/>
    </xf>
    <xf numFmtId="164" fontId="4" fillId="3" borderId="10" xfId="0" applyFont="true" applyBorder="true" applyAlignment="true" applyProtection="true">
      <alignment horizontal="general" vertical="bottom" textRotation="0" wrapText="false" indent="0" shrinkToFit="false"/>
      <protection locked="true" hidden="false"/>
    </xf>
    <xf numFmtId="164" fontId="4" fillId="3" borderId="10" xfId="0" applyFont="true" applyBorder="true" applyAlignment="true" applyProtection="true">
      <alignment horizontal="center" vertical="center" textRotation="0" wrapText="true" indent="0" shrinkToFit="false"/>
      <protection locked="true" hidden="false"/>
    </xf>
    <xf numFmtId="164" fontId="5" fillId="3" borderId="10" xfId="0" applyFont="true" applyBorder="true" applyAlignment="true" applyProtection="true">
      <alignment horizontal="general" vertical="bottom" textRotation="0" wrapText="false" indent="0" shrinkToFit="false"/>
      <protection locked="true" hidden="false"/>
    </xf>
    <xf numFmtId="164" fontId="6" fillId="3" borderId="10" xfId="0" applyFont="true" applyBorder="true" applyAlignment="true" applyProtection="true">
      <alignment horizontal="center" vertical="center" textRotation="0" wrapText="true" indent="0" shrinkToFit="false"/>
      <protection locked="true" hidden="false"/>
    </xf>
    <xf numFmtId="164" fontId="6" fillId="2" borderId="4" xfId="0" applyFont="true" applyBorder="true" applyAlignment="true" applyProtection="true">
      <alignment horizontal="center" vertical="center" textRotation="0" wrapText="true" indent="0" shrinkToFit="false"/>
      <protection locked="true" hidden="false"/>
    </xf>
    <xf numFmtId="164" fontId="6" fillId="2" borderId="0" xfId="0" applyFont="true" applyBorder="true" applyAlignment="true" applyProtection="true">
      <alignment horizontal="center" vertical="center" textRotation="0" wrapText="true" indent="0" shrinkToFit="false"/>
      <protection locked="true" hidden="false"/>
    </xf>
    <xf numFmtId="164" fontId="6" fillId="2" borderId="5" xfId="0" applyFont="true" applyBorder="true" applyAlignment="true" applyProtection="true">
      <alignment horizontal="center" vertical="center" textRotation="0" wrapText="true" indent="0" shrinkToFit="false"/>
      <protection locked="true" hidden="false"/>
    </xf>
    <xf numFmtId="164" fontId="7" fillId="2" borderId="0" xfId="0" applyFont="true" applyBorder="false" applyAlignment="true" applyProtection="true">
      <alignment horizontal="right" vertical="bottom" textRotation="0" wrapText="false" indent="0" shrinkToFit="false"/>
      <protection locked="true" hidden="false"/>
    </xf>
    <xf numFmtId="164" fontId="0" fillId="2" borderId="11" xfId="0" applyFont="true" applyBorder="true" applyAlignment="true" applyProtection="true">
      <alignment horizontal="left" vertical="bottom" textRotation="0" wrapText="false" indent="0" shrinkToFit="false"/>
      <protection locked="true" hidden="false"/>
    </xf>
    <xf numFmtId="164" fontId="0" fillId="2" borderId="3" xfId="0" applyFont="false" applyBorder="true" applyAlignment="true" applyProtection="true">
      <alignment horizontal="center" vertical="bottom" textRotation="0" wrapText="true" indent="0" shrinkToFit="false"/>
      <protection locked="true" hidden="false"/>
    </xf>
    <xf numFmtId="164" fontId="0" fillId="4" borderId="0" xfId="0" applyFont="false" applyBorder="true" applyAlignment="true" applyProtection="true">
      <alignment horizontal="general" vertical="bottom" textRotation="0" wrapText="false" indent="0" shrinkToFit="false"/>
      <protection locked="true" hidden="false"/>
    </xf>
    <xf numFmtId="164" fontId="8" fillId="4" borderId="0" xfId="0" applyFont="true" applyBorder="true" applyAlignment="true" applyProtection="true">
      <alignment horizontal="general" vertical="center" textRotation="0" wrapText="true" indent="0" shrinkToFit="false"/>
      <protection locked="true" hidden="false"/>
    </xf>
    <xf numFmtId="164" fontId="8" fillId="2" borderId="4" xfId="0" applyFont="true" applyBorder="true" applyAlignment="true" applyProtection="true">
      <alignment horizontal="general" vertical="center" textRotation="0" wrapText="true" indent="0" shrinkToFit="false"/>
      <protection locked="true" hidden="false"/>
    </xf>
    <xf numFmtId="164" fontId="8" fillId="2" borderId="0" xfId="0" applyFont="true" applyBorder="true" applyAlignment="true" applyProtection="true">
      <alignment horizontal="general" vertical="center" textRotation="0" wrapText="true" indent="0" shrinkToFit="false"/>
      <protection locked="true" hidden="false"/>
    </xf>
    <xf numFmtId="164" fontId="8" fillId="2" borderId="5" xfId="0" applyFont="true" applyBorder="true" applyAlignment="true" applyProtection="true">
      <alignment horizontal="general" vertical="center" textRotation="0" wrapText="true" indent="0" shrinkToFit="false"/>
      <protection locked="true" hidden="false"/>
    </xf>
    <xf numFmtId="164" fontId="9"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right" vertical="bottom" textRotation="0" wrapText="false" indent="0" shrinkToFit="false"/>
      <protection locked="true" hidden="false"/>
    </xf>
    <xf numFmtId="164" fontId="0" fillId="2" borderId="12" xfId="0" applyFont="true" applyBorder="true" applyAlignment="true" applyProtection="true">
      <alignment horizontal="left" vertical="bottom" textRotation="0" wrapText="false" indent="0" shrinkToFit="false"/>
      <protection locked="true" hidden="false"/>
    </xf>
    <xf numFmtId="164" fontId="0" fillId="2" borderId="5" xfId="0" applyFont="false" applyBorder="true" applyAlignment="true" applyProtection="true">
      <alignment horizontal="center" vertical="bottom" textRotation="0" wrapText="true" indent="0" shrinkToFit="false"/>
      <protection locked="true" hidden="false"/>
    </xf>
    <xf numFmtId="164" fontId="0" fillId="0" borderId="0" xfId="0" applyFont="false" applyBorder="true" applyAlignment="true" applyProtection="true">
      <alignment horizontal="left" vertical="bottom" textRotation="0" wrapText="false" indent="0" shrinkToFit="false"/>
      <protection locked="true" hidden="false"/>
    </xf>
    <xf numFmtId="164" fontId="0" fillId="4" borderId="0" xfId="0" applyFont="false" applyBorder="true" applyAlignment="true" applyProtection="true">
      <alignment horizontal="left" vertical="bottom" textRotation="0" wrapText="false" indent="0" shrinkToFit="false"/>
      <protection locked="true" hidden="false"/>
    </xf>
    <xf numFmtId="164" fontId="10" fillId="2" borderId="0" xfId="0" applyFont="true" applyBorder="false" applyAlignment="true" applyProtection="true">
      <alignment horizontal="right" vertical="bottom" textRotation="0" wrapText="false" indent="0" shrinkToFit="false"/>
      <protection locked="true" hidden="false"/>
    </xf>
    <xf numFmtId="164" fontId="0" fillId="2" borderId="9" xfId="0" applyFont="false" applyBorder="true" applyAlignment="true" applyProtection="true">
      <alignment horizontal="left" vertical="bottom" textRotation="0" wrapText="false" indent="0" shrinkToFit="false"/>
      <protection locked="true" hidden="false"/>
    </xf>
    <xf numFmtId="164" fontId="8" fillId="2" borderId="13" xfId="0" applyFont="true" applyBorder="true" applyAlignment="true" applyProtection="true">
      <alignment horizontal="general" vertical="center" textRotation="0" wrapText="true" indent="0" shrinkToFit="false"/>
      <protection locked="true" hidden="false"/>
    </xf>
    <xf numFmtId="164" fontId="9" fillId="2" borderId="0" xfId="0" applyFont="true" applyBorder="false" applyAlignment="true" applyProtection="true">
      <alignment horizontal="general" vertical="center" textRotation="0" wrapText="true" indent="0" shrinkToFit="false"/>
      <protection locked="true" hidden="false"/>
    </xf>
    <xf numFmtId="164" fontId="0" fillId="4" borderId="5" xfId="0" applyFont="false" applyBorder="tru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right" vertical="bottom" textRotation="0" wrapText="false" indent="0" shrinkToFit="false"/>
      <protection locked="true" hidden="false"/>
    </xf>
    <xf numFmtId="164" fontId="0" fillId="0" borderId="5" xfId="0" applyFont="false" applyBorder="true" applyAlignment="true" applyProtection="true">
      <alignment horizontal="general" vertical="bottom" textRotation="0" wrapText="false" indent="0" shrinkToFit="false"/>
      <protection locked="true" hidden="false"/>
    </xf>
    <xf numFmtId="164" fontId="0" fillId="4" borderId="0" xfId="0" applyFont="false" applyBorder="false" applyAlignment="true" applyProtection="true">
      <alignment horizontal="general" vertical="bottom" textRotation="0" wrapText="false" indent="0" shrinkToFit="false"/>
      <protection locked="true" hidden="false"/>
    </xf>
    <xf numFmtId="164" fontId="10" fillId="2" borderId="14" xfId="0" applyFont="true" applyBorder="true" applyAlignment="true" applyProtection="true">
      <alignment horizontal="left" vertical="bottom" textRotation="0" wrapText="false" indent="0" shrinkToFit="false"/>
      <protection locked="true" hidden="false"/>
    </xf>
    <xf numFmtId="164" fontId="0" fillId="2" borderId="13" xfId="0" applyFont="false" applyBorder="true" applyAlignment="true" applyProtection="true">
      <alignment horizontal="center" vertical="bottom" textRotation="0" wrapText="true" indent="0" shrinkToFit="false"/>
      <protection locked="true" hidden="false"/>
    </xf>
    <xf numFmtId="164" fontId="0" fillId="0" borderId="10" xfId="0" applyFont="false" applyBorder="true" applyAlignment="true" applyProtection="true">
      <alignment horizontal="left" vertical="bottom" textRotation="0" wrapText="false" indent="0" shrinkToFit="false"/>
      <protection locked="true" hidden="false"/>
    </xf>
    <xf numFmtId="164" fontId="0" fillId="0" borderId="13" xfId="0" applyFont="false" applyBorder="true" applyAlignment="true" applyProtection="true">
      <alignment horizontal="general" vertical="bottom" textRotation="0" wrapText="false" indent="0" shrinkToFit="false"/>
      <protection locked="true" hidden="false"/>
    </xf>
    <xf numFmtId="164" fontId="9" fillId="2" borderId="0" xfId="0" applyFont="tru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11" fillId="3" borderId="10" xfId="0" applyFont="true" applyBorder="true" applyAlignment="true" applyProtection="true">
      <alignment horizontal="general" vertical="bottom" textRotation="0" wrapText="false" indent="0" shrinkToFit="false"/>
      <protection locked="true" hidden="false"/>
    </xf>
    <xf numFmtId="164" fontId="11" fillId="3" borderId="0" xfId="0" applyFont="true" applyBorder="false" applyAlignment="true" applyProtection="true">
      <alignment horizontal="general" vertical="bottom" textRotation="0" wrapText="false" indent="0" shrinkToFit="false"/>
      <protection locked="true" hidden="false"/>
    </xf>
    <xf numFmtId="164" fontId="11" fillId="3" borderId="0" xfId="0" applyFont="true" applyBorder="false" applyAlignment="true" applyProtection="true">
      <alignment horizontal="center" vertical="bottom" textRotation="0" wrapText="false" indent="0" shrinkToFit="false"/>
      <protection locked="true" hidden="false"/>
    </xf>
    <xf numFmtId="164" fontId="11" fillId="3" borderId="0" xfId="0" applyFont="true" applyBorder="false" applyAlignment="true" applyProtection="true">
      <alignment horizontal="general" vertical="center"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12" fillId="2" borderId="0" xfId="0" applyFont="true" applyBorder="true" applyAlignment="true" applyProtection="true">
      <alignment horizontal="general" vertical="bottom" textRotation="0" wrapText="false" indent="0" shrinkToFit="false"/>
      <protection locked="true" hidden="false"/>
    </xf>
    <xf numFmtId="164" fontId="9" fillId="2" borderId="3" xfId="0" applyFont="true" applyBorder="true" applyAlignment="true" applyProtection="true">
      <alignment horizontal="right" vertical="bottom" textRotation="0" wrapText="false" indent="0" shrinkToFit="false"/>
      <protection locked="true" hidden="false"/>
    </xf>
    <xf numFmtId="164" fontId="0" fillId="0" borderId="15" xfId="0" applyFont="true" applyBorder="true" applyAlignment="true" applyProtection="true">
      <alignment horizontal="center" vertical="bottom" textRotation="0" wrapText="false" indent="0" shrinkToFit="false"/>
      <protection locked="true" hidden="false"/>
    </xf>
    <xf numFmtId="164" fontId="13" fillId="2" borderId="4" xfId="0" applyFont="true" applyBorder="true" applyAlignment="true" applyProtection="true">
      <alignment horizontal="center" vertical="bottom" textRotation="0" wrapText="false" indent="0" shrinkToFit="false"/>
      <protection locked="true" hidden="false"/>
    </xf>
    <xf numFmtId="164" fontId="9" fillId="2" borderId="5" xfId="0" applyFont="true" applyBorder="true" applyAlignment="true" applyProtection="true">
      <alignment horizontal="right"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9" fillId="2" borderId="0" xfId="0" applyFont="true" applyBorder="false" applyAlignment="true" applyProtection="true">
      <alignment horizontal="right" vertical="bottom" textRotation="0" wrapText="false" indent="0" shrinkToFit="false"/>
      <protection locked="true" hidden="false"/>
    </xf>
    <xf numFmtId="164" fontId="0" fillId="2" borderId="4" xfId="0" applyFont="true" applyBorder="true" applyAlignment="true" applyProtection="true">
      <alignment horizontal="general" vertical="bottom" textRotation="0" wrapText="false" indent="0" shrinkToFit="false"/>
      <protection locked="true" hidden="false"/>
    </xf>
    <xf numFmtId="164" fontId="0" fillId="0" borderId="15" xfId="0" applyFont="false" applyBorder="true" applyAlignment="true" applyProtection="true">
      <alignment horizontal="center" vertical="bottom" textRotation="0" wrapText="false" indent="0" shrinkToFit="false"/>
      <protection locked="true" hidden="false"/>
    </xf>
    <xf numFmtId="164" fontId="0" fillId="2" borderId="4" xfId="0" applyFont="false" applyBorder="true" applyAlignment="true" applyProtection="true">
      <alignment horizontal="center" vertical="bottom" textRotation="0" wrapText="false" indent="0" shrinkToFit="false"/>
      <protection locked="true" hidden="false"/>
    </xf>
    <xf numFmtId="164" fontId="14" fillId="2" borderId="0" xfId="0" applyFont="true" applyBorder="false" applyAlignment="true" applyProtection="true">
      <alignment horizontal="right" vertical="bottom" textRotation="0" wrapText="false" indent="0" shrinkToFit="false"/>
      <protection locked="true" hidden="false"/>
    </xf>
    <xf numFmtId="164" fontId="15" fillId="2" borderId="0" xfId="0" applyFont="true" applyBorder="tru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general" vertical="bottom" textRotation="0" wrapText="false" indent="0" shrinkToFit="false"/>
      <protection locked="true" hidden="false"/>
    </xf>
    <xf numFmtId="164" fontId="0" fillId="2" borderId="1" xfId="0" applyFont="false" applyBorder="true" applyAlignment="true" applyProtection="true">
      <alignment horizontal="center" vertical="bottom" textRotation="0" wrapText="false" indent="0" shrinkToFit="false"/>
      <protection locked="true" hidden="false"/>
    </xf>
    <xf numFmtId="164" fontId="0" fillId="2" borderId="3" xfId="0" applyFont="false" applyBorder="true" applyAlignment="true" applyProtection="true">
      <alignment horizontal="center" vertical="bottom" textRotation="0" wrapText="false" indent="0" shrinkToFit="false"/>
      <protection locked="true" hidden="false"/>
    </xf>
    <xf numFmtId="164" fontId="16" fillId="2" borderId="4" xfId="0" applyFont="true" applyBorder="true" applyAlignment="true" applyProtection="true">
      <alignment horizontal="general" vertical="bottom" textRotation="0" wrapText="false" indent="0" shrinkToFit="false"/>
      <protection locked="true" hidden="false"/>
    </xf>
    <xf numFmtId="164" fontId="9" fillId="2" borderId="13" xfId="0" applyFont="true" applyBorder="true" applyAlignment="true" applyProtection="true">
      <alignment horizontal="right" vertical="bottom" textRotation="0" wrapText="false" indent="0" shrinkToFit="false"/>
      <protection locked="true" hidden="false"/>
    </xf>
    <xf numFmtId="164" fontId="0" fillId="0" borderId="8" xfId="0" applyFont="false" applyBorder="true" applyAlignment="true" applyProtection="true">
      <alignment horizontal="center" vertical="bottom" textRotation="0" wrapText="false" indent="0" shrinkToFit="false"/>
      <protection locked="true" hidden="false"/>
    </xf>
    <xf numFmtId="164" fontId="0" fillId="2" borderId="9" xfId="0" applyFont="false" applyBorder="true" applyAlignment="true" applyProtection="true">
      <alignment horizontal="center" vertical="bottom" textRotation="0" wrapText="false" indent="0" shrinkToFit="false"/>
      <protection locked="true" hidden="false"/>
    </xf>
    <xf numFmtId="164" fontId="9" fillId="2" borderId="10" xfId="0" applyFont="true" applyBorder="true" applyAlignment="true" applyProtection="true">
      <alignment horizontal="center" vertical="bottom" textRotation="0" wrapText="false" indent="0" shrinkToFit="false"/>
      <protection locked="true" hidden="false"/>
    </xf>
    <xf numFmtId="164" fontId="9" fillId="2" borderId="10" xfId="0" applyFont="true" applyBorder="true" applyAlignment="true" applyProtection="true">
      <alignment horizontal="right" vertical="bottom" textRotation="0" wrapText="false" indent="0" shrinkToFit="false"/>
      <protection locked="true" hidden="false"/>
    </xf>
    <xf numFmtId="164" fontId="0" fillId="2" borderId="5" xfId="0" applyFont="false" applyBorder="true" applyAlignment="true" applyProtection="true">
      <alignment horizontal="center" vertical="bottom" textRotation="0" wrapText="false" indent="0" shrinkToFit="false"/>
      <protection locked="true" hidden="false"/>
    </xf>
    <xf numFmtId="164" fontId="0" fillId="2" borderId="13" xfId="0" applyFont="false" applyBorder="true" applyAlignment="true" applyProtection="true">
      <alignment horizontal="right" vertical="bottom" textRotation="0" wrapText="false" indent="0" shrinkToFit="false"/>
      <protection locked="true" hidden="false"/>
    </xf>
    <xf numFmtId="164" fontId="11" fillId="3" borderId="0" xfId="0" applyFont="true" applyBorder="false" applyAlignment="true" applyProtection="true">
      <alignment horizontal="left" vertical="bottom" textRotation="0" wrapText="false" indent="0" shrinkToFit="false"/>
      <protection locked="true" hidden="false"/>
    </xf>
    <xf numFmtId="164" fontId="11" fillId="3" borderId="0" xfId="0" applyFont="true" applyBorder="false" applyAlignment="true" applyProtection="true">
      <alignment horizontal="center" vertical="center" textRotation="0" wrapText="false" indent="0" shrinkToFit="false"/>
      <protection locked="true" hidden="false"/>
    </xf>
    <xf numFmtId="164" fontId="11" fillId="3" borderId="0" xfId="0" applyFont="true" applyBorder="false" applyAlignment="true" applyProtection="true">
      <alignment horizontal="right" vertical="bottom" textRotation="0" wrapText="false" indent="0" shrinkToFit="false"/>
      <protection locked="true" hidden="false"/>
    </xf>
    <xf numFmtId="164" fontId="0" fillId="2" borderId="15" xfId="0" applyFont="false" applyBorder="true" applyAlignment="true" applyProtection="true">
      <alignment horizontal="general" vertical="bottom" textRotation="0" wrapText="false" indent="0" shrinkToFit="false"/>
      <protection locked="true" hidden="false"/>
    </xf>
    <xf numFmtId="164" fontId="18" fillId="2" borderId="9" xfId="0" applyFont="true" applyBorder="true" applyAlignment="true" applyProtection="true">
      <alignment horizontal="left" vertical="bottom" textRotation="0" wrapText="false" indent="0" shrinkToFit="false"/>
      <protection locked="true" hidden="false"/>
    </xf>
    <xf numFmtId="164" fontId="19" fillId="2" borderId="10" xfId="0" applyFont="true" applyBorder="true" applyAlignment="true" applyProtection="true">
      <alignment horizontal="general" vertical="center" textRotation="0" wrapText="false" indent="0" shrinkToFit="false"/>
      <protection locked="true" hidden="false"/>
    </xf>
    <xf numFmtId="164" fontId="20" fillId="2" borderId="10" xfId="0" applyFont="true" applyBorder="true" applyAlignment="true" applyProtection="true">
      <alignment horizontal="right" vertical="bottom" textRotation="0" wrapText="false" indent="0" shrinkToFit="false"/>
      <protection locked="true" hidden="false"/>
    </xf>
    <xf numFmtId="164" fontId="21" fillId="2" borderId="10" xfId="0" applyFont="true" applyBorder="true" applyAlignment="true" applyProtection="true">
      <alignment horizontal="center" vertical="center" textRotation="0" wrapText="false" indent="0" shrinkToFit="false"/>
      <protection locked="true" hidden="false"/>
    </xf>
    <xf numFmtId="164" fontId="19" fillId="2" borderId="10" xfId="0" applyFont="true" applyBorder="true" applyAlignment="true" applyProtection="true">
      <alignment horizontal="center" vertical="center" textRotation="0" wrapText="false" indent="0" shrinkToFit="false"/>
      <protection locked="true" hidden="false"/>
    </xf>
    <xf numFmtId="164" fontId="19" fillId="2" borderId="10" xfId="0" applyFont="true" applyBorder="true" applyAlignment="true" applyProtection="true">
      <alignment horizontal="right" vertical="center" textRotation="0" wrapText="false" indent="0" shrinkToFit="false"/>
      <protection locked="true" hidden="false"/>
    </xf>
    <xf numFmtId="164" fontId="0" fillId="2" borderId="13" xfId="0" applyFont="false" applyBorder="true" applyAlignment="true" applyProtection="true">
      <alignment horizontal="center" vertical="bottom" textRotation="0" wrapText="false" indent="0" shrinkToFit="false"/>
      <protection locked="true" hidden="false"/>
    </xf>
    <xf numFmtId="164" fontId="13" fillId="2" borderId="5" xfId="0" applyFont="true" applyBorder="true" applyAlignment="true" applyProtection="true">
      <alignment horizontal="right" vertical="bottom" textRotation="0" wrapText="false" indent="0" shrinkToFit="false"/>
      <protection locked="true" hidden="false"/>
    </xf>
    <xf numFmtId="164" fontId="15" fillId="2" borderId="0" xfId="0" applyFont="true" applyBorder="true" applyAlignment="true" applyProtection="true">
      <alignment horizontal="center" vertical="bottom" textRotation="0" wrapText="false" indent="0" shrinkToFit="false"/>
      <protection locked="true" hidden="false"/>
    </xf>
    <xf numFmtId="164" fontId="18" fillId="2" borderId="0" xfId="0" applyFont="true" applyBorder="true" applyAlignment="true" applyProtection="true">
      <alignment horizontal="center" vertical="center" textRotation="0" wrapText="false" indent="0" shrinkToFit="false"/>
      <protection locked="true" hidden="false"/>
    </xf>
    <xf numFmtId="164" fontId="17" fillId="2" borderId="4" xfId="0" applyFont="tru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left" vertical="bottom" textRotation="0" wrapText="false" indent="0" shrinkToFit="false"/>
      <protection locked="true" hidden="false"/>
    </xf>
    <xf numFmtId="164" fontId="22" fillId="2" borderId="10" xfId="0" applyFont="true" applyBorder="true" applyAlignment="true" applyProtection="true">
      <alignment horizontal="right" vertical="center" textRotation="0" wrapText="false" indent="0" shrinkToFit="false"/>
      <protection locked="true" hidden="false"/>
    </xf>
    <xf numFmtId="164" fontId="7" fillId="2" borderId="9" xfId="0" applyFont="true" applyBorder="true" applyAlignment="true" applyProtection="true">
      <alignment horizontal="general" vertical="bottom" textRotation="0" wrapText="false" indent="0" shrinkToFit="false"/>
      <protection locked="true" hidden="false"/>
    </xf>
    <xf numFmtId="164" fontId="15" fillId="2" borderId="10" xfId="0" applyFont="true" applyBorder="true" applyAlignment="true" applyProtection="true">
      <alignment horizontal="center" vertical="bottom" textRotation="0" wrapText="false" indent="0" shrinkToFit="false"/>
      <protection locked="true" hidden="false"/>
    </xf>
    <xf numFmtId="164" fontId="0" fillId="2" borderId="10" xfId="0" applyFont="false" applyBorder="true" applyAlignment="true" applyProtection="true">
      <alignment horizontal="left" vertical="bottom" textRotation="0" wrapText="false" indent="0" shrinkToFit="false"/>
      <protection locked="true" hidden="false"/>
    </xf>
    <xf numFmtId="164" fontId="18" fillId="2" borderId="10" xfId="0" applyFont="true" applyBorder="true" applyAlignment="true" applyProtection="true">
      <alignment horizontal="center" vertical="center" textRotation="0" wrapText="false" indent="0" shrinkToFit="false"/>
      <protection locked="true" hidden="false"/>
    </xf>
    <xf numFmtId="164" fontId="11" fillId="3" borderId="9" xfId="0" applyFont="true" applyBorder="true" applyAlignment="true" applyProtection="true">
      <alignment horizontal="left" vertical="bottom" textRotation="0" wrapText="false" indent="0" shrinkToFit="false"/>
      <protection locked="true" hidden="false"/>
    </xf>
    <xf numFmtId="164" fontId="23" fillId="3" borderId="9" xfId="0" applyFont="true" applyBorder="true" applyAlignment="true" applyProtection="true">
      <alignment horizontal="center" vertical="bottom" textRotation="0" wrapText="false" indent="0" shrinkToFit="false"/>
      <protection locked="true" hidden="false"/>
    </xf>
    <xf numFmtId="164" fontId="0" fillId="2" borderId="16" xfId="0" applyFont="false" applyBorder="true" applyAlignment="true" applyProtection="true">
      <alignment horizontal="center" vertical="bottom" textRotation="0" wrapText="false" indent="0" shrinkToFit="false"/>
      <protection locked="true" hidden="false"/>
    </xf>
    <xf numFmtId="164" fontId="8" fillId="2" borderId="10" xfId="0" applyFont="true" applyBorder="true" applyAlignment="true" applyProtection="true">
      <alignment horizontal="left" vertical="center" textRotation="0" wrapText="false" indent="0" shrinkToFit="false"/>
      <protection locked="true" hidden="false"/>
    </xf>
    <xf numFmtId="164" fontId="8" fillId="2" borderId="10" xfId="0" applyFont="true" applyBorder="true" applyAlignment="true" applyProtection="true">
      <alignment horizontal="center" vertical="center" textRotation="0" wrapText="false" indent="0" shrinkToFit="false"/>
      <protection locked="true" hidden="false"/>
    </xf>
    <xf numFmtId="164" fontId="24" fillId="2" borderId="10" xfId="0" applyFont="true" applyBorder="true" applyAlignment="true" applyProtection="true">
      <alignment horizontal="right" vertical="center" textRotation="0" wrapText="false" indent="0" shrinkToFit="false"/>
      <protection locked="true" hidden="false"/>
    </xf>
    <xf numFmtId="164" fontId="0" fillId="5" borderId="0" xfId="0" applyFont="false" applyBorder="false" applyAlignment="true" applyProtection="true">
      <alignment horizontal="general" vertical="bottom" textRotation="0" wrapText="false" indent="0" shrinkToFit="false"/>
      <protection locked="true" hidden="false"/>
    </xf>
    <xf numFmtId="164" fontId="0" fillId="5" borderId="0" xfId="0" applyFont="false" applyBorder="false" applyAlignment="true" applyProtection="true">
      <alignment horizontal="center" vertical="bottom" textRotation="0" wrapText="false" indent="0" shrinkToFit="false"/>
      <protection locked="true" hidden="false"/>
    </xf>
    <xf numFmtId="164" fontId="4" fillId="3" borderId="0" xfId="0" applyFont="true" applyBorder="false" applyAlignment="true" applyProtection="true">
      <alignment horizontal="general" vertical="bottom" textRotation="0" wrapText="false" indent="0" shrinkToFit="false"/>
      <protection locked="true" hidden="false"/>
    </xf>
    <xf numFmtId="164" fontId="4" fillId="3" borderId="0" xfId="0" applyFont="true" applyBorder="false" applyAlignment="true" applyProtection="true">
      <alignment horizontal="center" vertical="bottom" textRotation="0" wrapText="false" indent="0" shrinkToFit="false"/>
      <protection locked="true" hidden="false"/>
    </xf>
    <xf numFmtId="164" fontId="4" fillId="3" borderId="0" xfId="0" applyFont="true" applyBorder="false" applyAlignment="true" applyProtection="true">
      <alignment horizontal="center" vertical="bottom" textRotation="0" wrapText="true" indent="0" shrinkToFit="false"/>
      <protection locked="true" hidden="false"/>
    </xf>
    <xf numFmtId="164" fontId="8" fillId="2" borderId="10" xfId="0" applyFont="true" applyBorder="true" applyAlignment="true" applyProtection="true">
      <alignment horizontal="general" vertical="center" textRotation="0" wrapText="false" indent="0" shrinkToFit="false"/>
      <protection locked="true" hidden="false"/>
    </xf>
    <xf numFmtId="164" fontId="25" fillId="2" borderId="10" xfId="0" applyFont="true" applyBorder="true" applyAlignment="true" applyProtection="true">
      <alignment horizontal="general" vertical="center" textRotation="0" wrapText="false" indent="0" shrinkToFit="false"/>
      <protection locked="true" hidden="false"/>
    </xf>
    <xf numFmtId="164" fontId="0" fillId="2" borderId="10" xfId="0" applyFont="true" applyBorder="true" applyAlignment="true" applyProtection="true">
      <alignment horizontal="general" vertical="bottom" textRotation="0" wrapText="false" indent="0" shrinkToFit="false"/>
      <protection locked="true" hidden="false"/>
    </xf>
    <xf numFmtId="164" fontId="26" fillId="2" borderId="10" xfId="0" applyFont="true" applyBorder="true" applyAlignment="true" applyProtection="true">
      <alignment horizontal="general" vertical="bottom" textRotation="0" wrapText="false" indent="0" shrinkToFit="false"/>
      <protection locked="true" hidden="false"/>
    </xf>
    <xf numFmtId="164" fontId="27" fillId="2" borderId="10" xfId="0" applyFont="true" applyBorder="true" applyAlignment="true" applyProtection="true">
      <alignment horizontal="general" vertical="center" textRotation="0" wrapText="false" indent="0" shrinkToFit="false"/>
      <protection locked="true" hidden="false"/>
    </xf>
    <xf numFmtId="164" fontId="8" fillId="2" borderId="10" xfId="0" applyFont="true" applyBorder="true" applyAlignment="true" applyProtection="true">
      <alignment horizontal="general" vertical="center" textRotation="0" wrapText="tru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5" borderId="0" xfId="0" applyFont="false" applyBorder="false" applyAlignment="true" applyProtection="true">
      <alignment horizontal="center" vertical="bottom" textRotation="0" wrapText="true" indent="0" shrinkToFit="false"/>
      <protection locked="true" hidden="false"/>
    </xf>
    <xf numFmtId="164" fontId="13" fillId="2" borderId="1" xfId="0" applyFont="true" applyBorder="true" applyAlignment="true" applyProtection="true">
      <alignment horizontal="general" vertical="bottom" textRotation="0" wrapText="false" indent="0" shrinkToFit="false"/>
      <protection locked="true" hidden="false"/>
    </xf>
    <xf numFmtId="164" fontId="28" fillId="2" borderId="7" xfId="0" applyFont="true" applyBorder="true" applyAlignment="true" applyProtection="true">
      <alignment horizontal="general" vertical="bottom" textRotation="0" wrapText="false" indent="0" shrinkToFit="false"/>
      <protection locked="true" hidden="false"/>
    </xf>
    <xf numFmtId="164" fontId="13" fillId="2" borderId="7" xfId="0" applyFont="true" applyBorder="true" applyAlignment="true" applyProtection="true">
      <alignment horizontal="general" vertical="bottom" textRotation="0" wrapText="false" indent="0" shrinkToFit="false"/>
      <protection locked="true" hidden="false"/>
    </xf>
    <xf numFmtId="164" fontId="13" fillId="2" borderId="2" xfId="0" applyFont="true" applyBorder="true" applyAlignment="true" applyProtection="true">
      <alignment horizontal="general" vertical="bottom" textRotation="0" wrapText="false" indent="0" shrinkToFit="false"/>
      <protection locked="true" hidden="false"/>
    </xf>
    <xf numFmtId="164" fontId="13" fillId="2" borderId="3" xfId="0" applyFont="true" applyBorder="true" applyAlignment="true" applyProtection="true">
      <alignment horizontal="general" vertical="bottom" textRotation="0" wrapText="false" indent="0" shrinkToFit="false"/>
      <protection locked="true" hidden="false"/>
    </xf>
    <xf numFmtId="164" fontId="0" fillId="2" borderId="7" xfId="0" applyFont="false" applyBorder="true" applyAlignment="true" applyProtection="true">
      <alignment horizontal="center" vertical="bottom" textRotation="0" wrapText="false" indent="0" shrinkToFit="false"/>
      <protection locked="true" hidden="false"/>
    </xf>
    <xf numFmtId="164" fontId="0" fillId="2" borderId="13"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0" fillId="0" borderId="10" xfId="0" applyFont="false" applyBorder="true" applyAlignment="true" applyProtection="true">
      <alignment horizontal="general" vertical="bottom" textRotation="0" wrapText="false" indent="0" shrinkToFit="false"/>
      <protection locked="true" hidden="false"/>
    </xf>
    <xf numFmtId="164" fontId="0" fillId="2" borderId="6" xfId="0" applyFont="true" applyBorder="true" applyAlignment="true" applyProtection="true">
      <alignment horizontal="general" vertical="bottom" textRotation="0" wrapText="false" indent="0" shrinkToFit="false"/>
      <protection locked="true" hidden="false"/>
    </xf>
    <xf numFmtId="164" fontId="0" fillId="2" borderId="15" xfId="0" applyFont="false" applyBorder="true" applyAlignment="true" applyProtection="true">
      <alignment horizontal="center" vertical="bottom" textRotation="0" wrapText="false" indent="0" shrinkToFit="false"/>
      <protection locked="true" hidden="false"/>
    </xf>
    <xf numFmtId="164" fontId="29" fillId="3" borderId="0" xfId="0" applyFont="true" applyBorder="true" applyAlignment="true" applyProtection="true">
      <alignment horizontal="left" vertical="bottom" textRotation="0" wrapText="false" indent="0" shrinkToFit="false"/>
      <protection locked="true" hidden="false"/>
    </xf>
    <xf numFmtId="164" fontId="30" fillId="3" borderId="0" xfId="0" applyFont="true" applyBorder="true" applyAlignment="true" applyProtection="true">
      <alignment horizontal="general" vertical="bottom" textRotation="0" wrapText="false" indent="0" shrinkToFit="false"/>
      <protection locked="true" hidden="false"/>
    </xf>
    <xf numFmtId="164" fontId="31" fillId="6" borderId="0" xfId="0" applyFont="true" applyBorder="false" applyAlignment="true" applyProtection="true">
      <alignment horizontal="center" vertical="bottom" textRotation="0" wrapText="false" indent="0" shrinkToFit="false"/>
      <protection locked="true" hidden="false"/>
    </xf>
    <xf numFmtId="164" fontId="32"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33" fillId="0" borderId="0" xfId="0" applyFont="true" applyBorder="false" applyAlignment="true" applyProtection="true">
      <alignment horizontal="center" vertical="bottom" textRotation="0" wrapText="false" indent="0" shrinkToFit="false"/>
      <protection locked="true" hidden="false"/>
    </xf>
    <xf numFmtId="164" fontId="0" fillId="0" borderId="17" xfId="0" applyFont="true" applyBorder="true" applyAlignment="true" applyProtection="true">
      <alignment horizontal="center" vertical="bottom" textRotation="0" wrapText="false" indent="0" shrinkToFit="false"/>
      <protection locked="true" hidden="false"/>
    </xf>
    <xf numFmtId="164" fontId="10" fillId="0" borderId="0" xfId="0" applyFont="true" applyBorder="false" applyAlignment="true" applyProtection="true">
      <alignment horizontal="center" vertical="bottom" textRotation="0" wrapText="false" indent="0" shrinkToFit="false"/>
      <protection locked="true" hidden="false"/>
    </xf>
    <xf numFmtId="164" fontId="0" fillId="2" borderId="18" xfId="0" applyFont="false" applyBorder="true" applyAlignment="true" applyProtection="true">
      <alignment horizontal="general" vertical="bottom" textRotation="0" wrapText="false" indent="0" shrinkToFit="false"/>
      <protection locked="true" hidden="false"/>
    </xf>
    <xf numFmtId="164" fontId="0" fillId="2" borderId="19" xfId="0" applyFont="false" applyBorder="true" applyAlignment="true" applyProtection="true">
      <alignment horizontal="general" vertical="bottom" textRotation="0" wrapText="false" indent="0" shrinkToFit="false"/>
      <protection locked="true" hidden="false"/>
    </xf>
    <xf numFmtId="164" fontId="10" fillId="2" borderId="0" xfId="0" applyFont="true" applyBorder="true" applyAlignment="true" applyProtection="true">
      <alignment horizontal="right" vertical="bottom" textRotation="0" wrapText="false" indent="0" shrinkToFit="false"/>
      <protection locked="true" hidden="false"/>
    </xf>
    <xf numFmtId="164" fontId="4" fillId="3" borderId="10" xfId="0" applyFont="true" applyBorder="true" applyAlignment="true" applyProtection="true">
      <alignment horizontal="center" vertical="center" textRotation="0" wrapText="false" indent="0" shrinkToFit="false"/>
      <protection locked="true" hidden="false"/>
    </xf>
    <xf numFmtId="164" fontId="34" fillId="2" borderId="0" xfId="0" applyFont="true" applyBorder="false" applyAlignment="true" applyProtection="true">
      <alignment horizontal="right" vertical="bottom" textRotation="0" wrapText="false" indent="0" shrinkToFit="false"/>
      <protection locked="true" hidden="false"/>
    </xf>
    <xf numFmtId="164" fontId="32" fillId="2" borderId="0" xfId="0" applyFont="true" applyBorder="false" applyAlignment="true" applyProtection="true">
      <alignment horizontal="right" vertical="bottom" textRotation="0" wrapText="false" indent="0" shrinkToFit="false"/>
      <protection locked="true" hidden="false"/>
    </xf>
    <xf numFmtId="164" fontId="0" fillId="2" borderId="0" xfId="0" applyFont="true" applyBorder="true" applyAlignment="true" applyProtection="true">
      <alignment horizontal="left" vertical="bottom" textRotation="0" wrapText="false" indent="0" shrinkToFit="false"/>
      <protection locked="true" hidden="false"/>
    </xf>
    <xf numFmtId="164" fontId="32" fillId="2" borderId="0" xfId="0" applyFont="true" applyBorder="true" applyAlignment="true" applyProtection="true">
      <alignment horizontal="right" vertical="bottom" textRotation="0" wrapText="false" indent="0" shrinkToFit="false"/>
      <protection locked="true" hidden="false"/>
    </xf>
    <xf numFmtId="164" fontId="35" fillId="2" borderId="9" xfId="0" applyFont="true" applyBorder="true" applyAlignment="true" applyProtection="true">
      <alignment horizontal="general" vertical="bottom" textRotation="0" wrapText="false" indent="0" shrinkToFit="false"/>
      <protection locked="true" hidden="false"/>
    </xf>
    <xf numFmtId="164" fontId="13" fillId="2" borderId="10" xfId="0" applyFont="true" applyBorder="true" applyAlignment="true" applyProtection="true">
      <alignment horizontal="general" vertical="bottom" textRotation="0" wrapText="false" indent="0" shrinkToFit="false"/>
      <protection locked="true" hidden="false"/>
    </xf>
    <xf numFmtId="164" fontId="0" fillId="2" borderId="2" xfId="0" applyFont="true" applyBorder="true" applyAlignment="true" applyProtection="true">
      <alignment horizontal="general" vertical="bottom" textRotation="0" wrapText="false" indent="0" shrinkToFit="false"/>
      <protection locked="true" hidden="false"/>
    </xf>
    <xf numFmtId="164" fontId="36" fillId="2" borderId="3" xfId="0" applyFont="true" applyBorder="true" applyAlignment="true" applyProtection="true">
      <alignment horizontal="right" vertical="bottom" textRotation="0" wrapText="false" indent="0" shrinkToFit="false"/>
      <protection locked="true" hidden="false"/>
    </xf>
    <xf numFmtId="164" fontId="0" fillId="2" borderId="4" xfId="0" applyFont="true" applyBorder="true" applyAlignment="true" applyProtection="true">
      <alignment horizontal="center" vertical="bottom" textRotation="0" wrapText="false" indent="0" shrinkToFit="false"/>
      <protection locked="true" hidden="false"/>
    </xf>
    <xf numFmtId="164" fontId="36" fillId="2" borderId="5" xfId="0" applyFont="true" applyBorder="true" applyAlignment="true" applyProtection="true">
      <alignment horizontal="right" vertical="bottom" textRotation="0" wrapText="false" indent="0" shrinkToFit="false"/>
      <protection locked="true" hidden="false"/>
    </xf>
    <xf numFmtId="164" fontId="36" fillId="2" borderId="0" xfId="0" applyFont="true" applyBorder="false" applyAlignment="true" applyProtection="true">
      <alignment horizontal="right" vertical="bottom" textRotation="0" wrapText="false" indent="0" shrinkToFit="false"/>
      <protection locked="true" hidden="false"/>
    </xf>
    <xf numFmtId="164" fontId="36" fillId="0" borderId="8" xfId="0" applyFont="true" applyBorder="true" applyAlignment="true" applyProtection="true">
      <alignment horizontal="center" vertical="bottom" textRotation="0" wrapText="false" indent="0" shrinkToFit="false"/>
      <protection locked="true" hidden="false"/>
    </xf>
    <xf numFmtId="164" fontId="37" fillId="2" borderId="7" xfId="0" applyFont="true" applyBorder="true" applyAlignment="true" applyProtection="true">
      <alignment horizontal="general" vertical="bottom" textRotation="0" wrapText="false" indent="0" shrinkToFit="false"/>
      <protection locked="true" hidden="false"/>
    </xf>
    <xf numFmtId="164" fontId="38" fillId="2" borderId="0" xfId="0" applyFont="true" applyBorder="false" applyAlignment="true" applyProtection="true">
      <alignment horizontal="right" vertical="bottom" textRotation="0" wrapText="false" indent="0" shrinkToFit="false"/>
      <protection locked="true" hidden="false"/>
    </xf>
    <xf numFmtId="164" fontId="39" fillId="2" borderId="7" xfId="0" applyFont="true" applyBorder="true" applyAlignment="true" applyProtection="true">
      <alignment horizontal="general" vertical="bottom" textRotation="0" wrapText="false" indent="0" shrinkToFit="false"/>
      <protection locked="true" hidden="false"/>
    </xf>
    <xf numFmtId="164" fontId="36" fillId="2" borderId="13" xfId="0" applyFont="true" applyBorder="true" applyAlignment="true" applyProtection="true">
      <alignment horizontal="right" vertical="bottom" textRotation="0" wrapText="false" indent="0" shrinkToFit="false"/>
      <protection locked="true" hidden="false"/>
    </xf>
    <xf numFmtId="164" fontId="36" fillId="2" borderId="10" xfId="0" applyFont="true" applyBorder="true" applyAlignment="true" applyProtection="true">
      <alignment horizontal="right" vertical="bottom" textRotation="0" wrapText="false" indent="0" shrinkToFit="false"/>
      <protection locked="true" hidden="false"/>
    </xf>
    <xf numFmtId="164" fontId="10" fillId="2" borderId="9" xfId="0" applyFont="true" applyBorder="true" applyAlignment="true" applyProtection="true">
      <alignment horizontal="general" vertical="bottom" textRotation="0" wrapText="false" indent="0" shrinkToFit="false"/>
      <protection locked="true" hidden="false"/>
    </xf>
    <xf numFmtId="164" fontId="40" fillId="2" borderId="10" xfId="0" applyFont="true" applyBorder="true" applyAlignment="true" applyProtection="true">
      <alignment horizontal="general" vertical="center" textRotation="0" wrapText="false" indent="0" shrinkToFit="false"/>
      <protection locked="true" hidden="false"/>
    </xf>
    <xf numFmtId="164" fontId="41" fillId="2" borderId="10" xfId="0" applyFont="true" applyBorder="true" applyAlignment="true" applyProtection="true">
      <alignment horizontal="right" vertical="center" textRotation="0" wrapText="false" indent="0" shrinkToFit="false"/>
      <protection locked="true" hidden="false"/>
    </xf>
    <xf numFmtId="164" fontId="42" fillId="2" borderId="9" xfId="0" applyFont="true" applyBorder="true" applyAlignment="true" applyProtection="true">
      <alignment horizontal="general" vertical="bottom" textRotation="0" wrapText="false" indent="0" shrinkToFit="false"/>
      <protection locked="true" hidden="false"/>
    </xf>
    <xf numFmtId="164" fontId="43" fillId="7" borderId="0" xfId="0" applyFont="true" applyBorder="false" applyAlignment="true" applyProtection="true">
      <alignment horizontal="general" vertical="bottom" textRotation="0" wrapText="false" indent="0" shrinkToFit="false"/>
      <protection locked="true" hidden="false"/>
    </xf>
    <xf numFmtId="164" fontId="44" fillId="7" borderId="18" xfId="0" applyFont="true" applyBorder="true" applyAlignment="true" applyProtection="true">
      <alignment horizontal="general" vertical="bottom" textRotation="0" wrapText="false" indent="0" shrinkToFit="false"/>
      <protection locked="true" hidden="false"/>
    </xf>
    <xf numFmtId="164" fontId="44" fillId="7" borderId="18" xfId="0" applyFont="true" applyBorder="true" applyAlignment="true" applyProtection="true">
      <alignment horizontal="center" vertical="bottom" textRotation="0" wrapText="false" indent="0" shrinkToFit="false"/>
      <protection locked="true" hidden="false"/>
    </xf>
    <xf numFmtId="164" fontId="13" fillId="2" borderId="2" xfId="0" applyFont="true" applyBorder="true" applyAlignment="true" applyProtection="true">
      <alignment horizontal="center" vertical="bottom" textRotation="0" wrapText="false" indent="0" shrinkToFit="false"/>
      <protection locked="true" hidden="false"/>
    </xf>
    <xf numFmtId="164" fontId="32" fillId="0" borderId="0" xfId="0" applyFont="true" applyBorder="false" applyAlignment="true" applyProtection="true">
      <alignment horizontal="center" vertical="bottom" textRotation="0" wrapText="false" indent="0" shrinkToFit="false"/>
      <protection locked="true" hidden="false"/>
    </xf>
    <xf numFmtId="164" fontId="45" fillId="2" borderId="7" xfId="0" applyFont="true" applyBorder="true" applyAlignment="true" applyProtection="true">
      <alignment horizontal="general" vertical="bottom" textRotation="0" wrapText="false" indent="0" shrinkToFit="false"/>
      <protection locked="true" hidden="false"/>
    </xf>
    <xf numFmtId="164" fontId="46" fillId="2" borderId="6" xfId="0" applyFont="true" applyBorder="true" applyAlignment="true" applyProtection="true">
      <alignment horizontal="left" vertical="bottom" textRotation="0" wrapText="false" indent="0" shrinkToFit="false"/>
      <protection locked="true" hidden="false"/>
    </xf>
    <xf numFmtId="164" fontId="47" fillId="2" borderId="15" xfId="0" applyFont="true" applyBorder="true" applyAlignment="true" applyProtection="true">
      <alignment horizontal="center" vertical="bottom" textRotation="0" wrapText="false" indent="0" shrinkToFit="false"/>
      <protection locked="true" hidden="false"/>
    </xf>
    <xf numFmtId="164" fontId="41" fillId="2" borderId="10" xfId="0" applyFont="true" applyBorder="true" applyAlignment="true" applyProtection="true">
      <alignment horizontal="center" vertical="center" textRotation="0" wrapText="false" indent="0" shrinkToFit="false"/>
      <protection locked="true" hidden="false"/>
    </xf>
    <xf numFmtId="164" fontId="48" fillId="3" borderId="4" xfId="0" applyFont="true" applyBorder="true" applyAlignment="true" applyProtection="true">
      <alignment horizontal="general" vertical="bottom" textRotation="0" wrapText="false" indent="0" shrinkToFit="false"/>
      <protection locked="true" hidden="false"/>
    </xf>
    <xf numFmtId="164" fontId="49" fillId="3" borderId="0" xfId="0" applyFont="true" applyBorder="true" applyAlignment="true" applyProtection="true">
      <alignment horizontal="general" vertical="bottom" textRotation="0" wrapText="false" indent="0" shrinkToFit="false"/>
      <protection locked="true" hidden="false"/>
    </xf>
    <xf numFmtId="164" fontId="48" fillId="3" borderId="0" xfId="0" applyFont="true" applyBorder="true" applyAlignment="true" applyProtection="true">
      <alignment horizontal="general" vertical="bottom" textRotation="0" wrapText="false" indent="0" shrinkToFit="false"/>
      <protection locked="true" hidden="false"/>
    </xf>
    <xf numFmtId="164" fontId="48" fillId="3" borderId="5" xfId="0" applyFont="true" applyBorder="true" applyAlignment="true" applyProtection="true">
      <alignment horizontal="right" vertical="bottom" textRotation="0" wrapText="false" indent="0" shrinkToFit="false"/>
      <protection locked="true" hidden="false"/>
    </xf>
    <xf numFmtId="164" fontId="50" fillId="2" borderId="0" xfId="0" applyFont="true" applyBorder="false" applyAlignment="true" applyProtection="true">
      <alignment horizontal="general" vertical="bottom" textRotation="0" wrapText="false" indent="0" shrinkToFit="false"/>
      <protection locked="true" hidden="false"/>
    </xf>
    <xf numFmtId="164" fontId="15" fillId="2" borderId="0" xfId="0" applyFont="true" applyBorder="true" applyAlignment="true" applyProtection="true">
      <alignment horizontal="right" vertical="bottom" textRotation="0" wrapText="false" indent="0" shrinkToFit="false"/>
      <protection locked="true" hidden="false"/>
    </xf>
    <xf numFmtId="164" fontId="0" fillId="2" borderId="1" xfId="0" applyFont="true" applyBorder="true" applyAlignment="true" applyProtection="true">
      <alignment horizontal="general" vertical="bottom" textRotation="0" wrapText="false" indent="0" shrinkToFit="false"/>
      <protection locked="true" hidden="false"/>
    </xf>
    <xf numFmtId="164" fontId="15" fillId="2" borderId="2" xfId="0" applyFont="true" applyBorder="true" applyAlignment="true" applyProtection="true">
      <alignment horizontal="center" vertical="bottom" textRotation="0" wrapText="false" indent="0" shrinkToFit="false"/>
      <protection locked="true" hidden="false"/>
    </xf>
    <xf numFmtId="164" fontId="18" fillId="2" borderId="3" xfId="0" applyFont="true" applyBorder="true" applyAlignment="true" applyProtection="true">
      <alignment horizontal="center" vertical="center" textRotation="0" wrapText="false" indent="0" shrinkToFit="false"/>
      <protection locked="true" hidden="false"/>
    </xf>
    <xf numFmtId="164" fontId="51" fillId="2" borderId="5" xfId="0" applyFont="true" applyBorder="true" applyAlignment="true" applyProtection="true">
      <alignment horizontal="center" vertical="center" textRotation="0" wrapText="false" indent="0" shrinkToFit="false"/>
      <protection locked="true" hidden="false"/>
    </xf>
    <xf numFmtId="164" fontId="52" fillId="2" borderId="10" xfId="0" applyFont="true" applyBorder="true" applyAlignment="true" applyProtection="true">
      <alignment horizontal="right" vertical="bottom" textRotation="0" wrapText="false" indent="0" shrinkToFit="false"/>
      <protection locked="true" hidden="false"/>
    </xf>
    <xf numFmtId="164" fontId="17" fillId="2" borderId="9" xfId="0" applyFont="true" applyBorder="true" applyAlignment="true" applyProtection="true">
      <alignment horizontal="general" vertical="bottom" textRotation="0" wrapText="false" indent="0" shrinkToFit="false"/>
      <protection locked="true" hidden="false"/>
    </xf>
    <xf numFmtId="164" fontId="0" fillId="2" borderId="10" xfId="0" applyFont="true" applyBorder="true" applyAlignment="true" applyProtection="true">
      <alignment horizontal="left" vertical="bottom" textRotation="0" wrapText="false" indent="0" shrinkToFit="false"/>
      <protection locked="true" hidden="false"/>
    </xf>
    <xf numFmtId="164" fontId="51" fillId="2" borderId="13" xfId="0" applyFont="true" applyBorder="true" applyAlignment="true" applyProtection="true">
      <alignment horizontal="center" vertical="center" textRotation="0" wrapText="false" indent="0" shrinkToFit="false"/>
      <protection locked="true" hidden="false"/>
    </xf>
    <xf numFmtId="164" fontId="23" fillId="3" borderId="4" xfId="0" applyFont="true" applyBorder="true" applyAlignment="true" applyProtection="true">
      <alignment horizontal="general" vertical="bottom" textRotation="0" wrapText="false" indent="0" shrinkToFit="false"/>
      <protection locked="true" hidden="false"/>
    </xf>
    <xf numFmtId="164" fontId="31" fillId="3" borderId="10" xfId="0" applyFont="true" applyBorder="true" applyAlignment="true" applyProtection="true">
      <alignment horizontal="general" vertical="bottom" textRotation="0" wrapText="false" indent="0" shrinkToFit="false"/>
      <protection locked="true" hidden="false"/>
    </xf>
    <xf numFmtId="164" fontId="0" fillId="2" borderId="13" xfId="0" applyFont="true" applyBorder="true" applyAlignment="true" applyProtection="true">
      <alignment horizontal="center" vertical="bottom" textRotation="0" wrapText="false" indent="0" shrinkToFit="false"/>
      <protection locked="true" hidden="false"/>
    </xf>
    <xf numFmtId="164" fontId="0" fillId="2" borderId="15" xfId="0" applyFont="true" applyBorder="true" applyAlignment="true" applyProtection="true">
      <alignment horizontal="center" vertical="bottom" textRotation="0" wrapText="false" indent="0" shrinkToFit="false"/>
      <protection locked="true" hidden="false"/>
    </xf>
    <xf numFmtId="164" fontId="0" fillId="2" borderId="9" xfId="0" applyFont="true" applyBorder="true" applyAlignment="true" applyProtection="true">
      <alignment horizontal="general" vertical="bottom" textRotation="0" wrapText="false" indent="0" shrinkToFit="false"/>
      <protection locked="true" hidden="false"/>
    </xf>
    <xf numFmtId="164" fontId="0" fillId="2" borderId="7" xfId="0" applyFont="true" applyBorder="true" applyAlignment="true" applyProtection="true">
      <alignment horizontal="general" vertical="bottom" textRotation="0" wrapText="false" indent="0" shrinkToFit="false"/>
      <protection locked="true" hidden="false"/>
    </xf>
    <xf numFmtId="164" fontId="55" fillId="2" borderId="7" xfId="0" applyFont="true" applyBorder="true" applyAlignment="true" applyProtection="true">
      <alignment horizontal="general" vertical="bottom" textRotation="0" wrapText="false" indent="0" shrinkToFit="false"/>
      <protection locked="true" hidden="false"/>
    </xf>
    <xf numFmtId="164" fontId="8" fillId="2" borderId="7" xfId="0" applyFont="true" applyBorder="true" applyAlignment="true" applyProtection="true">
      <alignment horizontal="general" vertical="center" textRotation="0" wrapText="true" indent="0" shrinkToFit="false"/>
      <protection locked="true" hidden="false"/>
    </xf>
    <xf numFmtId="164" fontId="55" fillId="2" borderId="10" xfId="0" applyFont="true" applyBorder="true" applyAlignment="true" applyProtection="true">
      <alignment horizontal="general" vertical="center" textRotation="0" wrapText="false" indent="0" shrinkToFit="false"/>
      <protection locked="true" hidden="false"/>
    </xf>
    <xf numFmtId="164" fontId="55" fillId="2" borderId="10" xfId="0" applyFont="true" applyBorder="true" applyAlignment="true" applyProtection="true">
      <alignment horizontal="general" vertical="bottom" textRotation="0" wrapText="false" indent="0" shrinkToFit="false"/>
      <protection locked="true" hidden="false"/>
    </xf>
    <xf numFmtId="164" fontId="0" fillId="2" borderId="7" xfId="0" applyFont="true" applyBorder="true" applyAlignment="true" applyProtection="true">
      <alignment horizontal="general" vertical="center" textRotation="0" wrapText="false" indent="0" shrinkToFit="false"/>
      <protection locked="true" hidden="false"/>
    </xf>
    <xf numFmtId="164" fontId="53" fillId="2" borderId="7" xfId="0" applyFont="true" applyBorder="true" applyAlignment="true" applyProtection="true">
      <alignment horizontal="general" vertical="bottom" textRotation="0" wrapText="false" indent="0" shrinkToFit="false"/>
      <protection locked="true" hidden="false"/>
    </xf>
    <xf numFmtId="164" fontId="58" fillId="2" borderId="6" xfId="0" applyFont="true" applyBorder="true" applyAlignment="true" applyProtection="true">
      <alignment horizontal="general" vertical="bottom" textRotation="0" wrapText="false" indent="0" shrinkToFit="false"/>
      <protection locked="true" hidden="false"/>
    </xf>
    <xf numFmtId="164" fontId="59" fillId="2" borderId="1" xfId="0" applyFont="true" applyBorder="true" applyAlignment="true" applyProtection="true">
      <alignment horizontal="general" vertical="top" textRotation="0" wrapText="false" indent="0" shrinkToFit="false"/>
      <protection locked="true" hidden="false"/>
    </xf>
    <xf numFmtId="164" fontId="60" fillId="2" borderId="2" xfId="0" applyFont="true" applyBorder="true" applyAlignment="true" applyProtection="true">
      <alignment horizontal="general" vertical="top" textRotation="0" wrapText="true" indent="0" shrinkToFit="false"/>
      <protection locked="true" hidden="false"/>
    </xf>
    <xf numFmtId="164" fontId="60" fillId="2" borderId="4" xfId="0" applyFont="true" applyBorder="true" applyAlignment="true" applyProtection="true">
      <alignment horizontal="general" vertical="top" textRotation="0" wrapText="true" indent="0" shrinkToFit="false"/>
      <protection locked="true" hidden="false"/>
    </xf>
    <xf numFmtId="164" fontId="60" fillId="2" borderId="0" xfId="0" applyFont="true" applyBorder="true" applyAlignment="true" applyProtection="true">
      <alignment horizontal="general" vertical="top" textRotation="0" wrapText="true" indent="0" shrinkToFit="false"/>
      <protection locked="true" hidden="false"/>
    </xf>
    <xf numFmtId="164" fontId="60" fillId="2" borderId="9" xfId="0" applyFont="true" applyBorder="true" applyAlignment="true" applyProtection="true">
      <alignment horizontal="general" vertical="top" textRotation="0" wrapText="true" indent="0" shrinkToFit="false"/>
      <protection locked="true" hidden="false"/>
    </xf>
    <xf numFmtId="164" fontId="60" fillId="2" borderId="10" xfId="0" applyFont="true" applyBorder="true" applyAlignment="true" applyProtection="true">
      <alignment horizontal="general" vertical="top" textRotation="0" wrapText="true" indent="0" shrinkToFit="false"/>
      <protection locked="true" hidden="false"/>
    </xf>
    <xf numFmtId="164" fontId="4" fillId="3" borderId="0" xfId="0" applyFont="true" applyBorder="tru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center" textRotation="0" wrapText="true" indent="0" shrinkToFit="false"/>
      <protection locked="true" hidden="false"/>
    </xf>
    <xf numFmtId="164" fontId="0" fillId="2" borderId="1" xfId="0" applyFont="true" applyBorder="true" applyAlignment="true" applyProtection="true">
      <alignment horizontal="left" vertical="bottom" textRotation="0" wrapText="false" indent="0" shrinkToFit="false"/>
      <protection locked="true" hidden="false"/>
    </xf>
    <xf numFmtId="164" fontId="0" fillId="2" borderId="8" xfId="0" applyFont="false" applyBorder="true" applyAlignment="true" applyProtection="true">
      <alignment horizontal="center" vertical="bottom" textRotation="0" wrapText="true" indent="0" shrinkToFit="false"/>
      <protection locked="true" hidden="false"/>
    </xf>
    <xf numFmtId="164" fontId="0" fillId="2" borderId="4" xfId="0" applyFont="true" applyBorder="true" applyAlignment="true" applyProtection="true">
      <alignment horizontal="left" vertical="bottom" textRotation="0" wrapText="false" indent="0" shrinkToFit="false"/>
      <protection locked="true" hidden="false"/>
    </xf>
    <xf numFmtId="164" fontId="0" fillId="2" borderId="9" xfId="0" applyFont="true" applyBorder="true" applyAlignment="true" applyProtection="true">
      <alignment horizontal="left" vertical="bottom" textRotation="0" wrapText="false" indent="0" shrinkToFit="false"/>
      <protection locked="true" hidden="false"/>
    </xf>
    <xf numFmtId="164" fontId="10" fillId="2" borderId="9" xfId="0" applyFont="true" applyBorder="true" applyAlignment="true" applyProtection="true">
      <alignment horizontal="left" vertical="bottom" textRotation="0" wrapText="false" indent="0" shrinkToFit="false"/>
      <protection locked="true" hidden="false"/>
    </xf>
    <xf numFmtId="164" fontId="61" fillId="3" borderId="9" xfId="0" applyFont="true" applyBorder="true" applyAlignment="true" applyProtection="true">
      <alignment horizontal="left" vertical="bottom" textRotation="0" wrapText="false" indent="0" shrinkToFit="false"/>
      <protection locked="true" hidden="false"/>
    </xf>
    <xf numFmtId="164" fontId="0" fillId="0" borderId="4" xfId="0" applyFont="true" applyBorder="true" applyAlignment="true" applyProtection="true">
      <alignment horizontal="general" vertical="bottom" textRotation="0" wrapText="false" indent="0" shrinkToFit="false"/>
      <protection locked="true" hidden="false"/>
    </xf>
    <xf numFmtId="164" fontId="9" fillId="2" borderId="10" xfId="0" applyFont="true" applyBorder="true" applyAlignment="true" applyProtection="true">
      <alignment horizontal="right" vertical="center" textRotation="0" wrapText="false" indent="0" shrinkToFit="false"/>
      <protection locked="true" hidden="false"/>
    </xf>
    <xf numFmtId="164" fontId="0" fillId="2" borderId="0"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right" vertical="bottom" textRotation="0" wrapText="false" indent="0" shrinkToFit="false"/>
      <protection locked="true" hidden="false"/>
    </xf>
    <xf numFmtId="164" fontId="0" fillId="0" borderId="10" xfId="0" applyFont="true" applyBorder="true" applyAlignment="true" applyProtection="true">
      <alignment horizontal="right" vertical="bottom" textRotation="0" wrapText="false" indent="0" shrinkToFit="false"/>
      <protection locked="true" hidden="false"/>
    </xf>
    <xf numFmtId="164" fontId="0" fillId="3" borderId="1" xfId="0" applyFont="false" applyBorder="true" applyAlignment="true" applyProtection="true">
      <alignment horizontal="general" vertical="bottom" textRotation="0" wrapText="false" indent="0" shrinkToFit="false"/>
      <protection locked="true" hidden="false"/>
    </xf>
    <xf numFmtId="164" fontId="0" fillId="3" borderId="2" xfId="0" applyFont="false" applyBorder="true" applyAlignment="true" applyProtection="true">
      <alignment horizontal="general" vertical="bottom" textRotation="0" wrapText="false" indent="0" shrinkToFit="false"/>
      <protection locked="true" hidden="false"/>
    </xf>
    <xf numFmtId="164" fontId="0" fillId="3" borderId="4" xfId="0" applyFont="false" applyBorder="true" applyAlignment="true" applyProtection="true">
      <alignment horizontal="general" vertical="bottom" textRotation="0" wrapText="false" indent="0" shrinkToFit="false"/>
      <protection locked="true" hidden="false"/>
    </xf>
    <xf numFmtId="164" fontId="0" fillId="3" borderId="0" xfId="0" applyFont="false" applyBorder="true" applyAlignment="true" applyProtection="true">
      <alignment horizontal="general" vertical="bottom" textRotation="0" wrapText="false" indent="0" shrinkToFit="false"/>
      <protection locked="true" hidden="false"/>
    </xf>
    <xf numFmtId="164" fontId="62" fillId="2" borderId="7" xfId="0" applyFont="true" applyBorder="true" applyAlignment="true" applyProtection="true">
      <alignment horizontal="general" vertical="bottom" textRotation="0" wrapText="false" indent="0" shrinkToFit="false"/>
      <protection locked="true" hidden="false"/>
    </xf>
    <xf numFmtId="164" fontId="13" fillId="2" borderId="15" xfId="0" applyFont="true" applyBorder="true" applyAlignment="true" applyProtection="true">
      <alignment horizontal="general" vertical="bottom" textRotation="0" wrapText="false" indent="0" shrinkToFit="false"/>
      <protection locked="true" hidden="false"/>
    </xf>
    <xf numFmtId="164" fontId="0" fillId="2" borderId="7" xfId="0" applyFont="false" applyBorder="true" applyAlignment="true" applyProtection="true">
      <alignment horizontal="left" vertical="bottom" textRotation="0" wrapText="false" indent="0" shrinkToFit="false"/>
      <protection locked="true" hidden="false"/>
    </xf>
    <xf numFmtId="164" fontId="0" fillId="2" borderId="2" xfId="0" applyFont="false" applyBorder="true" applyAlignment="true" applyProtection="true">
      <alignment horizontal="center" vertical="bottom" textRotation="0" wrapText="true" indent="0" shrinkToFit="false"/>
      <protection locked="true" hidden="false"/>
    </xf>
    <xf numFmtId="164" fontId="6" fillId="3" borderId="4" xfId="0" applyFont="true" applyBorder="true" applyAlignment="true" applyProtection="true">
      <alignment horizontal="center" vertical="center" textRotation="0" wrapText="true" indent="0" shrinkToFit="false"/>
      <protection locked="true" hidden="false"/>
    </xf>
    <xf numFmtId="164" fontId="6" fillId="3" borderId="0" xfId="0" applyFont="true" applyBorder="true" applyAlignment="true" applyProtection="true">
      <alignment horizontal="center" vertical="center" textRotation="0" wrapText="true" indent="0" shrinkToFit="false"/>
      <protection locked="true" hidden="false"/>
    </xf>
    <xf numFmtId="164" fontId="63" fillId="2" borderId="7" xfId="0" applyFont="true" applyBorder="true" applyAlignment="true" applyProtection="true">
      <alignment horizontal="general" vertical="bottom" textRotation="0" wrapText="false" indent="0" shrinkToFit="false"/>
      <protection locked="true" hidden="false"/>
    </xf>
    <xf numFmtId="164" fontId="64" fillId="2" borderId="7" xfId="0" applyFont="true" applyBorder="true" applyAlignment="true" applyProtection="true">
      <alignment horizontal="general" vertical="bottom" textRotation="0" wrapText="false" indent="0" shrinkToFit="false"/>
      <protection locked="true" hidden="false"/>
    </xf>
    <xf numFmtId="164" fontId="0" fillId="2" borderId="0" xfId="0" applyFont="false" applyBorder="fals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8" fillId="3" borderId="4" xfId="0" applyFont="true" applyBorder="true" applyAlignment="true" applyProtection="true">
      <alignment horizontal="general" vertical="center" textRotation="0" wrapText="false" indent="0" shrinkToFit="false"/>
      <protection locked="true" hidden="false"/>
    </xf>
    <xf numFmtId="164" fontId="8" fillId="3" borderId="0" xfId="0" applyFont="true" applyBorder="true" applyAlignment="true" applyProtection="true">
      <alignment horizontal="general" vertical="center" textRotation="0" wrapText="false" indent="0" shrinkToFit="false"/>
      <protection locked="true" hidden="false"/>
    </xf>
    <xf numFmtId="164" fontId="8" fillId="3" borderId="5" xfId="0" applyFont="true" applyBorder="true" applyAlignment="true" applyProtection="true">
      <alignment horizontal="general" vertical="center" textRotation="0" wrapText="false" indent="0" shrinkToFit="false"/>
      <protection locked="true" hidden="false"/>
    </xf>
    <xf numFmtId="164" fontId="0" fillId="2" borderId="0" xfId="0" applyFont="true" applyBorder="false" applyAlignment="true" applyProtection="true">
      <alignment horizontal="left" vertical="bottom" textRotation="0" wrapText="false" indent="0" shrinkToFit="false"/>
      <protection locked="true" hidden="false"/>
    </xf>
    <xf numFmtId="164" fontId="0" fillId="3" borderId="4" xfId="0" applyFont="false" applyBorder="true" applyAlignment="true" applyProtection="true">
      <alignment horizontal="left" vertical="bottom" textRotation="0" wrapText="false" indent="0" shrinkToFit="false"/>
      <protection locked="true" hidden="false"/>
    </xf>
    <xf numFmtId="164" fontId="8" fillId="3" borderId="0" xfId="0" applyFont="true" applyBorder="true" applyAlignment="true" applyProtection="true">
      <alignment horizontal="left" vertical="center" textRotation="0" wrapText="false" indent="0" shrinkToFit="false"/>
      <protection locked="true" hidden="false"/>
    </xf>
    <xf numFmtId="164" fontId="0" fillId="2" borderId="15" xfId="0" applyFont="true" applyBorder="true" applyAlignment="true" applyProtection="true">
      <alignment horizontal="general" vertical="bottom" textRotation="0" wrapText="false" indent="0" shrinkToFit="false"/>
      <protection locked="true" hidden="false"/>
    </xf>
    <xf numFmtId="164" fontId="0" fillId="3" borderId="9" xfId="0" applyFont="false" applyBorder="true" applyAlignment="true" applyProtection="true">
      <alignment horizontal="left" vertical="bottom" textRotation="0" wrapText="false" indent="0" shrinkToFit="false"/>
      <protection locked="true" hidden="false"/>
    </xf>
    <xf numFmtId="164" fontId="8" fillId="3" borderId="13" xfId="0" applyFont="true" applyBorder="true" applyAlignment="true" applyProtection="true">
      <alignment horizontal="general" vertical="center" textRotation="0" wrapText="false" indent="0" shrinkToFit="false"/>
      <protection locked="true" hidden="false"/>
    </xf>
    <xf numFmtId="164" fontId="42" fillId="2" borderId="6" xfId="0" applyFont="true" applyBorder="true" applyAlignment="true" applyProtection="true">
      <alignment horizontal="general" vertical="bottom" textRotation="0" wrapText="false" indent="0" shrinkToFit="false"/>
      <protection locked="true" hidden="false"/>
    </xf>
    <xf numFmtId="164" fontId="23" fillId="3" borderId="0" xfId="0" applyFont="true" applyBorder="false" applyAlignment="true" applyProtection="true">
      <alignment horizontal="general" vertical="center" textRotation="0" wrapText="false" indent="0" shrinkToFit="false"/>
      <protection locked="true" hidden="false"/>
    </xf>
    <xf numFmtId="164" fontId="65" fillId="2" borderId="7" xfId="0" applyFont="true" applyBorder="true" applyAlignment="true" applyProtection="true">
      <alignment horizontal="general" vertical="bottom" textRotation="0" wrapText="false" indent="0" shrinkToFit="false"/>
      <protection locked="true" hidden="false"/>
    </xf>
    <xf numFmtId="164" fontId="13" fillId="2" borderId="3" xfId="0" applyFont="true" applyBorder="true" applyAlignment="true" applyProtection="true">
      <alignment horizontal="right" vertical="bottom" textRotation="0" wrapText="false" indent="0" shrinkToFit="false"/>
      <protection locked="true" hidden="false"/>
    </xf>
    <xf numFmtId="164" fontId="13" fillId="0" borderId="15" xfId="0" applyFont="true" applyBorder="true" applyAlignment="true" applyProtection="true">
      <alignment horizontal="center" vertical="bottom" textRotation="0" wrapText="false" indent="0" shrinkToFit="false"/>
      <protection locked="true" hidden="false"/>
    </xf>
    <xf numFmtId="164" fontId="0" fillId="2" borderId="5" xfId="0" applyFont="true" applyBorder="true" applyAlignment="true" applyProtection="true">
      <alignment horizontal="right" vertical="bottom" textRotation="0" wrapText="false" indent="0" shrinkToFit="false"/>
      <protection locked="true" hidden="false"/>
    </xf>
    <xf numFmtId="164" fontId="13" fillId="2" borderId="0" xfId="0" applyFont="true" applyBorder="false" applyAlignment="true" applyProtection="true">
      <alignment horizontal="right" vertical="bottom" textRotation="0" wrapText="false" indent="0" shrinkToFit="false"/>
      <protection locked="true" hidden="false"/>
    </xf>
    <xf numFmtId="164" fontId="13" fillId="0" borderId="8" xfId="0" applyFont="true" applyBorder="true" applyAlignment="true" applyProtection="true">
      <alignment horizontal="center" vertical="bottom" textRotation="0" wrapText="false" indent="0" shrinkToFit="false"/>
      <protection locked="true" hidden="false"/>
    </xf>
    <xf numFmtId="164" fontId="0" fillId="0" borderId="8" xfId="0" applyFont="true" applyBorder="true" applyAlignment="true" applyProtection="true">
      <alignment horizontal="center" vertical="bottom" textRotation="0" wrapText="false" indent="0" shrinkToFit="false"/>
      <protection locked="true" hidden="false"/>
    </xf>
    <xf numFmtId="164" fontId="0" fillId="2" borderId="13" xfId="0" applyFont="true" applyBorder="true" applyAlignment="true" applyProtection="true">
      <alignment horizontal="right" vertical="bottom" textRotation="0" wrapText="false" indent="0" shrinkToFit="false"/>
      <protection locked="true" hidden="false"/>
    </xf>
    <xf numFmtId="164" fontId="0" fillId="2" borderId="10" xfId="0" applyFont="false" applyBorder="true" applyAlignment="true" applyProtection="true">
      <alignment horizontal="center" vertical="bottom" textRotation="0" wrapText="false" indent="0" shrinkToFit="false"/>
      <protection locked="true" hidden="false"/>
    </xf>
    <xf numFmtId="164" fontId="0" fillId="2" borderId="10" xfId="0" applyFont="true" applyBorder="true" applyAlignment="true" applyProtection="true">
      <alignment horizontal="right" vertical="bottom" textRotation="0" wrapText="false" indent="0" shrinkToFit="false"/>
      <protection locked="true" hidden="false"/>
    </xf>
    <xf numFmtId="164" fontId="66" fillId="2" borderId="7" xfId="0" applyFont="true" applyBorder="true" applyAlignment="true" applyProtection="true">
      <alignment horizontal="general" vertical="bottom" textRotation="0" wrapText="false" indent="0" shrinkToFit="false"/>
      <protection locked="true" hidden="false"/>
    </xf>
    <xf numFmtId="164" fontId="0" fillId="2" borderId="13" xfId="0" applyFont="true" applyBorder="true" applyAlignment="true" applyProtection="true">
      <alignment horizontal="general" vertical="bottom" textRotation="0" wrapText="false" indent="0" shrinkToFit="false"/>
      <protection locked="true" hidden="false"/>
    </xf>
    <xf numFmtId="164" fontId="67" fillId="2" borderId="9" xfId="0" applyFont="true" applyBorder="true" applyAlignment="true" applyProtection="true">
      <alignment horizontal="left" vertical="bottom" textRotation="0" wrapText="false" indent="0" shrinkToFit="false"/>
      <protection locked="true" hidden="false"/>
    </xf>
    <xf numFmtId="164" fontId="68" fillId="2" borderId="10" xfId="0" applyFont="true" applyBorder="true" applyAlignment="true" applyProtection="true">
      <alignment horizontal="general" vertical="center" textRotation="0" wrapText="false" indent="0" shrinkToFit="false"/>
      <protection locked="true" hidden="false"/>
    </xf>
    <xf numFmtId="164" fontId="67" fillId="2" borderId="10" xfId="0" applyFont="true" applyBorder="true" applyAlignment="true" applyProtection="true">
      <alignment horizontal="right" vertical="bottom" textRotation="0" wrapText="false" indent="0" shrinkToFit="false"/>
      <protection locked="true" hidden="false"/>
    </xf>
    <xf numFmtId="164" fontId="69" fillId="2" borderId="10" xfId="0" applyFont="true" applyBorder="true" applyAlignment="true" applyProtection="true">
      <alignment horizontal="center" vertical="center" textRotation="0" wrapText="false" indent="0" shrinkToFit="false"/>
      <protection locked="true" hidden="false"/>
    </xf>
    <xf numFmtId="164" fontId="41" fillId="2" borderId="10" xfId="0" applyFont="true" applyBorder="true" applyAlignment="true" applyProtection="true">
      <alignment horizontal="general" vertical="center" textRotation="0" wrapText="false" indent="0" shrinkToFit="false"/>
      <protection locked="true" hidden="false"/>
    </xf>
    <xf numFmtId="164" fontId="70" fillId="2" borderId="10" xfId="0" applyFont="true" applyBorder="true" applyAlignment="true" applyProtection="true">
      <alignment horizontal="right" vertical="center" textRotation="0" wrapText="false" indent="0" shrinkToFit="false"/>
      <protection locked="true" hidden="false"/>
    </xf>
    <xf numFmtId="164" fontId="26" fillId="2" borderId="13" xfId="0" applyFont="true" applyBorder="true" applyAlignment="true" applyProtection="true">
      <alignment horizontal="general" vertical="bottom" textRotation="0" wrapText="false" indent="0" shrinkToFit="false"/>
      <protection locked="true" hidden="false"/>
    </xf>
    <xf numFmtId="164" fontId="67" fillId="2" borderId="6" xfId="0" applyFont="true" applyBorder="true" applyAlignment="true" applyProtection="true">
      <alignment horizontal="left" vertical="bottom" textRotation="0" wrapText="false" indent="0" shrinkToFit="false"/>
      <protection locked="true" hidden="false"/>
    </xf>
    <xf numFmtId="164" fontId="0" fillId="8" borderId="0" xfId="0" applyFont="true" applyBorder="false" applyAlignment="true" applyProtection="true">
      <alignment horizontal="general" vertical="bottom" textRotation="0" wrapText="false" indent="0" shrinkToFit="false"/>
      <protection locked="true" hidden="false"/>
    </xf>
    <xf numFmtId="164" fontId="0" fillId="8" borderId="0" xfId="0" applyFont="false" applyBorder="false" applyAlignment="true" applyProtection="true">
      <alignment horizontal="center" vertical="bottom" textRotation="0" wrapText="true" indent="0" shrinkToFit="false"/>
      <protection locked="true" hidden="false"/>
    </xf>
    <xf numFmtId="164" fontId="71" fillId="2" borderId="10" xfId="0" applyFont="true" applyBorder="true" applyAlignment="true" applyProtection="true">
      <alignment horizontal="center" vertical="center" textRotation="0" wrapText="false" indent="0" shrinkToFit="false"/>
      <protection locked="true" hidden="false"/>
    </xf>
    <xf numFmtId="164" fontId="38"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72" fillId="3" borderId="0" xfId="0" applyFont="true" applyBorder="false" applyAlignment="true" applyProtection="true">
      <alignment horizontal="general" vertical="bottom" textRotation="0" wrapText="false" indent="0" shrinkToFit="false"/>
      <protection locked="true" hidden="false"/>
    </xf>
    <xf numFmtId="164" fontId="73" fillId="0" borderId="0" xfId="0" applyFont="true" applyBorder="false" applyAlignment="true" applyProtection="true">
      <alignment horizontal="general" vertical="bottom" textRotation="0" wrapText="false" indent="0" shrinkToFit="false"/>
      <protection locked="true" hidden="false"/>
    </xf>
    <xf numFmtId="164" fontId="74" fillId="2" borderId="10" xfId="0" applyFont="true" applyBorder="tru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center" vertical="bottom" textRotation="0" wrapText="false" indent="0" shrinkToFit="false"/>
      <protection locked="true" hidden="false"/>
    </xf>
    <xf numFmtId="164" fontId="76" fillId="0" borderId="0" xfId="0" applyFont="true" applyBorder="false" applyAlignment="true" applyProtection="true">
      <alignment horizontal="general" vertical="bottom" textRotation="0" wrapText="false" indent="0" shrinkToFit="false"/>
      <protection locked="true" hidden="false"/>
    </xf>
    <xf numFmtId="164" fontId="77" fillId="2" borderId="4" xfId="0" applyFont="true" applyBorder="true" applyAlignment="true" applyProtection="true">
      <alignment horizontal="general" vertical="top" textRotation="0" wrapText="false" indent="0" shrinkToFit="false"/>
      <protection locked="true" hidden="false"/>
    </xf>
    <xf numFmtId="164" fontId="9" fillId="2" borderId="9" xfId="0" applyFont="true" applyBorder="true" applyAlignment="true" applyProtection="true">
      <alignment horizontal="general" vertical="top" textRotation="0" wrapText="false" indent="0" shrinkToFit="false"/>
      <protection locked="true" hidden="false"/>
    </xf>
    <xf numFmtId="164" fontId="0" fillId="2" borderId="8" xfId="0" applyFont="true" applyBorder="true" applyAlignment="true" applyProtection="true">
      <alignment horizontal="center" vertical="bottom" textRotation="0" wrapText="true" indent="0" shrinkToFit="false"/>
      <protection locked="true" hidden="false"/>
    </xf>
    <xf numFmtId="164" fontId="0" fillId="3" borderId="3"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0" fillId="3" borderId="5" xfId="0" applyFont="false" applyBorder="true" applyAlignment="true" applyProtection="true">
      <alignment horizontal="general" vertical="bottom" textRotation="0" wrapText="false" indent="0" shrinkToFit="false"/>
      <protection locked="true" hidden="false"/>
    </xf>
    <xf numFmtId="164" fontId="0" fillId="2" borderId="20" xfId="0" applyFont="false" applyBorder="true" applyAlignment="true" applyProtection="true">
      <alignment horizontal="general" vertical="bottom" textRotation="0" wrapText="false" indent="0" shrinkToFit="false"/>
      <protection locked="true" hidden="false"/>
    </xf>
    <xf numFmtId="164" fontId="33" fillId="2" borderId="0" xfId="0" applyFont="true" applyBorder="false" applyAlignment="true" applyProtection="true">
      <alignment horizontal="center" vertical="bottom" textRotation="0" wrapText="false" indent="0" shrinkToFit="false"/>
      <protection locked="true" hidden="false"/>
    </xf>
    <xf numFmtId="164" fontId="78" fillId="7" borderId="0" xfId="0" applyFont="true" applyBorder="false" applyAlignment="true" applyProtection="true">
      <alignment horizontal="general" vertical="bottom" textRotation="0" wrapText="false" indent="0" shrinkToFit="false"/>
      <protection locked="true" hidden="false"/>
    </xf>
    <xf numFmtId="164" fontId="13" fillId="7" borderId="2" xfId="0" applyFont="true" applyBorder="true" applyAlignment="true" applyProtection="true">
      <alignment horizontal="general" vertical="bottom" textRotation="0" wrapText="false" indent="0" shrinkToFit="false"/>
      <protection locked="true" hidden="false"/>
    </xf>
    <xf numFmtId="164" fontId="13" fillId="0" borderId="17" xfId="0" applyFont="true" applyBorder="true" applyAlignment="true" applyProtection="true">
      <alignment horizontal="center" vertical="bottom" textRotation="0" wrapText="false" indent="0" shrinkToFit="false"/>
      <protection locked="true" hidden="false"/>
    </xf>
    <xf numFmtId="164" fontId="0" fillId="2" borderId="21" xfId="0" applyFont="true" applyBorder="true" applyAlignment="true" applyProtection="true">
      <alignment horizontal="general" vertical="bottom" textRotation="0" wrapText="false" indent="0" shrinkToFit="false"/>
      <protection locked="true" hidden="false"/>
    </xf>
    <xf numFmtId="164" fontId="13" fillId="2" borderId="18" xfId="0" applyFont="true" applyBorder="true" applyAlignment="true" applyProtection="true">
      <alignment horizontal="general" vertical="bottom" textRotation="0" wrapText="false" indent="0" shrinkToFit="false"/>
      <protection locked="true" hidden="false"/>
    </xf>
    <xf numFmtId="164" fontId="78" fillId="8" borderId="7" xfId="0" applyFont="true" applyBorder="true" applyAlignment="true" applyProtection="true">
      <alignment horizontal="general" vertical="bottom" textRotation="0" wrapText="false" indent="0" shrinkToFit="false"/>
      <protection locked="true" hidden="false"/>
    </xf>
    <xf numFmtId="164" fontId="13" fillId="8" borderId="7" xfId="0" applyFont="true" applyBorder="true" applyAlignment="true" applyProtection="true">
      <alignment horizontal="general" vertical="bottom" textRotation="0" wrapText="false" indent="0" shrinkToFit="false"/>
      <protection locked="true" hidden="false"/>
    </xf>
    <xf numFmtId="164" fontId="32" fillId="2" borderId="6" xfId="0" applyFont="true" applyBorder="true" applyAlignment="true" applyProtection="true">
      <alignment horizontal="general" vertical="bottom" textRotation="0" wrapText="false" indent="0" shrinkToFit="false"/>
      <protection locked="true" hidden="false"/>
    </xf>
    <xf numFmtId="164" fontId="6" fillId="3" borderId="5" xfId="0" applyFont="true" applyBorder="true" applyAlignment="true" applyProtection="true">
      <alignment horizontal="center" vertical="center" textRotation="0" wrapText="true" indent="0" shrinkToFit="false"/>
      <protection locked="true" hidden="false"/>
    </xf>
    <xf numFmtId="164" fontId="8" fillId="3" borderId="4" xfId="0" applyFont="true" applyBorder="true" applyAlignment="true" applyProtection="true">
      <alignment horizontal="general" vertical="center" textRotation="0" wrapText="true" indent="0" shrinkToFit="false"/>
      <protection locked="true" hidden="false"/>
    </xf>
    <xf numFmtId="164" fontId="8" fillId="3" borderId="0" xfId="0" applyFont="true" applyBorder="true" applyAlignment="true" applyProtection="true">
      <alignment horizontal="general" vertical="center" textRotation="0" wrapText="true" indent="0" shrinkToFit="false"/>
      <protection locked="true" hidden="false"/>
    </xf>
    <xf numFmtId="164" fontId="8" fillId="3" borderId="5" xfId="0" applyFont="true" applyBorder="true" applyAlignment="true" applyProtection="true">
      <alignment horizontal="general" vertical="center" textRotation="0" wrapText="true" indent="0" shrinkToFit="false"/>
      <protection locked="true" hidden="false"/>
    </xf>
    <xf numFmtId="164" fontId="79" fillId="8" borderId="7" xfId="0" applyFont="true" applyBorder="true" applyAlignment="true" applyProtection="true">
      <alignment horizontal="general" vertical="bottom" textRotation="0" wrapText="false" indent="0" shrinkToFit="false"/>
      <protection locked="true" hidden="false"/>
    </xf>
    <xf numFmtId="164" fontId="8" fillId="3" borderId="13" xfId="0" applyFont="true" applyBorder="true" applyAlignment="true" applyProtection="true">
      <alignment horizontal="general" vertical="center" textRotation="0" wrapText="true" indent="0" shrinkToFit="false"/>
      <protection locked="true" hidden="false"/>
    </xf>
    <xf numFmtId="164" fontId="10" fillId="2" borderId="21" xfId="0" applyFont="true" applyBorder="true" applyAlignment="true" applyProtection="true">
      <alignment horizontal="general" vertical="bottom" textRotation="0" wrapText="false" indent="0" shrinkToFit="false"/>
      <protection locked="true" hidden="false"/>
    </xf>
    <xf numFmtId="164" fontId="23" fillId="3" borderId="10" xfId="0" applyFont="true" applyBorder="true" applyAlignment="true" applyProtection="true">
      <alignment horizontal="general" vertical="bottom" textRotation="0" wrapText="false" indent="0" shrinkToFit="false"/>
      <protection locked="true" hidden="false"/>
    </xf>
    <xf numFmtId="164" fontId="23" fillId="3" borderId="0" xfId="0" applyFont="true" applyBorder="false" applyAlignment="true" applyProtection="true">
      <alignment horizontal="general" vertical="bottom" textRotation="0" wrapText="false" indent="0" shrinkToFit="false"/>
      <protection locked="true" hidden="false"/>
    </xf>
    <xf numFmtId="164" fontId="16" fillId="3" borderId="0" xfId="0" applyFont="true" applyBorder="false" applyAlignment="true" applyProtection="true">
      <alignment horizontal="general" vertical="bottom" textRotation="0" wrapText="false" indent="0" shrinkToFit="false"/>
      <protection locked="true" hidden="false"/>
    </xf>
    <xf numFmtId="164" fontId="23" fillId="3" borderId="0" xfId="0" applyFont="true" applyBorder="false" applyAlignment="true" applyProtection="true">
      <alignment horizontal="center" vertical="bottom" textRotation="0" wrapText="false" indent="0" shrinkToFit="false"/>
      <protection locked="true" hidden="false"/>
    </xf>
    <xf numFmtId="164" fontId="0" fillId="2" borderId="3" xfId="0" applyFont="true" applyBorder="true" applyAlignment="true" applyProtection="true">
      <alignment horizontal="right" vertical="bottom" textRotation="0" wrapText="false" indent="0" shrinkToFit="false"/>
      <protection locked="true" hidden="false"/>
    </xf>
    <xf numFmtId="164" fontId="80" fillId="2" borderId="5" xfId="0" applyFont="true" applyBorder="true" applyAlignment="true" applyProtection="true">
      <alignment horizontal="right" vertical="bottom" textRotation="0" wrapText="false" indent="0" shrinkToFit="false"/>
      <protection locked="true" hidden="false"/>
    </xf>
    <xf numFmtId="164" fontId="80" fillId="2" borderId="0" xfId="0" applyFont="true" applyBorder="false" applyAlignment="true" applyProtection="true">
      <alignment horizontal="right" vertical="bottom" textRotation="0" wrapText="false" indent="0" shrinkToFit="false"/>
      <protection locked="true" hidden="false"/>
    </xf>
    <xf numFmtId="164" fontId="32" fillId="2" borderId="0" xfId="0" applyFont="true" applyBorder="false" applyAlignment="true" applyProtection="true">
      <alignment horizontal="center" vertical="bottom" textRotation="0" wrapText="false" indent="0" shrinkToFit="false"/>
      <protection locked="true" hidden="false"/>
    </xf>
    <xf numFmtId="164" fontId="81" fillId="2" borderId="0" xfId="0" applyFont="true" applyBorder="false" applyAlignment="true" applyProtection="true">
      <alignment horizontal="right" vertical="bottom" textRotation="0" wrapText="false" indent="0" shrinkToFit="false"/>
      <protection locked="true" hidden="false"/>
    </xf>
    <xf numFmtId="164" fontId="82" fillId="2" borderId="0" xfId="0" applyFont="true" applyBorder="false" applyAlignment="true" applyProtection="true">
      <alignment horizontal="right" vertical="bottom" textRotation="0" wrapText="false" indent="0" shrinkToFit="false"/>
      <protection locked="true" hidden="false"/>
    </xf>
    <xf numFmtId="164" fontId="82" fillId="2" borderId="5" xfId="0" applyFont="true" applyBorder="true" applyAlignment="true" applyProtection="true">
      <alignment horizontal="right" vertical="bottom" textRotation="0" wrapText="false" indent="0" shrinkToFit="false"/>
      <protection locked="true" hidden="false"/>
    </xf>
    <xf numFmtId="164" fontId="83" fillId="7" borderId="18" xfId="0" applyFont="true" applyBorder="true" applyAlignment="true" applyProtection="true">
      <alignment horizontal="left" vertical="bottom" textRotation="0" wrapText="false" indent="0" shrinkToFit="false"/>
      <protection locked="true" hidden="false"/>
    </xf>
    <xf numFmtId="164" fontId="44" fillId="7" borderId="18" xfId="0" applyFont="true" applyBorder="true" applyAlignment="true" applyProtection="true">
      <alignment horizontal="right" vertical="bottom" textRotation="0" wrapText="false" indent="0" shrinkToFit="false"/>
      <protection locked="true" hidden="false"/>
    </xf>
    <xf numFmtId="164" fontId="13" fillId="2" borderId="13" xfId="0" applyFont="true" applyBorder="true" applyAlignment="true" applyProtection="true">
      <alignment horizontal="right" vertical="bottom" textRotation="0" wrapText="false" indent="0" shrinkToFit="false"/>
      <protection locked="true" hidden="false"/>
    </xf>
    <xf numFmtId="164" fontId="80" fillId="2" borderId="13" xfId="0" applyFont="true" applyBorder="true" applyAlignment="true" applyProtection="true">
      <alignment horizontal="right" vertical="bottom" textRotation="0" wrapText="false" indent="0" shrinkToFit="false"/>
      <protection locked="true" hidden="false"/>
    </xf>
    <xf numFmtId="164" fontId="80" fillId="2" borderId="10" xfId="0" applyFont="true" applyBorder="true" applyAlignment="true" applyProtection="true">
      <alignment horizontal="right" vertical="bottom" textRotation="0" wrapText="false" indent="0" shrinkToFit="false"/>
      <protection locked="true" hidden="false"/>
    </xf>
    <xf numFmtId="164" fontId="28" fillId="8" borderId="7" xfId="0" applyFont="true" applyBorder="true" applyAlignment="true" applyProtection="true">
      <alignment horizontal="general" vertical="bottom" textRotation="0" wrapText="false" indent="0" shrinkToFit="false"/>
      <protection locked="true" hidden="false"/>
    </xf>
    <xf numFmtId="164" fontId="13" fillId="7" borderId="17" xfId="0" applyFont="true" applyBorder="true" applyAlignment="true" applyProtection="true">
      <alignment horizontal="center" vertical="bottom" textRotation="0" wrapText="false" indent="0" shrinkToFit="false"/>
      <protection locked="true" hidden="false"/>
    </xf>
    <xf numFmtId="164" fontId="58" fillId="2" borderId="0" xfId="0" applyFont="true" applyBorder="false" applyAlignment="true" applyProtection="true">
      <alignment horizontal="general" vertical="bottom" textRotation="0" wrapText="false" indent="0" shrinkToFit="false"/>
      <protection locked="true" hidden="false"/>
    </xf>
    <xf numFmtId="164" fontId="28" fillId="7" borderId="7" xfId="0" applyFont="true" applyBorder="true" applyAlignment="true" applyProtection="true">
      <alignment horizontal="general" vertical="bottom" textRotation="0" wrapText="false" indent="0" shrinkToFit="false"/>
      <protection locked="true" hidden="false"/>
    </xf>
    <xf numFmtId="164" fontId="13" fillId="7" borderId="7" xfId="0" applyFont="true" applyBorder="true" applyAlignment="true" applyProtection="true">
      <alignment horizontal="general" vertical="bottom" textRotation="0" wrapText="false" indent="0" shrinkToFit="false"/>
      <protection locked="true" hidden="false"/>
    </xf>
    <xf numFmtId="164" fontId="28" fillId="7" borderId="22" xfId="0" applyFont="true" applyBorder="true" applyAlignment="true" applyProtection="true">
      <alignment horizontal="general" vertical="bottom" textRotation="0" wrapText="false" indent="0" shrinkToFit="false"/>
      <protection locked="true" hidden="false"/>
    </xf>
    <xf numFmtId="164" fontId="51" fillId="2" borderId="0" xfId="0" applyFont="true" applyBorder="true" applyAlignment="true" applyProtection="true">
      <alignment horizontal="center" vertical="center" textRotation="0" wrapText="false" indent="0" shrinkToFit="false"/>
      <protection locked="true" hidden="false"/>
    </xf>
    <xf numFmtId="164" fontId="75" fillId="2" borderId="0" xfId="0" applyFont="true" applyBorder="false" applyAlignment="true" applyProtection="true">
      <alignment horizontal="center" vertical="bottom" textRotation="0" wrapText="false" indent="0" shrinkToFit="false"/>
      <protection locked="true" hidden="false"/>
    </xf>
    <xf numFmtId="164" fontId="84" fillId="2" borderId="9" xfId="0" applyFont="true" applyBorder="true" applyAlignment="true" applyProtection="true">
      <alignment horizontal="general" vertical="bottom" textRotation="0" wrapText="false" indent="0" shrinkToFit="false"/>
      <protection locked="true" hidden="false"/>
    </xf>
    <xf numFmtId="164" fontId="51" fillId="2" borderId="10" xfId="0" applyFont="true" applyBorder="true" applyAlignment="true" applyProtection="true">
      <alignment horizontal="center" vertical="center" textRotation="0" wrapText="false" indent="0" shrinkToFit="false"/>
      <protection locked="true" hidden="false"/>
    </xf>
    <xf numFmtId="164" fontId="76" fillId="0" borderId="1" xfId="0" applyFont="true" applyBorder="true" applyAlignment="true" applyProtection="true">
      <alignment horizontal="general" vertical="bottom" textRotation="0" wrapText="false" indent="0" shrinkToFit="false"/>
      <protection locked="true" hidden="false"/>
    </xf>
    <xf numFmtId="164" fontId="60" fillId="2" borderId="3" xfId="0" applyFont="true" applyBorder="true" applyAlignment="true" applyProtection="true">
      <alignment horizontal="general" vertical="top" textRotation="0" wrapText="true" indent="0" shrinkToFit="false"/>
      <protection locked="true" hidden="false"/>
    </xf>
    <xf numFmtId="164" fontId="60" fillId="2" borderId="5" xfId="0" applyFont="true" applyBorder="true" applyAlignment="true" applyProtection="true">
      <alignment horizontal="general" vertical="top" textRotation="0" wrapText="true" indent="0" shrinkToFit="false"/>
      <protection locked="true" hidden="false"/>
    </xf>
    <xf numFmtId="164" fontId="60" fillId="2" borderId="13" xfId="0" applyFont="true" applyBorder="tru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9" borderId="1" xfId="0" applyFont="false" applyBorder="true" applyAlignment="true" applyProtection="true">
      <alignment horizontal="general" vertical="bottom" textRotation="0" wrapText="false" indent="0" shrinkToFit="false"/>
      <protection locked="true" hidden="false"/>
    </xf>
    <xf numFmtId="164" fontId="0" fillId="9" borderId="2" xfId="0" applyFont="false" applyBorder="true" applyAlignment="true" applyProtection="true">
      <alignment horizontal="general" vertical="bottom" textRotation="0" wrapText="false" indent="0" shrinkToFit="false"/>
      <protection locked="true" hidden="false"/>
    </xf>
    <xf numFmtId="164" fontId="0" fillId="9" borderId="3" xfId="0" applyFont="false" applyBorder="true" applyAlignment="true" applyProtection="true">
      <alignment horizontal="general" vertical="bottom" textRotation="0" wrapText="false" indent="0" shrinkToFit="false"/>
      <protection locked="true" hidden="false"/>
    </xf>
    <xf numFmtId="164" fontId="0" fillId="9" borderId="4" xfId="0" applyFont="false" applyBorder="true" applyAlignment="true" applyProtection="true">
      <alignment horizontal="general" vertical="bottom" textRotation="0" wrapText="false" indent="0" shrinkToFit="false"/>
      <protection locked="true" hidden="false"/>
    </xf>
    <xf numFmtId="164" fontId="0" fillId="9" borderId="0" xfId="0" applyFont="false" applyBorder="true" applyAlignment="true" applyProtection="true">
      <alignment horizontal="general" vertical="bottom" textRotation="0" wrapText="false" indent="0" shrinkToFit="false"/>
      <protection locked="true" hidden="false"/>
    </xf>
    <xf numFmtId="164" fontId="0" fillId="9" borderId="5" xfId="0" applyFont="false" applyBorder="true" applyAlignment="true" applyProtection="true">
      <alignment horizontal="general" vertical="bottom" textRotation="0" wrapText="false" indent="0" shrinkToFit="false"/>
      <protection locked="true" hidden="false"/>
    </xf>
    <xf numFmtId="164" fontId="28" fillId="2" borderId="2" xfId="0" applyFont="true" applyBorder="true" applyAlignment="true" applyProtection="true">
      <alignment horizontal="general" vertical="bottom" textRotation="0" wrapText="false" indent="0" shrinkToFit="false"/>
      <protection locked="true" hidden="false"/>
    </xf>
    <xf numFmtId="164" fontId="6" fillId="9" borderId="4" xfId="0" applyFont="true" applyBorder="true" applyAlignment="true" applyProtection="true">
      <alignment horizontal="center" vertical="center" textRotation="0" wrapText="true" indent="0" shrinkToFit="false"/>
      <protection locked="true" hidden="false"/>
    </xf>
    <xf numFmtId="164" fontId="6" fillId="9" borderId="0" xfId="0" applyFont="true" applyBorder="true" applyAlignment="true" applyProtection="true">
      <alignment horizontal="center" vertical="center" textRotation="0" wrapText="true" indent="0" shrinkToFit="false"/>
      <protection locked="true" hidden="false"/>
    </xf>
    <xf numFmtId="164" fontId="6" fillId="9" borderId="5" xfId="0" applyFont="true" applyBorder="true" applyAlignment="true" applyProtection="true">
      <alignment horizontal="center" vertical="center" textRotation="0" wrapText="true" indent="0" shrinkToFit="false"/>
      <protection locked="true" hidden="false"/>
    </xf>
    <xf numFmtId="164" fontId="8" fillId="4" borderId="0" xfId="0" applyFont="true" applyBorder="true" applyAlignment="true" applyProtection="true">
      <alignment horizontal="left" vertical="center" textRotation="0" wrapText="false" indent="0" shrinkToFit="false"/>
      <protection locked="true" hidden="false"/>
    </xf>
    <xf numFmtId="164" fontId="8" fillId="9" borderId="0" xfId="0" applyFont="true" applyBorder="true" applyAlignment="true" applyProtection="true">
      <alignment horizontal="left" vertical="center" textRotation="0" wrapText="false" indent="0" shrinkToFit="false"/>
      <protection locked="true" hidden="false"/>
    </xf>
    <xf numFmtId="164" fontId="28" fillId="2" borderId="23" xfId="0" applyFont="true" applyBorder="true" applyAlignment="true" applyProtection="true">
      <alignment horizontal="general" vertical="bottom" textRotation="0" wrapText="false" indent="0" shrinkToFit="false"/>
      <protection locked="true" hidden="false"/>
    </xf>
    <xf numFmtId="164" fontId="0" fillId="9" borderId="0" xfId="0" applyFont="false" applyBorder="true" applyAlignment="true" applyProtection="true">
      <alignment horizontal="left" vertical="bottom" textRotation="0" wrapText="false" indent="0" shrinkToFit="false"/>
      <protection locked="true" hidden="false"/>
    </xf>
    <xf numFmtId="164" fontId="85" fillId="2" borderId="21" xfId="0" applyFont="true" applyBorder="true" applyAlignment="true" applyProtection="true">
      <alignment horizontal="general" vertical="bottom" textRotation="0" wrapText="false" indent="0" shrinkToFit="false"/>
      <protection locked="true" hidden="false"/>
    </xf>
    <xf numFmtId="164" fontId="10" fillId="2" borderId="4" xfId="0" applyFont="true" applyBorder="true" applyAlignment="true" applyProtection="true">
      <alignment horizontal="general" vertical="bottom" textRotation="0" wrapText="false" indent="0" shrinkToFit="false"/>
      <protection locked="true" hidden="false"/>
    </xf>
    <xf numFmtId="164" fontId="23" fillId="3" borderId="0" xfId="0" applyFont="true" applyBorder="false" applyAlignment="true" applyProtection="true">
      <alignment horizontal="left" vertical="bottom" textRotation="0" wrapText="false" indent="0" shrinkToFit="false"/>
      <protection locked="true" hidden="false"/>
    </xf>
    <xf numFmtId="164" fontId="23" fillId="3" borderId="0" xfId="0" applyFont="true" applyBorder="false" applyAlignment="true" applyProtection="true">
      <alignment horizontal="center" vertical="center" textRotation="0" wrapText="false" indent="0" shrinkToFit="false"/>
      <protection locked="true" hidden="false"/>
    </xf>
    <xf numFmtId="164" fontId="23" fillId="3" borderId="0" xfId="0" applyFont="true" applyBorder="false" applyAlignment="true" applyProtection="true">
      <alignment horizontal="right" vertical="bottom" textRotation="0" wrapText="false" indent="0" shrinkToFit="false"/>
      <protection locked="true" hidden="false"/>
    </xf>
    <xf numFmtId="164" fontId="51" fillId="2" borderId="9" xfId="0" applyFont="true" applyBorder="true" applyAlignment="true" applyProtection="true">
      <alignment horizontal="left" vertical="bottom" textRotation="0" wrapText="false" indent="0" shrinkToFit="false"/>
      <protection locked="true" hidden="false"/>
    </xf>
    <xf numFmtId="164" fontId="70" fillId="2" borderId="10" xfId="0" applyFont="true" applyBorder="true" applyAlignment="true" applyProtection="true">
      <alignment horizontal="general" vertical="center" textRotation="0" wrapText="false" indent="0" shrinkToFit="false"/>
      <protection locked="true" hidden="false"/>
    </xf>
    <xf numFmtId="164" fontId="51" fillId="2" borderId="10" xfId="0" applyFont="true" applyBorder="true" applyAlignment="true" applyProtection="true">
      <alignment horizontal="right" vertical="bottom" textRotation="0" wrapText="false" indent="0" shrinkToFit="false"/>
      <protection locked="true" hidden="false"/>
    </xf>
    <xf numFmtId="164" fontId="73" fillId="0" borderId="0" xfId="0" applyFont="true" applyBorder="false" applyAlignment="true" applyProtection="true">
      <alignment horizontal="center" vertical="bottom" textRotation="0" wrapText="false" indent="0" shrinkToFit="false"/>
      <protection locked="true" hidden="false"/>
    </xf>
    <xf numFmtId="164" fontId="10" fillId="2" borderId="10" xfId="0" applyFont="true" applyBorder="true" applyAlignment="true" applyProtection="true">
      <alignment horizontal="general" vertical="bottom" textRotation="0" wrapText="false" indent="0" shrinkToFit="false"/>
      <protection locked="true" hidden="false"/>
    </xf>
    <xf numFmtId="164" fontId="86" fillId="2" borderId="10" xfId="0" applyFont="true" applyBorder="true" applyAlignment="true" applyProtection="true">
      <alignment horizontal="general" vertical="bottom" textRotation="0" wrapText="false" indent="0" shrinkToFit="false"/>
      <protection locked="true" hidden="false"/>
    </xf>
    <xf numFmtId="164" fontId="8" fillId="10" borderId="0" xfId="0" applyFont="true" applyBorder="false" applyAlignment="true" applyProtection="true">
      <alignment horizontal="general" vertical="center" textRotation="0" wrapText="false" indent="0" shrinkToFit="false"/>
      <protection locked="true" hidden="false"/>
    </xf>
    <xf numFmtId="164" fontId="87" fillId="10" borderId="0" xfId="0" applyFont="true" applyBorder="false" applyAlignment="true" applyProtection="true">
      <alignment horizontal="general" vertical="center" textRotation="0" wrapText="false" indent="0" shrinkToFit="false"/>
      <protection locked="true" hidden="false"/>
    </xf>
    <xf numFmtId="164" fontId="88" fillId="0" borderId="0" xfId="0" applyFont="true" applyBorder="false" applyAlignment="true" applyProtection="true">
      <alignment horizontal="general" vertical="center" textRotation="0" wrapText="false" indent="0" shrinkToFit="false"/>
      <protection locked="true" hidden="false"/>
    </xf>
    <xf numFmtId="164" fontId="32" fillId="2" borderId="9" xfId="0" applyFont="true" applyBorder="true" applyAlignment="true" applyProtection="tru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89" fillId="0" borderId="0" xfId="0" applyFont="true" applyBorder="false" applyAlignment="true" applyProtection="true">
      <alignment horizontal="left" vertical="center" textRotation="0" wrapText="false" indent="1" shrinkToFit="false"/>
      <protection locked="true" hidden="false"/>
    </xf>
    <xf numFmtId="164" fontId="89"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left" vertical="bottom" textRotation="0" wrapText="false" indent="0" shrinkToFit="false"/>
      <protection locked="true" hidden="false"/>
    </xf>
    <xf numFmtId="164" fontId="0" fillId="11" borderId="9" xfId="0" applyFont="false" applyBorder="true" applyAlignment="true" applyProtection="true">
      <alignment horizontal="left" vertical="bottom" textRotation="0" wrapText="false" indent="0" shrinkToFit="false"/>
      <protection locked="true" hidden="false"/>
    </xf>
    <xf numFmtId="164" fontId="8" fillId="11" borderId="13" xfId="0" applyFont="true" applyBorder="true" applyAlignment="true" applyProtection="true">
      <alignment horizontal="general" vertical="center" textRotation="0" wrapText="true" indent="0" shrinkToFit="false"/>
      <protection locked="true" hidden="false"/>
    </xf>
    <xf numFmtId="164" fontId="0" fillId="0" borderId="5" xfId="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left" vertical="bottom" textRotation="0" wrapText="false" indent="0" shrinkToFit="false"/>
      <protection locked="true" hidden="false"/>
    </xf>
    <xf numFmtId="164" fontId="0" fillId="0" borderId="13" xfId="0" applyFont="true" applyBorder="true" applyAlignment="true" applyProtection="true">
      <alignment horizontal="general" vertical="bottom" textRotation="0" wrapText="false" indent="0" shrinkToFit="false"/>
      <protection locked="true" hidden="false"/>
    </xf>
    <xf numFmtId="164" fontId="4" fillId="3" borderId="10" xfId="0" applyFont="true" applyBorder="true" applyAlignment="true" applyProtection="true">
      <alignment horizontal="center" vertical="bottom" textRotation="0" wrapText="true" indent="0" shrinkToFit="false"/>
      <protection locked="true" hidden="false"/>
    </xf>
    <xf numFmtId="164" fontId="4" fillId="3" borderId="10" xfId="0" applyFont="true" applyBorder="true" applyAlignment="true" applyProtection="true">
      <alignment horizontal="center" vertical="bottom" textRotation="0" wrapText="false" indent="0" shrinkToFit="false"/>
      <protection locked="true" hidden="false"/>
    </xf>
    <xf numFmtId="164" fontId="11" fillId="3" borderId="10" xfId="0" applyFont="true" applyBorder="true" applyAlignment="true" applyProtection="true">
      <alignment horizontal="general" vertical="center" textRotation="0" wrapText="false" indent="0" shrinkToFit="false"/>
      <protection locked="true" hidden="false"/>
    </xf>
    <xf numFmtId="164" fontId="23" fillId="3" borderId="10" xfId="0" applyFont="true" applyBorder="true" applyAlignment="true" applyProtection="true">
      <alignment horizontal="general" vertical="center" textRotation="0" wrapText="false" indent="0" shrinkToFit="false"/>
      <protection locked="true" hidden="false"/>
    </xf>
    <xf numFmtId="164" fontId="92" fillId="2" borderId="0" xfId="0" applyFont="true" applyBorder="false" applyAlignment="true" applyProtection="true">
      <alignment horizontal="general" vertical="bottom" textRotation="0" wrapText="false" indent="0" shrinkToFit="false"/>
      <protection locked="true" hidden="false"/>
    </xf>
    <xf numFmtId="164" fontId="93" fillId="2" borderId="10" xfId="0" applyFont="true" applyBorder="true" applyAlignment="true" applyProtection="true">
      <alignment horizontal="general" vertical="center" textRotation="0" wrapText="false" indent="0" shrinkToFit="false"/>
      <protection locked="true" hidden="false"/>
    </xf>
    <xf numFmtId="164" fontId="94" fillId="2" borderId="10" xfId="0" applyFont="true" applyBorder="true" applyAlignment="true" applyProtection="true">
      <alignment horizontal="left" vertical="center" textRotation="0" wrapText="false" indent="0" shrinkToFit="false"/>
      <protection locked="true" hidden="false"/>
    </xf>
    <xf numFmtId="164" fontId="34" fillId="2" borderId="9" xfId="0" applyFont="true" applyBorder="true" applyAlignment="true" applyProtection="true">
      <alignment horizontal="general" vertical="bottom" textRotation="0" wrapText="false" indent="0" shrinkToFit="false"/>
      <protection locked="true" hidden="false"/>
    </xf>
    <xf numFmtId="164" fontId="95" fillId="2" borderId="10" xfId="0" applyFont="true" applyBorder="true" applyAlignment="true" applyProtection="true">
      <alignment horizontal="left" vertical="center" textRotation="0" wrapText="false" indent="0" shrinkToFit="false"/>
      <protection locked="true" hidden="false"/>
    </xf>
    <xf numFmtId="164" fontId="0" fillId="12" borderId="0" xfId="0" applyFont="false" applyBorder="false" applyAlignment="true" applyProtection="true">
      <alignment horizontal="general" vertical="bottom" textRotation="0" wrapText="false" indent="0" shrinkToFit="false"/>
      <protection locked="true" hidden="false"/>
    </xf>
    <xf numFmtId="164" fontId="0" fillId="12" borderId="4" xfId="0" applyFont="false" applyBorder="true" applyAlignment="true" applyProtection="true">
      <alignment horizontal="general" vertical="bottom" textRotation="0" wrapText="false" indent="0" shrinkToFit="false"/>
      <protection locked="true" hidden="false"/>
    </xf>
    <xf numFmtId="164" fontId="0" fillId="12" borderId="0" xfId="0" applyFont="false" applyBorder="true" applyAlignment="true" applyProtection="true">
      <alignment horizontal="general" vertical="bottom" textRotation="0" wrapText="false" indent="0" shrinkToFit="false"/>
      <protection locked="true" hidden="false"/>
    </xf>
    <xf numFmtId="164" fontId="6" fillId="12" borderId="4" xfId="0" applyFont="true" applyBorder="true" applyAlignment="true" applyProtection="true">
      <alignment horizontal="center" vertical="center" textRotation="0" wrapText="true" indent="0" shrinkToFit="false"/>
      <protection locked="true" hidden="false"/>
    </xf>
    <xf numFmtId="164" fontId="6" fillId="12" borderId="0" xfId="0" applyFont="true" applyBorder="true" applyAlignment="true" applyProtection="true">
      <alignment horizontal="center" vertical="center" textRotation="0" wrapText="true" indent="0" shrinkToFit="false"/>
      <protection locked="true" hidden="false"/>
    </xf>
    <xf numFmtId="164" fontId="8" fillId="12" borderId="4" xfId="0" applyFont="true" applyBorder="true" applyAlignment="true" applyProtection="true">
      <alignment horizontal="general" vertical="center" textRotation="0" wrapText="true" indent="0" shrinkToFit="false"/>
      <protection locked="true" hidden="false"/>
    </xf>
    <xf numFmtId="164" fontId="8" fillId="12" borderId="0" xfId="0" applyFont="true" applyBorder="true" applyAlignment="true" applyProtection="true">
      <alignment horizontal="general" vertical="center" textRotation="0" wrapText="true" indent="0" shrinkToFit="false"/>
      <protection locked="true" hidden="false"/>
    </xf>
    <xf numFmtId="164" fontId="0" fillId="12" borderId="9" xfId="0" applyFont="false" applyBorder="true" applyAlignment="true" applyProtection="true">
      <alignment horizontal="left" vertical="bottom" textRotation="0" wrapText="false" indent="0" shrinkToFit="false"/>
      <protection locked="true" hidden="false"/>
    </xf>
    <xf numFmtId="164" fontId="58" fillId="2" borderId="10" xfId="0" applyFont="true" applyBorder="true" applyAlignment="true" applyProtection="true">
      <alignment horizontal="general" vertical="bottom" textRotation="0" wrapText="false" indent="0" shrinkToFit="false"/>
      <protection locked="true" hidden="false"/>
    </xf>
    <xf numFmtId="164" fontId="96" fillId="2" borderId="10" xfId="0" applyFont="true" applyBorder="true" applyAlignment="true" applyProtection="true">
      <alignment horizontal="general" vertical="center" textRotation="0" wrapText="false" indent="0" shrinkToFit="false"/>
      <protection locked="true" hidden="false"/>
    </xf>
    <xf numFmtId="164" fontId="25" fillId="2" borderId="10" xfId="0" applyFont="true" applyBorder="true" applyAlignment="true" applyProtection="true">
      <alignment horizontal="left" vertical="center" textRotation="0" wrapText="false" indent="0" shrinkToFit="false"/>
      <protection locked="true" hidden="false"/>
    </xf>
    <xf numFmtId="164" fontId="0" fillId="11" borderId="4" xfId="0" applyFont="false" applyBorder="true" applyAlignment="true" applyProtection="true">
      <alignment horizontal="general" vertical="bottom" textRotation="0" wrapText="false" indent="0" shrinkToFit="false"/>
      <protection locked="true" hidden="false"/>
    </xf>
    <xf numFmtId="164" fontId="0" fillId="11" borderId="0" xfId="0" applyFont="false" applyBorder="true" applyAlignment="true" applyProtection="true">
      <alignment horizontal="general" vertical="bottom" textRotation="0" wrapText="false" indent="0" shrinkToFit="false"/>
      <protection locked="true" hidden="false"/>
    </xf>
    <xf numFmtId="164" fontId="0" fillId="11" borderId="5" xfId="0" applyFont="false" applyBorder="true" applyAlignment="true" applyProtection="true">
      <alignment horizontal="general" vertical="bottom" textRotation="0" wrapText="false" indent="0" shrinkToFit="false"/>
      <protection locked="true" hidden="false"/>
    </xf>
    <xf numFmtId="164" fontId="60" fillId="0" borderId="15" xfId="0" applyFont="true" applyBorder="true" applyAlignment="true" applyProtection="true">
      <alignment horizontal="left" vertical="top" textRotation="0" wrapText="true" indent="0" shrinkToFit="false"/>
      <protection locked="true" hidden="false"/>
    </xf>
    <xf numFmtId="164" fontId="6" fillId="11" borderId="4" xfId="0" applyFont="true" applyBorder="true" applyAlignment="true" applyProtection="true">
      <alignment horizontal="center" vertical="center" textRotation="0" wrapText="true" indent="0" shrinkToFit="false"/>
      <protection locked="true" hidden="false"/>
    </xf>
    <xf numFmtId="164" fontId="6" fillId="11" borderId="0" xfId="0" applyFont="true" applyBorder="true" applyAlignment="true" applyProtection="true">
      <alignment horizontal="center" vertical="center" textRotation="0" wrapText="true" indent="0" shrinkToFit="false"/>
      <protection locked="true" hidden="false"/>
    </xf>
    <xf numFmtId="164" fontId="6" fillId="11" borderId="5" xfId="0" applyFont="true" applyBorder="true" applyAlignment="true" applyProtection="true">
      <alignment horizontal="center" vertical="center" textRotation="0" wrapText="true" indent="0" shrinkToFit="false"/>
      <protection locked="true" hidden="false"/>
    </xf>
    <xf numFmtId="164" fontId="8" fillId="11" borderId="4" xfId="0" applyFont="true" applyBorder="true" applyAlignment="true" applyProtection="true">
      <alignment horizontal="general" vertical="center" textRotation="0" wrapText="true" indent="0" shrinkToFit="false"/>
      <protection locked="true" hidden="false"/>
    </xf>
    <xf numFmtId="164" fontId="8" fillId="11" borderId="0" xfId="0" applyFont="true" applyBorder="true" applyAlignment="true" applyProtection="true">
      <alignment horizontal="general" vertical="center" textRotation="0" wrapText="true" indent="0" shrinkToFit="false"/>
      <protection locked="true" hidden="false"/>
    </xf>
    <xf numFmtId="164" fontId="8" fillId="11" borderId="5" xfId="0" applyFont="true" applyBorder="true" applyAlignment="true" applyProtection="true">
      <alignment horizontal="general" vertical="center" textRotation="0" wrapText="true" indent="0" shrinkToFit="false"/>
      <protection locked="true" hidden="false"/>
    </xf>
    <xf numFmtId="164" fontId="95" fillId="2" borderId="10" xfId="0" applyFont="true" applyBorder="true" applyAlignment="true" applyProtection="true">
      <alignment horizontal="general" vertical="center" textRotation="0" wrapText="false" indent="0" shrinkToFit="false"/>
      <protection locked="true" hidden="false"/>
    </xf>
    <xf numFmtId="164" fontId="98" fillId="2" borderId="10" xfId="0" applyFont="true" applyBorder="true" applyAlignment="true" applyProtection="true">
      <alignment horizontal="general" vertical="center" textRotation="0" wrapText="false" indent="0" shrinkToFit="false"/>
      <protection locked="true" hidden="false"/>
    </xf>
    <xf numFmtId="164" fontId="0" fillId="13" borderId="0" xfId="0" applyFont="false" applyBorder="false" applyAlignment="true" applyProtection="true">
      <alignment horizontal="general" vertical="bottom" textRotation="0" wrapText="false" indent="0" shrinkToFit="false"/>
      <protection locked="true" hidden="false"/>
    </xf>
    <xf numFmtId="164" fontId="0" fillId="13" borderId="0" xfId="0" applyFont="false" applyBorder="false" applyAlignment="true" applyProtection="true">
      <alignment horizontal="center" vertical="bottom" textRotation="0" wrapText="true" indent="0" shrinkToFit="false"/>
      <protection locked="true" hidden="false"/>
    </xf>
    <xf numFmtId="164" fontId="0" fillId="13" borderId="4" xfId="0" applyFont="false" applyBorder="true" applyAlignment="true" applyProtection="true">
      <alignment horizontal="general" vertical="bottom" textRotation="0" wrapText="false" indent="0" shrinkToFit="false"/>
      <protection locked="true" hidden="false"/>
    </xf>
    <xf numFmtId="164" fontId="0" fillId="13" borderId="0" xfId="0" applyFont="false" applyBorder="true" applyAlignment="true" applyProtection="true">
      <alignment horizontal="general" vertical="bottom" textRotation="0" wrapText="false" indent="0" shrinkToFit="false"/>
      <protection locked="true" hidden="false"/>
    </xf>
    <xf numFmtId="164" fontId="99" fillId="2" borderId="15" xfId="0" applyFont="true" applyBorder="true" applyAlignment="true" applyProtection="true">
      <alignment horizontal="left" vertical="bottom" textRotation="0" wrapText="true" indent="0" shrinkToFit="false"/>
      <protection locked="true" hidden="false"/>
    </xf>
    <xf numFmtId="164" fontId="6" fillId="13" borderId="4" xfId="0" applyFont="true" applyBorder="true" applyAlignment="true" applyProtection="true">
      <alignment horizontal="center" vertical="center" textRotation="0" wrapText="true" indent="0" shrinkToFit="false"/>
      <protection locked="true" hidden="false"/>
    </xf>
    <xf numFmtId="164" fontId="6" fillId="13" borderId="0" xfId="0" applyFont="true" applyBorder="true" applyAlignment="true" applyProtection="true">
      <alignment horizontal="center" vertical="center" textRotation="0" wrapText="true" indent="0" shrinkToFit="false"/>
      <protection locked="true" hidden="false"/>
    </xf>
    <xf numFmtId="164" fontId="8" fillId="13" borderId="4" xfId="0" applyFont="true" applyBorder="true" applyAlignment="true" applyProtection="true">
      <alignment horizontal="general" vertical="center" textRotation="0" wrapText="true" indent="0" shrinkToFit="false"/>
      <protection locked="true" hidden="false"/>
    </xf>
    <xf numFmtId="164" fontId="8" fillId="13" borderId="0" xfId="0" applyFont="true" applyBorder="true" applyAlignment="true" applyProtection="true">
      <alignment horizontal="general" vertical="center" textRotation="0" wrapText="true" indent="0" shrinkToFit="false"/>
      <protection locked="true" hidden="false"/>
    </xf>
    <xf numFmtId="164" fontId="0" fillId="13" borderId="9" xfId="0" applyFont="false" applyBorder="true" applyAlignment="true" applyProtection="true">
      <alignment horizontal="left" vertical="bottom" textRotation="0" wrapText="false" indent="0" shrinkToFit="false"/>
      <protection locked="true" hidden="false"/>
    </xf>
    <xf numFmtId="164" fontId="87" fillId="0" borderId="0" xfId="0" applyFont="true" applyBorder="false" applyAlignment="true" applyProtection="true">
      <alignment horizontal="left" vertical="center" textRotation="0" wrapText="false" indent="1" shrinkToFit="false"/>
      <protection locked="true" hidden="false"/>
    </xf>
    <xf numFmtId="164" fontId="0" fillId="0" borderId="0" xfId="0" applyFont="false" applyBorder="true" applyAlignment="true" applyProtection="true">
      <alignment horizontal="center" vertical="bottom" textRotation="0" wrapText="true" indent="0" shrinkToFit="false"/>
      <protection locked="true" hidden="false"/>
    </xf>
    <xf numFmtId="164" fontId="58" fillId="0" borderId="0" xfId="0" applyFont="true" applyBorder="true" applyAlignment="true" applyProtection="true">
      <alignment horizontal="general" vertical="bottom" textRotation="0" wrapText="false" indent="0" shrinkToFit="false"/>
      <protection locked="true" hidden="false"/>
    </xf>
    <xf numFmtId="164" fontId="0" fillId="10" borderId="0" xfId="0" applyFont="false" applyBorder="false" applyAlignment="true" applyProtection="true">
      <alignment horizontal="left" vertical="center" textRotation="0" wrapText="false" indent="1" shrinkToFit="false"/>
      <protection locked="true" hidden="false"/>
    </xf>
    <xf numFmtId="164" fontId="60" fillId="0" borderId="0" xfId="0" applyFont="true" applyBorder="true" applyAlignment="true" applyProtection="true">
      <alignment horizontal="general" vertical="top" textRotation="0" wrapText="true" indent="0" shrinkToFit="false"/>
      <protection locked="true" hidden="false"/>
    </xf>
    <xf numFmtId="164" fontId="76" fillId="0" borderId="0" xfId="0" applyFont="true" applyBorder="true" applyAlignment="true" applyProtection="true">
      <alignment horizontal="general" vertical="bottom" textRotation="0" wrapText="false" indent="0" shrinkToFit="false"/>
      <protection locked="true" hidden="false"/>
    </xf>
    <xf numFmtId="164" fontId="77" fillId="0" borderId="0" xfId="0" applyFont="true" applyBorder="true" applyAlignment="true" applyProtection="true">
      <alignment horizontal="general" vertical="top" textRotation="0" wrapText="false" indent="0" shrinkToFit="false"/>
      <protection locked="true" hidden="false"/>
    </xf>
    <xf numFmtId="164" fontId="9" fillId="0" borderId="0" xfId="0" applyFont="true" applyBorder="true" applyAlignment="true" applyProtection="true">
      <alignment horizontal="general" vertical="top"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center" vertical="center" textRotation="0" wrapText="tru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4" fontId="32" fillId="0" borderId="0"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right" vertical="bottom" textRotation="0" wrapText="false" indent="0" shrinkToFit="false"/>
      <protection locked="true" hidden="false"/>
    </xf>
    <xf numFmtId="164" fontId="10" fillId="0" borderId="0" xfId="0" applyFont="true" applyBorder="true" applyAlignment="true" applyProtection="true">
      <alignment horizontal="left" vertical="bottom" textRotation="0" wrapText="false" indent="0" shrinkToFit="false"/>
      <protection locked="true" hidden="false"/>
    </xf>
    <xf numFmtId="164" fontId="61" fillId="0" borderId="0" xfId="0" applyFont="true" applyBorder="true" applyAlignment="true" applyProtection="true">
      <alignment horizontal="left" vertical="bottom" textRotation="0" wrapText="false" indent="0" shrinkToFit="false"/>
      <protection locked="true" hidden="false"/>
    </xf>
    <xf numFmtId="164" fontId="11" fillId="0" borderId="0" xfId="0" applyFont="true" applyBorder="true" applyAlignment="true" applyProtection="true">
      <alignment horizontal="general" vertical="bottom" textRotation="0" wrapText="false" indent="0" shrinkToFit="false"/>
      <protection locked="true" hidden="false"/>
    </xf>
    <xf numFmtId="164" fontId="11" fillId="0" borderId="0" xfId="0" applyFont="true" applyBorder="true" applyAlignment="true" applyProtection="true">
      <alignment horizontal="left" vertical="bottom" textRotation="0" wrapText="false" indent="0" shrinkToFit="false"/>
      <protection locked="true" hidden="false"/>
    </xf>
    <xf numFmtId="164" fontId="11" fillId="0" borderId="0" xfId="0" applyFont="true" applyBorder="true" applyAlignment="true" applyProtection="true">
      <alignment horizontal="general" vertical="center" textRotation="0" wrapText="false" indent="0" shrinkToFit="false"/>
      <protection locked="true" hidden="false"/>
    </xf>
    <xf numFmtId="164" fontId="11" fillId="0"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right" vertical="bottom" textRotation="0" wrapText="fals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true" hidden="false"/>
    </xf>
    <xf numFmtId="164" fontId="15" fillId="0" borderId="0" xfId="0" applyFont="true" applyBorder="true" applyAlignment="true" applyProtection="true">
      <alignment horizontal="general" vertical="bottom" textRotation="0" wrapText="false" indent="0" shrinkToFit="false"/>
      <protection locked="true" hidden="false"/>
    </xf>
    <xf numFmtId="164" fontId="18" fillId="0" borderId="0" xfId="0" applyFont="true" applyBorder="true" applyAlignment="true" applyProtection="true">
      <alignment horizontal="left" vertical="bottom" textRotation="0" wrapText="false" indent="0" shrinkToFit="false"/>
      <protection locked="true" hidden="false"/>
    </xf>
    <xf numFmtId="164" fontId="19" fillId="0" borderId="0" xfId="0" applyFont="true" applyBorder="true" applyAlignment="true" applyProtection="true">
      <alignment horizontal="general" vertical="center" textRotation="0" wrapText="false" indent="0" shrinkToFit="false"/>
      <protection locked="true" hidden="false"/>
    </xf>
    <xf numFmtId="164" fontId="21" fillId="0" borderId="0" xfId="0" applyFont="true" applyBorder="true" applyAlignment="true" applyProtection="true">
      <alignment horizontal="center" vertical="center" textRotation="0" wrapText="false" indent="0" shrinkToFit="false"/>
      <protection locked="true" hidden="false"/>
    </xf>
    <xf numFmtId="164" fontId="9" fillId="0" borderId="0" xfId="0" applyFont="true" applyBorder="true" applyAlignment="true" applyProtection="true">
      <alignment horizontal="right" vertical="center" textRotation="0" wrapText="false" indent="0" shrinkToFit="false"/>
      <protection locked="true" hidden="false"/>
    </xf>
    <xf numFmtId="164" fontId="0" fillId="14" borderId="0" xfId="0" applyFont="true" applyBorder="false" applyAlignment="true" applyProtection="true">
      <alignment horizontal="general" vertical="bottom" textRotation="0" wrapText="false" indent="0" shrinkToFit="false"/>
      <protection locked="true" hidden="false"/>
    </xf>
    <xf numFmtId="164" fontId="16" fillId="8" borderId="0" xfId="0" applyFont="true" applyBorder="false" applyAlignment="true" applyProtection="true">
      <alignment horizontal="general" vertical="bottom" textRotation="0" wrapText="false" indent="0" shrinkToFit="false"/>
      <protection locked="true" hidden="false"/>
    </xf>
    <xf numFmtId="164" fontId="16" fillId="8" borderId="0" xfId="0" applyFont="true" applyBorder="false" applyAlignment="true" applyProtection="true">
      <alignment horizontal="center" vertical="bottom" textRotation="0" wrapText="false" indent="0" shrinkToFit="false"/>
      <protection locked="true" hidden="false"/>
    </xf>
    <xf numFmtId="164" fontId="0" fillId="15" borderId="0" xfId="0" applyFont="true" applyBorder="false" applyAlignment="true" applyProtection="true">
      <alignment horizontal="general" vertical="bottom" textRotation="0" wrapText="false" indent="0" shrinkToFit="false"/>
      <protection locked="true" hidden="false"/>
    </xf>
    <xf numFmtId="164" fontId="0" fillId="0" borderId="24" xfId="0" applyFont="false" applyBorder="true" applyAlignment="true" applyProtection="true">
      <alignment horizontal="center" vertical="bottom" textRotation="0" wrapText="false" indent="0" shrinkToFit="false"/>
      <protection locked="true" hidden="false"/>
    </xf>
    <xf numFmtId="164" fontId="0" fillId="4" borderId="1" xfId="0" applyFont="false" applyBorder="true" applyAlignment="true" applyProtection="true">
      <alignment horizontal="center" vertical="bottom" textRotation="0" wrapText="false" indent="0" shrinkToFit="false"/>
      <protection locked="true" hidden="false"/>
    </xf>
    <xf numFmtId="164" fontId="0" fillId="4" borderId="2" xfId="0" applyFont="true" applyBorder="true" applyAlignment="true" applyProtection="true">
      <alignment horizontal="general" vertical="bottom" textRotation="0" wrapText="false" indent="0" shrinkToFit="false"/>
      <protection locked="true" hidden="false"/>
    </xf>
    <xf numFmtId="164" fontId="0" fillId="4" borderId="3" xfId="0" applyFont="true" applyBorder="true" applyAlignment="true" applyProtection="true">
      <alignment horizontal="general" vertical="bottom" textRotation="0" wrapText="false" indent="0" shrinkToFit="false"/>
      <protection locked="true" hidden="false"/>
    </xf>
    <xf numFmtId="164" fontId="0" fillId="0" borderId="25" xfId="0" applyFont="false" applyBorder="true" applyAlignment="true" applyProtection="true">
      <alignment horizontal="center" vertical="bottom" textRotation="0" wrapText="false" indent="0" shrinkToFit="false"/>
      <protection locked="true" hidden="false"/>
    </xf>
    <xf numFmtId="164" fontId="0" fillId="4" borderId="4" xfId="0" applyFont="true" applyBorder="true" applyAlignment="true" applyProtection="true">
      <alignment horizontal="general" vertical="bottom" textRotation="0" wrapText="false" indent="0" shrinkToFit="false"/>
      <protection locked="true" hidden="false"/>
    </xf>
    <xf numFmtId="164" fontId="0" fillId="4" borderId="5" xfId="0" applyFont="true" applyBorder="true" applyAlignment="true" applyProtection="true">
      <alignment horizontal="general" vertical="bottom" textRotation="0" wrapText="false" indent="0" shrinkToFit="false"/>
      <protection locked="true" hidden="false"/>
    </xf>
    <xf numFmtId="164" fontId="0" fillId="4" borderId="4" xfId="0" applyFont="false" applyBorder="true" applyAlignment="true" applyProtection="true">
      <alignment horizontal="center" vertical="bottom" textRotation="0" wrapText="false" indent="0" shrinkToFit="false"/>
      <protection locked="true" hidden="false"/>
    </xf>
    <xf numFmtId="164" fontId="0" fillId="0" borderId="26" xfId="0" applyFont="false" applyBorder="true" applyAlignment="true" applyProtection="true">
      <alignment horizontal="center" vertical="bottom" textRotation="0" wrapText="false" indent="0" shrinkToFit="false"/>
      <protection locked="true" hidden="false"/>
    </xf>
    <xf numFmtId="164" fontId="0" fillId="4" borderId="9" xfId="0" applyFont="true" applyBorder="true" applyAlignment="true" applyProtection="true">
      <alignment horizontal="general" vertical="bottom" textRotation="0" wrapText="false" indent="0" shrinkToFit="false"/>
      <protection locked="true" hidden="false"/>
    </xf>
    <xf numFmtId="164" fontId="0" fillId="4" borderId="10" xfId="0" applyFont="false" applyBorder="true" applyAlignment="true" applyProtection="true">
      <alignment horizontal="general" vertical="bottom" textRotation="0" wrapText="false" indent="0" shrinkToFit="false"/>
      <protection locked="true" hidden="false"/>
    </xf>
    <xf numFmtId="164" fontId="0" fillId="4" borderId="13" xfId="0" applyFont="true" applyBorder="true" applyAlignment="true" applyProtection="true">
      <alignment horizontal="general" vertical="bottom" textRotation="0" wrapText="false" indent="0" shrinkToFit="false"/>
      <protection locked="true" hidden="false"/>
    </xf>
    <xf numFmtId="164" fontId="0" fillId="8" borderId="0" xfId="0" applyFont="false" applyBorder="false" applyAlignment="true" applyProtection="true">
      <alignment horizontal="center" vertical="bottom" textRotation="0" wrapText="false" indent="0" shrinkToFit="false"/>
      <protection locked="true" hidden="false"/>
    </xf>
    <xf numFmtId="164" fontId="100" fillId="2" borderId="0" xfId="0" applyFont="true" applyBorder="false" applyAlignment="true" applyProtection="true">
      <alignment horizontal="center" vertical="bottom" textRotation="0" wrapText="false" indent="0" shrinkToFit="false"/>
      <protection locked="true" hidden="false"/>
    </xf>
    <xf numFmtId="164" fontId="100" fillId="2" borderId="0" xfId="0" applyFont="true" applyBorder="true" applyAlignment="true" applyProtection="true">
      <alignment horizontal="center" vertical="bottom" textRotation="0" wrapText="false" indent="0" shrinkToFit="false"/>
      <protection locked="true" hidden="false"/>
    </xf>
    <xf numFmtId="164" fontId="100" fillId="0" borderId="0" xfId="0" applyFont="true" applyBorder="false" applyAlignment="true" applyProtection="tru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C00000"/>
      <rgbColor rgb="FF00FF00"/>
      <rgbColor rgb="FF0000FF"/>
      <rgbColor rgb="FFEDEDED"/>
      <rgbColor rgb="FFFF00FF"/>
      <rgbColor rgb="FF00FFFF"/>
      <rgbColor rgb="FF800000"/>
      <rgbColor rgb="FF127622"/>
      <rgbColor rgb="FF141414"/>
      <rgbColor rgb="FF548235"/>
      <rgbColor rgb="FF861141"/>
      <rgbColor rgb="FF385623"/>
      <rgbColor rgb="FFCCCCCC"/>
      <rgbColor rgb="FF808080"/>
      <rgbColor rgb="FFA6A6A6"/>
      <rgbColor rgb="FF8D1D75"/>
      <rgbColor rgb="FFF9F9F9"/>
      <rgbColor rgb="FFDEEBF7"/>
      <rgbColor rgb="FF434343"/>
      <rgbColor rgb="FFFF8080"/>
      <rgbColor rgb="FF2A6099"/>
      <rgbColor rgb="FFD9D9D9"/>
      <rgbColor rgb="FF000080"/>
      <rgbColor rgb="FFFF00FF"/>
      <rgbColor rgb="FFEEEEEE"/>
      <rgbColor rgb="FF00FFFF"/>
      <rgbColor rgb="FF800080"/>
      <rgbColor rgb="FF800000"/>
      <rgbColor rgb="FF224B12"/>
      <rgbColor rgb="FF0000FF"/>
      <rgbColor rgb="FF00CCFF"/>
      <rgbColor rgb="FFDEE6EF"/>
      <rgbColor rgb="FFE2F0D9"/>
      <rgbColor rgb="FFF2F2F2"/>
      <rgbColor rgb="FFDAE3F3"/>
      <rgbColor rgb="FFE7E6E6"/>
      <rgbColor rgb="FFB2B2B2"/>
      <rgbColor rgb="FFDDDDDD"/>
      <rgbColor rgb="FF3366FF"/>
      <rgbColor rgb="FF33CCCC"/>
      <rgbColor rgb="FF99CC00"/>
      <rgbColor rgb="FFFFCC00"/>
      <rgbColor rgb="FFBF9000"/>
      <rgbColor rgb="FFB85C00"/>
      <rgbColor rgb="FF535353"/>
      <rgbColor rgb="FF8E86AE"/>
      <rgbColor rgb="FF181717"/>
      <rgbColor rgb="FF339966"/>
      <rgbColor rgb="FF1A202C"/>
      <rgbColor rgb="FF472702"/>
      <rgbColor rgb="FF843C0B"/>
      <rgbColor rgb="FF505050"/>
      <rgbColor rgb="FF3A3A3A"/>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
</Relationships>
</file>

<file path=xl/drawings/_rels/drawing3.xml.rels><?xml version="1.0" encoding="UTF-8"?>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 Id="rId3" Type="http://schemas.openxmlformats.org/officeDocument/2006/relationships/image" Target="../media/image5.jpeg"/>
</Relationships>
</file>

<file path=xl/drawings/_rels/drawing4.xml.rels><?xml version="1.0" encoding="UTF-8"?>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7.png"/>
</Relationships>
</file>

<file path=xl/drawings/_rels/drawing5.xml.rels><?xml version="1.0" encoding="UTF-8"?>
<Relationships xmlns="http://schemas.openxmlformats.org/package/2006/relationships"><Relationship Id="rId1" Type="http://schemas.openxmlformats.org/officeDocument/2006/relationships/image" Target="../media/image8.png"/><Relationship Id="rId2" Type="http://schemas.openxmlformats.org/officeDocument/2006/relationships/image" Target="../media/image9.png"/>
</Relationships>
</file>

<file path=xl/drawings/_rels/drawing6.xml.rels><?xml version="1.0" encoding="UTF-8"?>
<Relationships xmlns="http://schemas.openxmlformats.org/package/2006/relationships"><Relationship Id="rId1" Type="http://schemas.openxmlformats.org/officeDocument/2006/relationships/image" Target="../media/image10.png"/><Relationship Id="rId2" Type="http://schemas.openxmlformats.org/officeDocument/2006/relationships/image" Target="../media/image11.png"/>
</Relationships>
</file>

<file path=xl/drawings/_rels/drawing7.xml.rels><?xml version="1.0" encoding="UTF-8"?>
<Relationships xmlns="http://schemas.openxmlformats.org/package/2006/relationships"><Relationship Id="rId1" Type="http://schemas.openxmlformats.org/officeDocument/2006/relationships/image" Target="../media/image12.png"/><Relationship Id="rId2" Type="http://schemas.openxmlformats.org/officeDocument/2006/relationships/image" Target="../media/image13.png"/>
</Relationships>
</file>

<file path=xl/drawings/_rels/drawing8.xml.rels><?xml version="1.0" encoding="UTF-8"?>
<Relationships xmlns="http://schemas.openxmlformats.org/package/2006/relationships"><Relationship Id="rId1" Type="http://schemas.openxmlformats.org/officeDocument/2006/relationships/image" Target="../media/image2.jpeg"/><Relationship Id="rId2" Type="http://schemas.openxmlformats.org/officeDocument/2006/relationships/image" Target="../media/image3.png"/><Relationship Id="rId3" Type="http://schemas.openxmlformats.org/officeDocument/2006/relationships/image" Target="../media/image7.png"/><Relationship Id="rId4" Type="http://schemas.openxmlformats.org/officeDocument/2006/relationships/image" Target="../media/image9.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23</xdr:col>
      <xdr:colOff>0</xdr:colOff>
      <xdr:row>1</xdr:row>
      <xdr:rowOff>0</xdr:rowOff>
    </xdr:from>
    <xdr:to>
      <xdr:col>23</xdr:col>
      <xdr:colOff>302400</xdr:colOff>
      <xdr:row>2</xdr:row>
      <xdr:rowOff>146160</xdr:rowOff>
    </xdr:to>
    <xdr:sp>
      <xdr:nvSpPr>
        <xdr:cNvPr id="0" name="AutoShape 1" descr="Fate Character Sheet first page preview"/>
        <xdr:cNvSpPr/>
      </xdr:nvSpPr>
      <xdr:spPr>
        <a:xfrm>
          <a:off x="13095720" y="190440"/>
          <a:ext cx="302400" cy="336600"/>
        </a:xfrm>
        <a:prstGeom prst="rect">
          <a:avLst/>
        </a:prstGeom>
        <a:noFill/>
        <a:ln w="0">
          <a:noFill/>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11</xdr:col>
      <xdr:colOff>448920</xdr:colOff>
      <xdr:row>0</xdr:row>
      <xdr:rowOff>0</xdr:rowOff>
    </xdr:from>
    <xdr:to>
      <xdr:col>13</xdr:col>
      <xdr:colOff>651600</xdr:colOff>
      <xdr:row>10</xdr:row>
      <xdr:rowOff>16920</xdr:rowOff>
    </xdr:to>
    <xdr:pic>
      <xdr:nvPicPr>
        <xdr:cNvPr id="1" name="Kuva 4" descr=""/>
        <xdr:cNvPicPr/>
      </xdr:nvPicPr>
      <xdr:blipFill>
        <a:blip r:embed="rId1"/>
        <a:srcRect l="0" t="0" r="0" b="5051"/>
        <a:stretch/>
      </xdr:blipFill>
      <xdr:spPr>
        <a:xfrm>
          <a:off x="6144120" y="0"/>
          <a:ext cx="1416240" cy="1938960"/>
        </a:xfrm>
        <a:prstGeom prst="rect">
          <a:avLst/>
        </a:prstGeom>
        <a:noFill/>
        <a:ln w="0">
          <a:noFill/>
        </a:ln>
      </xdr:spPr>
    </xdr:pic>
    <xdr:clientData/>
  </xdr:twoCellAnchor>
  <xdr:twoCellAnchor editAs="oneCell">
    <xdr:from>
      <xdr:col>24</xdr:col>
      <xdr:colOff>19080</xdr:colOff>
      <xdr:row>66</xdr:row>
      <xdr:rowOff>39960</xdr:rowOff>
    </xdr:from>
    <xdr:to>
      <xdr:col>26</xdr:col>
      <xdr:colOff>436320</xdr:colOff>
      <xdr:row>78</xdr:row>
      <xdr:rowOff>39960</xdr:rowOff>
    </xdr:to>
    <xdr:pic>
      <xdr:nvPicPr>
        <xdr:cNvPr id="2" name="Kuva 8" descr=""/>
        <xdr:cNvPicPr/>
      </xdr:nvPicPr>
      <xdr:blipFill>
        <a:blip r:embed="rId2"/>
        <a:srcRect l="0" t="0" r="0" b="8754"/>
        <a:stretch/>
      </xdr:blipFill>
      <xdr:spPr>
        <a:xfrm>
          <a:off x="14034240" y="12654360"/>
          <a:ext cx="1649160" cy="2286000"/>
        </a:xfrm>
        <a:prstGeom prst="rect">
          <a:avLst/>
        </a:prstGeom>
        <a:noFill/>
        <a:ln w="0">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442800</xdr:colOff>
      <xdr:row>56</xdr:row>
      <xdr:rowOff>170640</xdr:rowOff>
    </xdr:from>
    <xdr:to>
      <xdr:col>12</xdr:col>
      <xdr:colOff>622800</xdr:colOff>
      <xdr:row>67</xdr:row>
      <xdr:rowOff>172080</xdr:rowOff>
    </xdr:to>
    <xdr:pic>
      <xdr:nvPicPr>
        <xdr:cNvPr id="3" name="Kuva 3" descr=""/>
        <xdr:cNvPicPr/>
      </xdr:nvPicPr>
      <xdr:blipFill>
        <a:blip r:embed="rId1"/>
        <a:stretch/>
      </xdr:blipFill>
      <xdr:spPr>
        <a:xfrm>
          <a:off x="5125320" y="10843560"/>
          <a:ext cx="1704600" cy="2097000"/>
        </a:xfrm>
        <a:prstGeom prst="rect">
          <a:avLst/>
        </a:prstGeom>
        <a:noFill/>
        <a:ln w="0">
          <a:noFill/>
        </a:ln>
      </xdr:spPr>
    </xdr:pic>
    <xdr:clientData/>
  </xdr:twoCellAnchor>
  <xdr:twoCellAnchor editAs="oneCell">
    <xdr:from>
      <xdr:col>10</xdr:col>
      <xdr:colOff>98640</xdr:colOff>
      <xdr:row>0</xdr:row>
      <xdr:rowOff>0</xdr:rowOff>
    </xdr:from>
    <xdr:to>
      <xdr:col>12</xdr:col>
      <xdr:colOff>629640</xdr:colOff>
      <xdr:row>11</xdr:row>
      <xdr:rowOff>177840</xdr:rowOff>
    </xdr:to>
    <xdr:pic>
      <xdr:nvPicPr>
        <xdr:cNvPr id="4" name="Kuva 4" descr=""/>
        <xdr:cNvPicPr/>
      </xdr:nvPicPr>
      <xdr:blipFill>
        <a:blip r:embed="rId2"/>
        <a:stretch/>
      </xdr:blipFill>
      <xdr:spPr>
        <a:xfrm>
          <a:off x="5263560" y="0"/>
          <a:ext cx="1573200" cy="2273400"/>
        </a:xfrm>
        <a:prstGeom prst="rect">
          <a:avLst/>
        </a:prstGeom>
        <a:noFill/>
        <a:ln w="0">
          <a:noFill/>
        </a:ln>
      </xdr:spPr>
    </xdr:pic>
    <xdr:clientData/>
  </xdr:twoCellAnchor>
  <xdr:twoCellAnchor editAs="oneCell">
    <xdr:from>
      <xdr:col>13</xdr:col>
      <xdr:colOff>666000</xdr:colOff>
      <xdr:row>34</xdr:row>
      <xdr:rowOff>177120</xdr:rowOff>
    </xdr:from>
    <xdr:to>
      <xdr:col>20</xdr:col>
      <xdr:colOff>20520</xdr:colOff>
      <xdr:row>47</xdr:row>
      <xdr:rowOff>150480</xdr:rowOff>
    </xdr:to>
    <xdr:pic>
      <xdr:nvPicPr>
        <xdr:cNvPr id="5" name="Picture 2" descr=""/>
        <xdr:cNvPicPr/>
      </xdr:nvPicPr>
      <xdr:blipFill>
        <a:blip r:embed="rId3"/>
        <a:stretch/>
      </xdr:blipFill>
      <xdr:spPr>
        <a:xfrm>
          <a:off x="7527240" y="6635160"/>
          <a:ext cx="3741120" cy="2473920"/>
        </a:xfrm>
        <a:prstGeom prst="rect">
          <a:avLst/>
        </a:prstGeom>
        <a:noFill/>
        <a:ln w="0">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23</xdr:col>
      <xdr:colOff>0</xdr:colOff>
      <xdr:row>1</xdr:row>
      <xdr:rowOff>0</xdr:rowOff>
    </xdr:from>
    <xdr:to>
      <xdr:col>23</xdr:col>
      <xdr:colOff>302400</xdr:colOff>
      <xdr:row>2</xdr:row>
      <xdr:rowOff>146160</xdr:rowOff>
    </xdr:to>
    <xdr:sp>
      <xdr:nvSpPr>
        <xdr:cNvPr id="6" name="AutoShape 1" descr="Fate Character Sheet first page preview"/>
        <xdr:cNvSpPr/>
      </xdr:nvSpPr>
      <xdr:spPr>
        <a:xfrm>
          <a:off x="13095720" y="190440"/>
          <a:ext cx="302400" cy="336600"/>
        </a:xfrm>
        <a:prstGeom prst="rect">
          <a:avLst/>
        </a:prstGeom>
        <a:noFill/>
        <a:ln w="0">
          <a:noFill/>
        </a:ln>
      </xdr:spPr>
      <xdr:style>
        <a:lnRef idx="0"/>
        <a:fillRef idx="0"/>
        <a:effectRef idx="0"/>
        <a:fontRef idx="minor"/>
      </xdr:style>
    </xdr:sp>
    <xdr:clientData/>
  </xdr:twoCellAnchor>
  <xdr:twoCellAnchor editAs="oneCell">
    <xdr:from>
      <xdr:col>17</xdr:col>
      <xdr:colOff>0</xdr:colOff>
      <xdr:row>28</xdr:row>
      <xdr:rowOff>19080</xdr:rowOff>
    </xdr:from>
    <xdr:to>
      <xdr:col>17</xdr:col>
      <xdr:colOff>302400</xdr:colOff>
      <xdr:row>29</xdr:row>
      <xdr:rowOff>158400</xdr:rowOff>
    </xdr:to>
    <xdr:sp>
      <xdr:nvSpPr>
        <xdr:cNvPr id="7" name="AutoShape 1"/>
        <xdr:cNvSpPr/>
      </xdr:nvSpPr>
      <xdr:spPr>
        <a:xfrm>
          <a:off x="9399960" y="5410080"/>
          <a:ext cx="302400" cy="330120"/>
        </a:xfrm>
        <a:prstGeom prst="rect">
          <a:avLst/>
        </a:prstGeom>
        <a:noFill/>
        <a:ln w="0">
          <a:noFill/>
        </a:ln>
      </xdr:spPr>
      <xdr:style>
        <a:lnRef idx="0"/>
        <a:fillRef idx="0"/>
        <a:effectRef idx="0"/>
        <a:fontRef idx="minor"/>
      </xdr:style>
    </xdr:sp>
    <xdr:clientData/>
  </xdr:twoCellAnchor>
  <xdr:twoCellAnchor editAs="oneCell">
    <xdr:from>
      <xdr:col>10</xdr:col>
      <xdr:colOff>76680</xdr:colOff>
      <xdr:row>0</xdr:row>
      <xdr:rowOff>0</xdr:rowOff>
    </xdr:from>
    <xdr:to>
      <xdr:col>12</xdr:col>
      <xdr:colOff>523440</xdr:colOff>
      <xdr:row>11</xdr:row>
      <xdr:rowOff>180000</xdr:rowOff>
    </xdr:to>
    <xdr:pic>
      <xdr:nvPicPr>
        <xdr:cNvPr id="8" name="Kuva 3" descr=""/>
        <xdr:cNvPicPr/>
      </xdr:nvPicPr>
      <xdr:blipFill>
        <a:blip r:embed="rId1"/>
        <a:stretch/>
      </xdr:blipFill>
      <xdr:spPr>
        <a:xfrm>
          <a:off x="5241600" y="0"/>
          <a:ext cx="1488960" cy="2313720"/>
        </a:xfrm>
        <a:prstGeom prst="rect">
          <a:avLst/>
        </a:prstGeom>
        <a:noFill/>
        <a:ln w="0">
          <a:noFill/>
        </a:ln>
      </xdr:spPr>
    </xdr:pic>
    <xdr:clientData/>
  </xdr:twoCellAnchor>
  <xdr:twoCellAnchor editAs="oneCell">
    <xdr:from>
      <xdr:col>23</xdr:col>
      <xdr:colOff>0</xdr:colOff>
      <xdr:row>30</xdr:row>
      <xdr:rowOff>20880</xdr:rowOff>
    </xdr:from>
    <xdr:to>
      <xdr:col>25</xdr:col>
      <xdr:colOff>486000</xdr:colOff>
      <xdr:row>39</xdr:row>
      <xdr:rowOff>167400</xdr:rowOff>
    </xdr:to>
    <xdr:pic>
      <xdr:nvPicPr>
        <xdr:cNvPr id="9" name="Kuva 7" descr=""/>
        <xdr:cNvPicPr/>
      </xdr:nvPicPr>
      <xdr:blipFill>
        <a:blip r:embed="rId2"/>
        <a:stretch/>
      </xdr:blipFill>
      <xdr:spPr>
        <a:xfrm>
          <a:off x="13095720" y="5793120"/>
          <a:ext cx="1717920" cy="1884960"/>
        </a:xfrm>
        <a:prstGeom prst="rect">
          <a:avLst/>
        </a:prstGeom>
        <a:noFill/>
        <a:ln w="0">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23</xdr:col>
      <xdr:colOff>0</xdr:colOff>
      <xdr:row>1</xdr:row>
      <xdr:rowOff>0</xdr:rowOff>
    </xdr:from>
    <xdr:to>
      <xdr:col>23</xdr:col>
      <xdr:colOff>302400</xdr:colOff>
      <xdr:row>2</xdr:row>
      <xdr:rowOff>146160</xdr:rowOff>
    </xdr:to>
    <xdr:sp>
      <xdr:nvSpPr>
        <xdr:cNvPr id="10" name="AutoShape 1" descr="Fate Character Sheet first page preview"/>
        <xdr:cNvSpPr/>
      </xdr:nvSpPr>
      <xdr:spPr>
        <a:xfrm>
          <a:off x="13143240" y="190440"/>
          <a:ext cx="302400" cy="336600"/>
        </a:xfrm>
        <a:prstGeom prst="rect">
          <a:avLst/>
        </a:prstGeom>
        <a:noFill/>
        <a:ln w="0">
          <a:noFill/>
        </a:ln>
      </xdr:spPr>
      <xdr:style>
        <a:lnRef idx="0"/>
        <a:fillRef idx="0"/>
        <a:effectRef idx="0"/>
        <a:fontRef idx="minor"/>
      </xdr:style>
    </xdr:sp>
    <xdr:clientData/>
  </xdr:twoCellAnchor>
  <xdr:twoCellAnchor editAs="oneCell">
    <xdr:from>
      <xdr:col>17</xdr:col>
      <xdr:colOff>0</xdr:colOff>
      <xdr:row>39</xdr:row>
      <xdr:rowOff>39960</xdr:rowOff>
    </xdr:from>
    <xdr:to>
      <xdr:col>17</xdr:col>
      <xdr:colOff>302400</xdr:colOff>
      <xdr:row>40</xdr:row>
      <xdr:rowOff>155520</xdr:rowOff>
    </xdr:to>
    <xdr:sp>
      <xdr:nvSpPr>
        <xdr:cNvPr id="11" name="AutoShape 1"/>
        <xdr:cNvSpPr/>
      </xdr:nvSpPr>
      <xdr:spPr>
        <a:xfrm>
          <a:off x="9399960" y="7512480"/>
          <a:ext cx="302400" cy="306360"/>
        </a:xfrm>
        <a:prstGeom prst="rect">
          <a:avLst/>
        </a:prstGeom>
        <a:noFill/>
        <a:ln w="0">
          <a:noFill/>
        </a:ln>
      </xdr:spPr>
      <xdr:style>
        <a:lnRef idx="0"/>
        <a:fillRef idx="0"/>
        <a:effectRef idx="0"/>
        <a:fontRef idx="minor"/>
      </xdr:style>
    </xdr:sp>
    <xdr:clientData/>
  </xdr:twoCellAnchor>
  <xdr:twoCellAnchor editAs="oneCell">
    <xdr:from>
      <xdr:col>13</xdr:col>
      <xdr:colOff>0</xdr:colOff>
      <xdr:row>0</xdr:row>
      <xdr:rowOff>0</xdr:rowOff>
    </xdr:from>
    <xdr:to>
      <xdr:col>13</xdr:col>
      <xdr:colOff>302400</xdr:colOff>
      <xdr:row>1</xdr:row>
      <xdr:rowOff>115560</xdr:rowOff>
    </xdr:to>
    <xdr:sp>
      <xdr:nvSpPr>
        <xdr:cNvPr id="12" name="AutoShape 1"/>
        <xdr:cNvSpPr/>
      </xdr:nvSpPr>
      <xdr:spPr>
        <a:xfrm>
          <a:off x="6861240" y="0"/>
          <a:ext cx="302400" cy="306000"/>
        </a:xfrm>
        <a:prstGeom prst="rect">
          <a:avLst/>
        </a:prstGeom>
        <a:noFill/>
        <a:ln w="0">
          <a:noFill/>
        </a:ln>
      </xdr:spPr>
      <xdr:style>
        <a:lnRef idx="0"/>
        <a:fillRef idx="0"/>
        <a:effectRef idx="0"/>
        <a:fontRef idx="minor"/>
      </xdr:style>
    </xdr:sp>
    <xdr:clientData/>
  </xdr:twoCellAnchor>
  <xdr:twoCellAnchor editAs="oneCell">
    <xdr:from>
      <xdr:col>10</xdr:col>
      <xdr:colOff>2880</xdr:colOff>
      <xdr:row>0</xdr:row>
      <xdr:rowOff>0</xdr:rowOff>
    </xdr:from>
    <xdr:to>
      <xdr:col>12</xdr:col>
      <xdr:colOff>637920</xdr:colOff>
      <xdr:row>12</xdr:row>
      <xdr:rowOff>15120</xdr:rowOff>
    </xdr:to>
    <xdr:pic>
      <xdr:nvPicPr>
        <xdr:cNvPr id="13" name="Kuva 3" descr=""/>
        <xdr:cNvPicPr/>
      </xdr:nvPicPr>
      <xdr:blipFill>
        <a:blip r:embed="rId1"/>
        <a:stretch/>
      </xdr:blipFill>
      <xdr:spPr>
        <a:xfrm>
          <a:off x="5167800" y="0"/>
          <a:ext cx="1677240" cy="2339280"/>
        </a:xfrm>
        <a:prstGeom prst="rect">
          <a:avLst/>
        </a:prstGeom>
        <a:noFill/>
        <a:ln w="0">
          <a:noFill/>
        </a:ln>
      </xdr:spPr>
    </xdr:pic>
    <xdr:clientData/>
  </xdr:twoCellAnchor>
  <xdr:twoCellAnchor editAs="oneCell">
    <xdr:from>
      <xdr:col>22</xdr:col>
      <xdr:colOff>276840</xdr:colOff>
      <xdr:row>41</xdr:row>
      <xdr:rowOff>108360</xdr:rowOff>
    </xdr:from>
    <xdr:to>
      <xdr:col>24</xdr:col>
      <xdr:colOff>520560</xdr:colOff>
      <xdr:row>47</xdr:row>
      <xdr:rowOff>39240</xdr:rowOff>
    </xdr:to>
    <xdr:pic>
      <xdr:nvPicPr>
        <xdr:cNvPr id="14" name="Kuva 5" descr=""/>
        <xdr:cNvPicPr/>
      </xdr:nvPicPr>
      <xdr:blipFill>
        <a:blip r:embed="rId2"/>
        <a:stretch/>
      </xdr:blipFill>
      <xdr:spPr>
        <a:xfrm>
          <a:off x="12804120" y="7962120"/>
          <a:ext cx="1475640" cy="1102320"/>
        </a:xfrm>
        <a:prstGeom prst="rect">
          <a:avLst/>
        </a:prstGeom>
        <a:noFill/>
        <a:ln w="0">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23</xdr:col>
      <xdr:colOff>0</xdr:colOff>
      <xdr:row>0</xdr:row>
      <xdr:rowOff>0</xdr:rowOff>
    </xdr:from>
    <xdr:to>
      <xdr:col>23</xdr:col>
      <xdr:colOff>302400</xdr:colOff>
      <xdr:row>1</xdr:row>
      <xdr:rowOff>140400</xdr:rowOff>
    </xdr:to>
    <xdr:sp>
      <xdr:nvSpPr>
        <xdr:cNvPr id="15" name="AutoShape 1" descr="Fate Character Sheet first page preview"/>
        <xdr:cNvSpPr/>
      </xdr:nvSpPr>
      <xdr:spPr>
        <a:xfrm>
          <a:off x="13114800" y="0"/>
          <a:ext cx="302400" cy="330840"/>
        </a:xfrm>
        <a:prstGeom prst="rect">
          <a:avLst/>
        </a:prstGeom>
        <a:noFill/>
        <a:ln w="0">
          <a:noFill/>
        </a:ln>
      </xdr:spPr>
      <xdr:style>
        <a:lnRef idx="0"/>
        <a:fillRef idx="0"/>
        <a:effectRef idx="0"/>
        <a:fontRef idx="minor"/>
      </xdr:style>
    </xdr:sp>
    <xdr:clientData/>
  </xdr:twoCellAnchor>
  <xdr:twoCellAnchor editAs="oneCell">
    <xdr:from>
      <xdr:col>19</xdr:col>
      <xdr:colOff>0</xdr:colOff>
      <xdr:row>15</xdr:row>
      <xdr:rowOff>19080</xdr:rowOff>
    </xdr:from>
    <xdr:to>
      <xdr:col>19</xdr:col>
      <xdr:colOff>302400</xdr:colOff>
      <xdr:row>16</xdr:row>
      <xdr:rowOff>131040</xdr:rowOff>
    </xdr:to>
    <xdr:sp>
      <xdr:nvSpPr>
        <xdr:cNvPr id="16" name="AutoShape 1"/>
        <xdr:cNvSpPr/>
      </xdr:nvSpPr>
      <xdr:spPr>
        <a:xfrm>
          <a:off x="10650960" y="2857680"/>
          <a:ext cx="302400" cy="302400"/>
        </a:xfrm>
        <a:prstGeom prst="rect">
          <a:avLst/>
        </a:prstGeom>
        <a:noFill/>
        <a:ln w="0">
          <a:noFill/>
        </a:ln>
      </xdr:spPr>
      <xdr:style>
        <a:lnRef idx="0"/>
        <a:fillRef idx="0"/>
        <a:effectRef idx="0"/>
        <a:fontRef idx="minor"/>
      </xdr:style>
    </xdr:sp>
    <xdr:clientData/>
  </xdr:twoCellAnchor>
  <xdr:twoCellAnchor editAs="oneCell">
    <xdr:from>
      <xdr:col>9</xdr:col>
      <xdr:colOff>396360</xdr:colOff>
      <xdr:row>0</xdr:row>
      <xdr:rowOff>0</xdr:rowOff>
    </xdr:from>
    <xdr:to>
      <xdr:col>13</xdr:col>
      <xdr:colOff>32400</xdr:colOff>
      <xdr:row>7</xdr:row>
      <xdr:rowOff>164880</xdr:rowOff>
    </xdr:to>
    <xdr:pic>
      <xdr:nvPicPr>
        <xdr:cNvPr id="17" name="Kuva 6" descr=""/>
        <xdr:cNvPicPr/>
      </xdr:nvPicPr>
      <xdr:blipFill>
        <a:blip r:embed="rId1"/>
        <a:stretch/>
      </xdr:blipFill>
      <xdr:spPr>
        <a:xfrm>
          <a:off x="5097960" y="0"/>
          <a:ext cx="1814760" cy="1498320"/>
        </a:xfrm>
        <a:prstGeom prst="rect">
          <a:avLst/>
        </a:prstGeom>
        <a:noFill/>
        <a:ln w="0">
          <a:noFill/>
        </a:ln>
      </xdr:spPr>
    </xdr:pic>
    <xdr:clientData/>
  </xdr:twoCellAnchor>
  <xdr:twoCellAnchor editAs="oneCell">
    <xdr:from>
      <xdr:col>10</xdr:col>
      <xdr:colOff>464760</xdr:colOff>
      <xdr:row>33</xdr:row>
      <xdr:rowOff>37800</xdr:rowOff>
    </xdr:from>
    <xdr:to>
      <xdr:col>13</xdr:col>
      <xdr:colOff>39600</xdr:colOff>
      <xdr:row>43</xdr:row>
      <xdr:rowOff>59400</xdr:rowOff>
    </xdr:to>
    <xdr:pic>
      <xdr:nvPicPr>
        <xdr:cNvPr id="18" name="Kuva 2" descr=""/>
        <xdr:cNvPicPr/>
      </xdr:nvPicPr>
      <xdr:blipFill>
        <a:blip r:embed="rId2"/>
        <a:stretch/>
      </xdr:blipFill>
      <xdr:spPr>
        <a:xfrm>
          <a:off x="5648760" y="6305400"/>
          <a:ext cx="1271160" cy="1950480"/>
        </a:xfrm>
        <a:prstGeom prst="rect">
          <a:avLst/>
        </a:prstGeom>
        <a:noFill/>
        <a:ln w="0">
          <a:noFill/>
        </a:ln>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23</xdr:col>
      <xdr:colOff>0</xdr:colOff>
      <xdr:row>0</xdr:row>
      <xdr:rowOff>0</xdr:rowOff>
    </xdr:from>
    <xdr:to>
      <xdr:col>23</xdr:col>
      <xdr:colOff>302400</xdr:colOff>
      <xdr:row>1</xdr:row>
      <xdr:rowOff>138600</xdr:rowOff>
    </xdr:to>
    <xdr:sp>
      <xdr:nvSpPr>
        <xdr:cNvPr id="19" name="AutoShape 1" descr="Fate Character Sheet first page preview"/>
        <xdr:cNvSpPr/>
      </xdr:nvSpPr>
      <xdr:spPr>
        <a:xfrm>
          <a:off x="13114800" y="0"/>
          <a:ext cx="302400" cy="329040"/>
        </a:xfrm>
        <a:prstGeom prst="rect">
          <a:avLst/>
        </a:prstGeom>
        <a:noFill/>
        <a:ln w="0">
          <a:noFill/>
        </a:ln>
      </xdr:spPr>
      <xdr:style>
        <a:lnRef idx="0"/>
        <a:fillRef idx="0"/>
        <a:effectRef idx="0"/>
        <a:fontRef idx="minor"/>
      </xdr:style>
    </xdr:sp>
    <xdr:clientData/>
  </xdr:twoCellAnchor>
  <xdr:twoCellAnchor editAs="oneCell">
    <xdr:from>
      <xdr:col>19</xdr:col>
      <xdr:colOff>0</xdr:colOff>
      <xdr:row>15</xdr:row>
      <xdr:rowOff>19080</xdr:rowOff>
    </xdr:from>
    <xdr:to>
      <xdr:col>19</xdr:col>
      <xdr:colOff>302400</xdr:colOff>
      <xdr:row>16</xdr:row>
      <xdr:rowOff>131040</xdr:rowOff>
    </xdr:to>
    <xdr:sp>
      <xdr:nvSpPr>
        <xdr:cNvPr id="20" name="AutoShape 1"/>
        <xdr:cNvSpPr/>
      </xdr:nvSpPr>
      <xdr:spPr>
        <a:xfrm>
          <a:off x="10650960" y="2867040"/>
          <a:ext cx="302400" cy="302400"/>
        </a:xfrm>
        <a:prstGeom prst="rect">
          <a:avLst/>
        </a:prstGeom>
        <a:noFill/>
        <a:ln w="0">
          <a:noFill/>
        </a:ln>
      </xdr:spPr>
      <xdr:style>
        <a:lnRef idx="0"/>
        <a:fillRef idx="0"/>
        <a:effectRef idx="0"/>
        <a:fontRef idx="minor"/>
      </xdr:style>
    </xdr:sp>
    <xdr:clientData/>
  </xdr:twoCellAnchor>
  <xdr:twoCellAnchor editAs="oneCell">
    <xdr:from>
      <xdr:col>10</xdr:col>
      <xdr:colOff>380880</xdr:colOff>
      <xdr:row>0</xdr:row>
      <xdr:rowOff>0</xdr:rowOff>
    </xdr:from>
    <xdr:to>
      <xdr:col>12</xdr:col>
      <xdr:colOff>651600</xdr:colOff>
      <xdr:row>8</xdr:row>
      <xdr:rowOff>26280</xdr:rowOff>
    </xdr:to>
    <xdr:pic>
      <xdr:nvPicPr>
        <xdr:cNvPr id="21" name="Kuva 3" descr=""/>
        <xdr:cNvPicPr/>
      </xdr:nvPicPr>
      <xdr:blipFill>
        <a:blip r:embed="rId1"/>
        <a:stretch/>
      </xdr:blipFill>
      <xdr:spPr>
        <a:xfrm>
          <a:off x="5564880" y="0"/>
          <a:ext cx="1312920" cy="1559880"/>
        </a:xfrm>
        <a:prstGeom prst="rect">
          <a:avLst/>
        </a:prstGeom>
        <a:noFill/>
        <a:ln w="0">
          <a:noFill/>
        </a:ln>
      </xdr:spPr>
    </xdr:pic>
    <xdr:clientData/>
  </xdr:twoCellAnchor>
  <xdr:twoCellAnchor editAs="oneCell">
    <xdr:from>
      <xdr:col>10</xdr:col>
      <xdr:colOff>236160</xdr:colOff>
      <xdr:row>33</xdr:row>
      <xdr:rowOff>23040</xdr:rowOff>
    </xdr:from>
    <xdr:to>
      <xdr:col>13</xdr:col>
      <xdr:colOff>9000</xdr:colOff>
      <xdr:row>41</xdr:row>
      <xdr:rowOff>100800</xdr:rowOff>
    </xdr:to>
    <xdr:pic>
      <xdr:nvPicPr>
        <xdr:cNvPr id="22" name="Kuva 4" descr=""/>
        <xdr:cNvPicPr/>
      </xdr:nvPicPr>
      <xdr:blipFill>
        <a:blip r:embed="rId2"/>
        <a:stretch/>
      </xdr:blipFill>
      <xdr:spPr>
        <a:xfrm>
          <a:off x="5420160" y="6300000"/>
          <a:ext cx="1469160" cy="1787760"/>
        </a:xfrm>
        <a:prstGeom prst="rect">
          <a:avLst/>
        </a:prstGeom>
        <a:noFill/>
        <a:ln w="0">
          <a:noFill/>
        </a:ln>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15120</xdr:colOff>
      <xdr:row>37</xdr:row>
      <xdr:rowOff>57240</xdr:rowOff>
    </xdr:from>
    <xdr:to>
      <xdr:col>11</xdr:col>
      <xdr:colOff>407160</xdr:colOff>
      <xdr:row>49</xdr:row>
      <xdr:rowOff>79920</xdr:rowOff>
    </xdr:to>
    <xdr:pic>
      <xdr:nvPicPr>
        <xdr:cNvPr id="23" name="Kuva 1" descr=""/>
        <xdr:cNvPicPr/>
      </xdr:nvPicPr>
      <xdr:blipFill>
        <a:blip r:embed="rId1"/>
        <a:srcRect l="0" t="0" r="0" b="8754"/>
        <a:stretch/>
      </xdr:blipFill>
      <xdr:spPr>
        <a:xfrm>
          <a:off x="5643000" y="7105680"/>
          <a:ext cx="1623960" cy="2308680"/>
        </a:xfrm>
        <a:prstGeom prst="rect">
          <a:avLst/>
        </a:prstGeom>
        <a:noFill/>
        <a:ln w="0">
          <a:noFill/>
        </a:ln>
      </xdr:spPr>
    </xdr:pic>
    <xdr:clientData/>
  </xdr:twoCellAnchor>
  <xdr:twoCellAnchor editAs="oneCell">
    <xdr:from>
      <xdr:col>9</xdr:col>
      <xdr:colOff>0</xdr:colOff>
      <xdr:row>51</xdr:row>
      <xdr:rowOff>75960</xdr:rowOff>
    </xdr:from>
    <xdr:to>
      <xdr:col>11</xdr:col>
      <xdr:colOff>442440</xdr:colOff>
      <xdr:row>62</xdr:row>
      <xdr:rowOff>100440</xdr:rowOff>
    </xdr:to>
    <xdr:pic>
      <xdr:nvPicPr>
        <xdr:cNvPr id="24" name="Kuva 2" descr=""/>
        <xdr:cNvPicPr/>
      </xdr:nvPicPr>
      <xdr:blipFill>
        <a:blip r:embed="rId2"/>
        <a:stretch/>
      </xdr:blipFill>
      <xdr:spPr>
        <a:xfrm>
          <a:off x="5627880" y="9791640"/>
          <a:ext cx="1674360" cy="2119680"/>
        </a:xfrm>
        <a:prstGeom prst="rect">
          <a:avLst/>
        </a:prstGeom>
        <a:noFill/>
        <a:ln w="0">
          <a:noFill/>
        </a:ln>
      </xdr:spPr>
    </xdr:pic>
    <xdr:clientData/>
  </xdr:twoCellAnchor>
  <xdr:twoCellAnchor editAs="oneCell">
    <xdr:from>
      <xdr:col>9</xdr:col>
      <xdr:colOff>0</xdr:colOff>
      <xdr:row>63</xdr:row>
      <xdr:rowOff>95040</xdr:rowOff>
    </xdr:from>
    <xdr:to>
      <xdr:col>11</xdr:col>
      <xdr:colOff>447120</xdr:colOff>
      <xdr:row>73</xdr:row>
      <xdr:rowOff>68040</xdr:rowOff>
    </xdr:to>
    <xdr:pic>
      <xdr:nvPicPr>
        <xdr:cNvPr id="25" name="Kuva 3" descr=""/>
        <xdr:cNvPicPr/>
      </xdr:nvPicPr>
      <xdr:blipFill>
        <a:blip r:embed="rId3"/>
        <a:stretch/>
      </xdr:blipFill>
      <xdr:spPr>
        <a:xfrm>
          <a:off x="5627880" y="12096720"/>
          <a:ext cx="1679040" cy="1877760"/>
        </a:xfrm>
        <a:prstGeom prst="rect">
          <a:avLst/>
        </a:prstGeom>
        <a:noFill/>
        <a:ln w="0">
          <a:noFill/>
        </a:ln>
      </xdr:spPr>
    </xdr:pic>
    <xdr:clientData/>
  </xdr:twoCellAnchor>
  <xdr:twoCellAnchor editAs="oneCell">
    <xdr:from>
      <xdr:col>8</xdr:col>
      <xdr:colOff>218520</xdr:colOff>
      <xdr:row>77</xdr:row>
      <xdr:rowOff>154080</xdr:rowOff>
    </xdr:from>
    <xdr:to>
      <xdr:col>10</xdr:col>
      <xdr:colOff>351360</xdr:colOff>
      <xdr:row>83</xdr:row>
      <xdr:rowOff>114840</xdr:rowOff>
    </xdr:to>
    <xdr:pic>
      <xdr:nvPicPr>
        <xdr:cNvPr id="26" name="Kuva 4" descr=""/>
        <xdr:cNvPicPr/>
      </xdr:nvPicPr>
      <xdr:blipFill>
        <a:blip r:embed="rId4"/>
        <a:stretch/>
      </xdr:blipFill>
      <xdr:spPr>
        <a:xfrm>
          <a:off x="5146200" y="14851080"/>
          <a:ext cx="1449000" cy="1103760"/>
        </a:xfrm>
        <a:prstGeom prst="rect">
          <a:avLst/>
        </a:prstGeom>
        <a:noFill/>
        <a:ln w="0">
          <a:noFill/>
        </a:ln>
      </xdr:spPr>
    </xdr:pic>
    <xdr:clientData/>
  </xdr:twoCellAnchor>
</xdr:wsDr>
</file>

<file path=xl/theme/theme1.xml><?xml version="1.0" encoding="utf-8"?>
<a:theme xmlns:a="http://schemas.openxmlformats.org/drawingml/2006/main" xmlns:r="http://schemas.openxmlformats.org/officeDocument/2006/relationships" name="Office 2013 – 2022 -teema">
  <a:themeElements>
    <a:clrScheme name="Office 2013 - 2022">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8.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_rels/sheet9.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S71"/>
  <sheetViews>
    <sheetView showFormulas="false" showGridLines="true" showRowColHeaders="true" showZeros="true" rightToLeft="false" tabSelected="false" showOutlineSymbols="true" defaultGridColor="true" view="normal" topLeftCell="M5" colorId="64" zoomScale="102" zoomScaleNormal="102" zoomScalePageLayoutView="100" workbookViewId="0">
      <selection pane="topLeft" activeCell="O10" activeCellId="0" sqref="O10"/>
    </sheetView>
  </sheetViews>
  <sheetFormatPr defaultColWidth="8.7421875" defaultRowHeight="15" customHeight="true" zeroHeight="false" outlineLevelRow="0" outlineLevelCol="0"/>
  <cols>
    <col collapsed="false" customWidth="true" hidden="false" outlineLevel="0" max="1" min="1" style="1" width="8.87"/>
    <col collapsed="false" customWidth="true" hidden="false" outlineLevel="0" max="6" min="5" style="2" width="5.92"/>
    <col collapsed="false" customWidth="true" hidden="false" outlineLevel="0" max="7" min="7" style="3" width="6.05"/>
    <col collapsed="false" customWidth="true" hidden="false" outlineLevel="0" max="8" min="8" style="2" width="6.05"/>
    <col collapsed="false" customWidth="true" hidden="false" outlineLevel="0" max="9" min="9" style="2" width="7.4"/>
    <col collapsed="false" customWidth="true" hidden="false" outlineLevel="0" max="11" min="10" style="2" width="6.85"/>
    <col collapsed="false" customWidth="true" hidden="false" outlineLevel="0" max="12" min="12" style="2" width="7.94"/>
    <col collapsed="false" customWidth="true" hidden="false" outlineLevel="0" max="13" min="13" style="2" width="9.28"/>
    <col collapsed="false" customWidth="true" hidden="false" outlineLevel="0" max="14" min="14" style="1" width="9.67"/>
    <col collapsed="false" customWidth="true" hidden="false" outlineLevel="0" max="15" min="15" style="2" width="8.87"/>
  </cols>
  <sheetData>
    <row r="1" customFormat="false" ht="15" hidden="false" customHeight="false" outlineLevel="0" collapsed="false">
      <c r="B1" s="1"/>
      <c r="C1" s="1"/>
      <c r="D1" s="1"/>
      <c r="E1" s="1"/>
      <c r="F1" s="1"/>
      <c r="G1" s="4"/>
      <c r="H1" s="1"/>
      <c r="I1" s="1"/>
      <c r="J1" s="1"/>
      <c r="K1" s="5"/>
      <c r="L1" s="6"/>
      <c r="M1" s="7"/>
    </row>
    <row r="2" customFormat="false" ht="15" hidden="false" customHeight="false" outlineLevel="0" collapsed="false">
      <c r="B2" s="1"/>
      <c r="C2" s="1"/>
      <c r="D2" s="1"/>
      <c r="E2" s="1"/>
      <c r="F2" s="1"/>
      <c r="G2" s="4"/>
      <c r="H2" s="1"/>
      <c r="I2" s="1"/>
      <c r="J2" s="1"/>
      <c r="K2" s="8"/>
      <c r="L2" s="9"/>
      <c r="M2" s="10"/>
    </row>
    <row r="3" customFormat="false" ht="15" hidden="false" customHeight="false" outlineLevel="0" collapsed="false">
      <c r="B3" s="1"/>
      <c r="C3" s="1"/>
      <c r="D3" s="1"/>
      <c r="E3" s="1"/>
      <c r="F3" s="1"/>
      <c r="G3" s="4"/>
      <c r="H3" s="1"/>
      <c r="I3" s="1"/>
      <c r="J3" s="1"/>
      <c r="K3" s="8"/>
      <c r="L3" s="9"/>
      <c r="M3" s="10"/>
    </row>
    <row r="4" customFormat="false" ht="15" hidden="false" customHeight="false" outlineLevel="0" collapsed="false">
      <c r="B4" s="1"/>
      <c r="C4" s="1"/>
      <c r="D4" s="1"/>
      <c r="E4" s="1"/>
      <c r="F4" s="1"/>
      <c r="G4" s="4"/>
      <c r="H4" s="1"/>
      <c r="I4" s="1"/>
      <c r="J4" s="1"/>
      <c r="K4" s="8"/>
      <c r="L4" s="9"/>
      <c r="M4" s="10"/>
    </row>
    <row r="5" customFormat="false" ht="15" hidden="false" customHeight="false" outlineLevel="0" collapsed="false">
      <c r="B5" s="1" t="s">
        <v>0</v>
      </c>
      <c r="C5" s="11"/>
      <c r="D5" s="12"/>
      <c r="E5" s="12"/>
      <c r="F5" s="12"/>
      <c r="G5" s="13"/>
      <c r="H5" s="12"/>
      <c r="I5" s="12"/>
      <c r="J5" s="12"/>
      <c r="K5" s="8"/>
      <c r="L5" s="9"/>
      <c r="M5" s="10"/>
    </row>
    <row r="6" customFormat="false" ht="15" hidden="false" customHeight="false" outlineLevel="0" collapsed="false">
      <c r="B6" s="1" t="s">
        <v>1</v>
      </c>
      <c r="C6" s="1"/>
      <c r="D6" s="8"/>
      <c r="E6" s="9"/>
      <c r="F6" s="9"/>
      <c r="G6" s="14"/>
      <c r="H6" s="9"/>
      <c r="I6" s="9"/>
      <c r="J6" s="9"/>
      <c r="K6" s="8"/>
      <c r="L6" s="9"/>
      <c r="M6" s="10"/>
    </row>
    <row r="7" customFormat="false" ht="15" hidden="false" customHeight="false" outlineLevel="0" collapsed="false">
      <c r="B7" s="1" t="s">
        <v>2</v>
      </c>
      <c r="C7" s="15" t="n">
        <v>3</v>
      </c>
      <c r="D7" s="16"/>
      <c r="E7" s="17"/>
      <c r="F7" s="17"/>
      <c r="G7" s="18"/>
      <c r="H7" s="17"/>
      <c r="I7" s="17"/>
      <c r="J7" s="17"/>
      <c r="K7" s="8"/>
      <c r="L7" s="9"/>
      <c r="M7" s="10"/>
    </row>
    <row r="8" customFormat="false" ht="15" hidden="false" customHeight="false" outlineLevel="0" collapsed="false">
      <c r="B8" s="1"/>
      <c r="C8" s="1"/>
      <c r="D8" s="1"/>
      <c r="E8" s="1"/>
      <c r="F8" s="1"/>
      <c r="G8" s="4"/>
      <c r="H8" s="1"/>
      <c r="I8" s="1"/>
      <c r="J8" s="1"/>
      <c r="K8" s="8"/>
      <c r="L8" s="9"/>
      <c r="M8" s="10"/>
    </row>
    <row r="9" customFormat="false" ht="18.75" hidden="false" customHeight="true" outlineLevel="0" collapsed="false">
      <c r="B9" s="19" t="s">
        <v>3</v>
      </c>
      <c r="C9" s="19"/>
      <c r="D9" s="19"/>
      <c r="E9" s="19"/>
      <c r="F9" s="20" t="s">
        <v>4</v>
      </c>
      <c r="G9" s="19"/>
      <c r="H9" s="21"/>
      <c r="I9" s="22"/>
      <c r="J9" s="22"/>
      <c r="K9" s="23"/>
      <c r="L9" s="24"/>
      <c r="M9" s="25"/>
    </row>
    <row r="10" customFormat="false" ht="15" hidden="false" customHeight="false" outlineLevel="0" collapsed="false">
      <c r="B10" s="26" t="s">
        <v>5</v>
      </c>
      <c r="C10" s="16"/>
      <c r="D10" s="17"/>
      <c r="E10" s="27" t="s">
        <v>6</v>
      </c>
      <c r="F10" s="28"/>
      <c r="G10" s="29"/>
      <c r="H10" s="29"/>
      <c r="I10" s="30"/>
      <c r="J10" s="30"/>
      <c r="K10" s="31"/>
      <c r="L10" s="32"/>
      <c r="M10" s="33"/>
      <c r="O10" s="34" t="s">
        <v>7</v>
      </c>
      <c r="R10" s="2" t="s">
        <v>8</v>
      </c>
    </row>
    <row r="11" customFormat="false" ht="15" hidden="false" customHeight="false" outlineLevel="0" collapsed="false">
      <c r="B11" s="35" t="s">
        <v>9</v>
      </c>
      <c r="C11" s="11"/>
      <c r="D11" s="12"/>
      <c r="E11" s="36" t="s">
        <v>10</v>
      </c>
      <c r="F11" s="37"/>
      <c r="G11" s="38"/>
      <c r="H11" s="38"/>
      <c r="I11" s="39"/>
      <c r="J11" s="39"/>
      <c r="K11" s="8"/>
      <c r="L11" s="32"/>
      <c r="M11" s="33"/>
      <c r="O11" s="34" t="s">
        <v>11</v>
      </c>
    </row>
    <row r="12" customFormat="false" ht="15" hidden="false" customHeight="false" outlineLevel="0" collapsed="false">
      <c r="B12" s="40" t="s">
        <v>12</v>
      </c>
      <c r="C12" s="11"/>
      <c r="D12" s="12"/>
      <c r="E12" s="36" t="s">
        <v>13</v>
      </c>
      <c r="F12" s="37"/>
      <c r="G12" s="38"/>
      <c r="H12" s="38"/>
      <c r="I12" s="38"/>
      <c r="J12" s="38"/>
      <c r="K12" s="41"/>
      <c r="L12" s="41"/>
      <c r="M12" s="42"/>
      <c r="O12" s="43" t="s">
        <v>14</v>
      </c>
    </row>
    <row r="13" customFormat="false" ht="15" hidden="false" customHeight="false" outlineLevel="0" collapsed="false">
      <c r="B13" s="40"/>
      <c r="C13" s="11"/>
      <c r="D13" s="12"/>
      <c r="E13" s="36" t="s">
        <v>15</v>
      </c>
      <c r="F13" s="37"/>
      <c r="G13" s="38"/>
      <c r="H13" s="38"/>
      <c r="I13" s="38"/>
      <c r="J13" s="38"/>
      <c r="K13" s="38"/>
      <c r="L13" s="38"/>
      <c r="M13" s="44"/>
      <c r="O13" s="43" t="s">
        <v>16</v>
      </c>
    </row>
    <row r="14" customFormat="false" ht="15" hidden="false" customHeight="false" outlineLevel="0" collapsed="false">
      <c r="B14" s="45" t="s">
        <v>17</v>
      </c>
      <c r="C14" s="11"/>
      <c r="D14" s="12"/>
      <c r="E14" s="36" t="s">
        <v>18</v>
      </c>
      <c r="F14" s="37"/>
      <c r="G14" s="38"/>
      <c r="H14" s="38"/>
      <c r="I14" s="38"/>
      <c r="J14" s="38"/>
      <c r="K14" s="38"/>
      <c r="L14" s="38"/>
      <c r="M14" s="46"/>
      <c r="O14" s="34" t="s">
        <v>19</v>
      </c>
      <c r="R14" s="2" t="s">
        <v>20</v>
      </c>
    </row>
    <row r="15" customFormat="false" ht="15" hidden="false" customHeight="false" outlineLevel="0" collapsed="false">
      <c r="B15" s="47"/>
      <c r="C15" s="47"/>
      <c r="D15" s="47"/>
      <c r="E15" s="48" t="s">
        <v>21</v>
      </c>
      <c r="F15" s="49"/>
      <c r="G15" s="50"/>
      <c r="H15" s="50"/>
      <c r="I15" s="50"/>
      <c r="J15" s="50"/>
      <c r="K15" s="50"/>
      <c r="L15" s="50"/>
      <c r="M15" s="51"/>
      <c r="O15" s="52" t="s">
        <v>22</v>
      </c>
      <c r="R15" s="53" t="n">
        <v>5</v>
      </c>
      <c r="S15" s="2" t="s">
        <v>23</v>
      </c>
    </row>
    <row r="16" customFormat="false" ht="15" hidden="false" customHeight="false" outlineLevel="0" collapsed="false">
      <c r="B16" s="54" t="s">
        <v>24</v>
      </c>
      <c r="C16" s="54"/>
      <c r="D16" s="55"/>
      <c r="E16" s="55"/>
      <c r="F16" s="55" t="s">
        <v>25</v>
      </c>
      <c r="G16" s="55"/>
      <c r="H16" s="56"/>
      <c r="I16" s="55"/>
      <c r="J16" s="57"/>
      <c r="K16" s="57"/>
      <c r="L16" s="57"/>
      <c r="M16" s="57"/>
      <c r="O16" s="34" t="s">
        <v>26</v>
      </c>
      <c r="R16" s="2" t="s">
        <v>27</v>
      </c>
      <c r="S16" s="2" t="s">
        <v>28</v>
      </c>
    </row>
    <row r="17" customFormat="false" ht="15" hidden="false" customHeight="false" outlineLevel="0" collapsed="false">
      <c r="B17" s="58" t="s">
        <v>29</v>
      </c>
      <c r="C17" s="59" t="s">
        <v>30</v>
      </c>
      <c r="D17" s="6"/>
      <c r="E17" s="6"/>
      <c r="F17" s="60" t="s">
        <v>31</v>
      </c>
      <c r="G17" s="61" t="n">
        <v>0</v>
      </c>
      <c r="H17" s="62"/>
      <c r="I17" s="63" t="s">
        <v>32</v>
      </c>
      <c r="J17" s="64" t="n">
        <v>0</v>
      </c>
      <c r="K17" s="65"/>
      <c r="L17" s="66" t="s">
        <v>33</v>
      </c>
      <c r="M17" s="64" t="n">
        <v>0</v>
      </c>
      <c r="O17" s="34" t="s">
        <v>34</v>
      </c>
      <c r="R17" s="2" t="s">
        <v>35</v>
      </c>
      <c r="S17" s="2" t="s">
        <v>36</v>
      </c>
    </row>
    <row r="18" customFormat="false" ht="15" hidden="false" customHeight="false" outlineLevel="0" collapsed="false">
      <c r="B18" s="67" t="s">
        <v>37</v>
      </c>
      <c r="C18" s="59" t="s">
        <v>30</v>
      </c>
      <c r="D18" s="9"/>
      <c r="E18" s="9"/>
      <c r="F18" s="63" t="s">
        <v>38</v>
      </c>
      <c r="G18" s="68" t="n">
        <v>0</v>
      </c>
      <c r="H18" s="69"/>
      <c r="I18" s="63" t="s">
        <v>39</v>
      </c>
      <c r="J18" s="64" t="n">
        <v>0</v>
      </c>
      <c r="K18" s="65"/>
      <c r="L18" s="70" t="s">
        <v>40</v>
      </c>
      <c r="M18" s="64" t="n">
        <v>0</v>
      </c>
      <c r="O18" s="43" t="s">
        <v>41</v>
      </c>
      <c r="R18" s="2" t="s">
        <v>42</v>
      </c>
      <c r="S18" s="2" t="s">
        <v>43</v>
      </c>
    </row>
    <row r="19" customFormat="false" ht="15" hidden="false" customHeight="false" outlineLevel="0" collapsed="false">
      <c r="B19" s="67" t="s">
        <v>44</v>
      </c>
      <c r="C19" s="71" t="s">
        <v>30</v>
      </c>
      <c r="D19" s="9"/>
      <c r="E19" s="72"/>
      <c r="F19" s="63" t="s">
        <v>45</v>
      </c>
      <c r="G19" s="61" t="n">
        <v>0</v>
      </c>
      <c r="H19" s="69"/>
      <c r="I19" s="63" t="s">
        <v>46</v>
      </c>
      <c r="J19" s="64" t="n">
        <v>0</v>
      </c>
      <c r="K19" s="65"/>
      <c r="L19" s="66" t="s">
        <v>47</v>
      </c>
      <c r="M19" s="64" t="n">
        <v>0</v>
      </c>
      <c r="O19" s="34" t="s">
        <v>48</v>
      </c>
      <c r="R19" s="2" t="s">
        <v>49</v>
      </c>
      <c r="S19" s="2" t="s">
        <v>50</v>
      </c>
    </row>
    <row r="20" customFormat="false" ht="15" hidden="false" customHeight="false" outlineLevel="0" collapsed="false">
      <c r="B20" s="67" t="s">
        <v>51</v>
      </c>
      <c r="C20" s="71" t="s">
        <v>30</v>
      </c>
      <c r="D20" s="9"/>
      <c r="E20" s="9"/>
      <c r="F20" s="63" t="s">
        <v>52</v>
      </c>
      <c r="G20" s="68" t="n">
        <v>0</v>
      </c>
      <c r="H20" s="62"/>
      <c r="I20" s="63" t="s">
        <v>53</v>
      </c>
      <c r="J20" s="64" t="n">
        <v>0</v>
      </c>
      <c r="K20" s="65"/>
      <c r="L20" s="66" t="s">
        <v>54</v>
      </c>
      <c r="M20" s="64" t="n">
        <v>0</v>
      </c>
      <c r="O20" s="34" t="s">
        <v>55</v>
      </c>
      <c r="Q20" s="73" t="n">
        <v>1</v>
      </c>
      <c r="R20" s="74" t="n">
        <v>1</v>
      </c>
    </row>
    <row r="21" customFormat="false" ht="15" hidden="false" customHeight="false" outlineLevel="0" collapsed="false">
      <c r="B21" s="75" t="s">
        <v>56</v>
      </c>
      <c r="C21" s="17"/>
      <c r="D21" s="17"/>
      <c r="E21" s="17"/>
      <c r="F21" s="76" t="s">
        <v>57</v>
      </c>
      <c r="G21" s="77" t="n">
        <v>0</v>
      </c>
      <c r="H21" s="78"/>
      <c r="I21" s="76" t="s">
        <v>58</v>
      </c>
      <c r="J21" s="64" t="n">
        <v>0</v>
      </c>
      <c r="K21" s="79"/>
      <c r="L21" s="80" t="s">
        <v>59</v>
      </c>
      <c r="M21" s="64" t="n">
        <v>0</v>
      </c>
      <c r="O21" s="34" t="s">
        <v>60</v>
      </c>
      <c r="Q21" s="69" t="n">
        <v>2</v>
      </c>
      <c r="R21" s="81" t="n">
        <v>3</v>
      </c>
    </row>
    <row r="22" customFormat="false" ht="15" hidden="false" customHeight="false" outlineLevel="0" collapsed="false">
      <c r="B22" s="67" t="s">
        <v>61</v>
      </c>
      <c r="C22" s="16"/>
      <c r="D22" s="17"/>
      <c r="E22" s="82" t="n">
        <v>-2</v>
      </c>
      <c r="F22" s="83" t="s">
        <v>62</v>
      </c>
      <c r="G22" s="57"/>
      <c r="H22" s="57"/>
      <c r="I22" s="84" t="s">
        <v>63</v>
      </c>
      <c r="J22" s="84"/>
      <c r="K22" s="84" t="s">
        <v>64</v>
      </c>
      <c r="L22" s="57"/>
      <c r="M22" s="85" t="s">
        <v>65</v>
      </c>
      <c r="O22" s="52" t="s">
        <v>66</v>
      </c>
      <c r="Q22" s="69" t="n">
        <v>3</v>
      </c>
      <c r="R22" s="81" t="n">
        <v>6</v>
      </c>
    </row>
    <row r="23" customFormat="false" ht="15" hidden="false" customHeight="false" outlineLevel="0" collapsed="false">
      <c r="B23" s="67" t="s">
        <v>67</v>
      </c>
      <c r="C23" s="11"/>
      <c r="D23" s="12"/>
      <c r="E23" s="86" t="n">
        <v>-4</v>
      </c>
      <c r="F23" s="87"/>
      <c r="G23" s="88"/>
      <c r="H23" s="88"/>
      <c r="I23" s="89" t="str">
        <f aca="false">LOOKUP(J23,$O$45:$P$54)</f>
        <v>mediocre (+0)</v>
      </c>
      <c r="J23" s="90" t="n">
        <v>0</v>
      </c>
      <c r="K23" s="91"/>
      <c r="L23" s="88"/>
      <c r="M23" s="92"/>
      <c r="O23" s="43" t="s">
        <v>68</v>
      </c>
      <c r="Q23" s="69" t="n">
        <v>4</v>
      </c>
      <c r="R23" s="81" t="n">
        <v>10</v>
      </c>
    </row>
    <row r="24" customFormat="false" ht="15" hidden="false" customHeight="false" outlineLevel="0" collapsed="false">
      <c r="B24" s="67" t="s">
        <v>69</v>
      </c>
      <c r="C24" s="11"/>
      <c r="D24" s="12"/>
      <c r="E24" s="86" t="n">
        <v>-6</v>
      </c>
      <c r="F24" s="87"/>
      <c r="G24" s="88"/>
      <c r="H24" s="88"/>
      <c r="I24" s="89" t="str">
        <f aca="false">LOOKUP(J24,$O$45:$P$54)</f>
        <v>mediocre (+0)</v>
      </c>
      <c r="J24" s="90" t="n">
        <v>0</v>
      </c>
      <c r="K24" s="91"/>
      <c r="L24" s="88"/>
      <c r="M24" s="92"/>
      <c r="O24" s="34" t="s">
        <v>70</v>
      </c>
      <c r="Q24" s="78" t="n">
        <v>5</v>
      </c>
      <c r="R24" s="93" t="n">
        <v>15</v>
      </c>
    </row>
    <row r="25" customFormat="false" ht="15" hidden="false" customHeight="false" outlineLevel="0" collapsed="false">
      <c r="B25" s="67" t="s">
        <v>71</v>
      </c>
      <c r="C25" s="11"/>
      <c r="D25" s="12"/>
      <c r="E25" s="86" t="n">
        <v>-8</v>
      </c>
      <c r="F25" s="87"/>
      <c r="G25" s="88"/>
      <c r="H25" s="88"/>
      <c r="I25" s="89" t="str">
        <f aca="false">LOOKUP(J25,$O$45:$P$54)</f>
        <v>mediocre (+0)</v>
      </c>
      <c r="J25" s="90" t="n">
        <v>0</v>
      </c>
      <c r="K25" s="91"/>
      <c r="L25" s="88"/>
      <c r="M25" s="92"/>
      <c r="O25" s="34" t="s">
        <v>72</v>
      </c>
    </row>
    <row r="26" customFormat="false" ht="15" hidden="false" customHeight="false" outlineLevel="0" collapsed="false">
      <c r="B26" s="75" t="s">
        <v>73</v>
      </c>
      <c r="C26" s="9"/>
      <c r="D26" s="9"/>
      <c r="E26" s="94" t="s">
        <v>74</v>
      </c>
      <c r="F26" s="87"/>
      <c r="G26" s="88"/>
      <c r="H26" s="88"/>
      <c r="I26" s="89" t="str">
        <f aca="false">LOOKUP(J26,$O$45:$P$54)</f>
        <v>mediocre (+0)</v>
      </c>
      <c r="J26" s="90" t="n">
        <v>0</v>
      </c>
      <c r="K26" s="91" t="n">
        <f aca="false">J26+4</f>
        <v>4</v>
      </c>
      <c r="L26" s="88"/>
      <c r="M26" s="88"/>
      <c r="O26" s="34" t="s">
        <v>75</v>
      </c>
      <c r="P26" s="2" t="s">
        <v>76</v>
      </c>
      <c r="S26" s="2" t="n">
        <f aca="false">150/5</f>
        <v>30</v>
      </c>
    </row>
    <row r="27" customFormat="false" ht="15" hidden="false" customHeight="false" outlineLevel="0" collapsed="false">
      <c r="B27" s="67" t="s">
        <v>77</v>
      </c>
      <c r="C27" s="95" t="s">
        <v>78</v>
      </c>
      <c r="D27" s="9" t="s">
        <v>79</v>
      </c>
      <c r="E27" s="96" t="s">
        <v>80</v>
      </c>
      <c r="F27" s="87"/>
      <c r="G27" s="88"/>
      <c r="H27" s="88"/>
      <c r="I27" s="89" t="str">
        <f aca="false">LOOKUP(J27,$O$45:$P$54)</f>
        <v>mediocre (+0)</v>
      </c>
      <c r="J27" s="90" t="n">
        <v>0</v>
      </c>
      <c r="K27" s="91" t="n">
        <f aca="false">J27+4</f>
        <v>4</v>
      </c>
      <c r="L27" s="88"/>
      <c r="M27" s="88"/>
      <c r="O27" s="34"/>
      <c r="P27" s="2" t="s">
        <v>81</v>
      </c>
    </row>
    <row r="28" customFormat="false" ht="15" hidden="false" customHeight="false" outlineLevel="0" collapsed="false">
      <c r="B28" s="97" t="s">
        <v>82</v>
      </c>
      <c r="C28" s="95" t="s">
        <v>78</v>
      </c>
      <c r="D28" s="98" t="n">
        <v>-1</v>
      </c>
      <c r="E28" s="96" t="s">
        <v>83</v>
      </c>
      <c r="F28" s="87"/>
      <c r="G28" s="88"/>
      <c r="H28" s="88"/>
      <c r="I28" s="89" t="str">
        <f aca="false">LOOKUP(J28,$O$45:$P$54)</f>
        <v>mediocre (+0)</v>
      </c>
      <c r="J28" s="90" t="n">
        <v>0</v>
      </c>
      <c r="K28" s="91" t="n">
        <f aca="false">J28+4</f>
        <v>4</v>
      </c>
      <c r="L28" s="88"/>
      <c r="M28" s="99" t="s">
        <v>84</v>
      </c>
      <c r="O28" s="34"/>
      <c r="P28" s="2" t="s">
        <v>85</v>
      </c>
    </row>
    <row r="29" customFormat="false" ht="15" hidden="false" customHeight="false" outlineLevel="0" collapsed="false">
      <c r="B29" s="67" t="s">
        <v>86</v>
      </c>
      <c r="C29" s="95" t="s">
        <v>78</v>
      </c>
      <c r="D29" s="98" t="n">
        <v>-2</v>
      </c>
      <c r="E29" s="96" t="s">
        <v>87</v>
      </c>
      <c r="F29" s="87"/>
      <c r="G29" s="88"/>
      <c r="H29" s="88"/>
      <c r="I29" s="89" t="str">
        <f aca="false">LOOKUP(J29,$O$45:$P$54)</f>
        <v>mediocre (+0)</v>
      </c>
      <c r="J29" s="90" t="n">
        <v>0</v>
      </c>
      <c r="K29" s="91" t="n">
        <f aca="false">J29+4</f>
        <v>4</v>
      </c>
      <c r="L29" s="88"/>
      <c r="M29" s="99" t="s">
        <v>88</v>
      </c>
      <c r="O29" s="34"/>
      <c r="P29" s="2" t="s">
        <v>89</v>
      </c>
    </row>
    <row r="30" customFormat="false" ht="15" hidden="false" customHeight="false" outlineLevel="0" collapsed="false">
      <c r="B30" s="100" t="s">
        <v>90</v>
      </c>
      <c r="C30" s="101" t="s">
        <v>78</v>
      </c>
      <c r="D30" s="102" t="n">
        <v>-3</v>
      </c>
      <c r="E30" s="103" t="s">
        <v>91</v>
      </c>
      <c r="F30" s="104" t="s">
        <v>92</v>
      </c>
      <c r="G30" s="105"/>
      <c r="H30" s="106" t="n">
        <v>0</v>
      </c>
      <c r="I30" s="107"/>
      <c r="J30" s="108"/>
      <c r="K30" s="108"/>
      <c r="L30" s="109" t="s">
        <v>93</v>
      </c>
      <c r="M30" s="91"/>
      <c r="O30" s="34"/>
    </row>
    <row r="31" customFormat="false" ht="15" hidden="false" customHeight="false" outlineLevel="0" collapsed="false">
      <c r="B31" s="110"/>
      <c r="C31" s="110"/>
      <c r="D31" s="110"/>
      <c r="E31" s="110"/>
      <c r="F31" s="110"/>
      <c r="G31" s="111"/>
      <c r="H31" s="110"/>
      <c r="I31" s="110"/>
      <c r="J31" s="110"/>
      <c r="K31" s="110"/>
      <c r="L31" s="110"/>
      <c r="M31" s="110"/>
    </row>
    <row r="32" customFormat="false" ht="15" hidden="false" customHeight="false" outlineLevel="0" collapsed="false">
      <c r="B32" s="112" t="s">
        <v>94</v>
      </c>
      <c r="C32" s="112"/>
      <c r="D32" s="112"/>
      <c r="E32" s="113" t="s">
        <v>95</v>
      </c>
      <c r="F32" s="114"/>
      <c r="G32" s="114"/>
      <c r="H32" s="112" t="s">
        <v>96</v>
      </c>
      <c r="I32" s="112"/>
      <c r="J32" s="112"/>
      <c r="K32" s="112"/>
      <c r="L32" s="112" t="s">
        <v>97</v>
      </c>
      <c r="M32" s="112"/>
    </row>
    <row r="33" customFormat="false" ht="15" hidden="false" customHeight="false" outlineLevel="0" collapsed="false">
      <c r="B33" s="17"/>
      <c r="C33" s="115"/>
      <c r="D33" s="116"/>
      <c r="E33" s="116"/>
      <c r="F33" s="116"/>
      <c r="G33" s="117"/>
      <c r="H33" s="116"/>
      <c r="I33" s="115"/>
      <c r="J33" s="115"/>
      <c r="K33" s="115"/>
      <c r="L33" s="115"/>
      <c r="M33" s="17"/>
    </row>
    <row r="34" customFormat="false" ht="15" hidden="false" customHeight="false" outlineLevel="0" collapsed="false">
      <c r="B34" s="118"/>
      <c r="C34" s="115"/>
      <c r="D34" s="119"/>
      <c r="E34" s="116"/>
      <c r="F34" s="116"/>
      <c r="G34" s="117"/>
      <c r="H34" s="116"/>
      <c r="I34" s="115"/>
      <c r="J34" s="115"/>
      <c r="K34" s="115"/>
      <c r="L34" s="115"/>
      <c r="M34" s="17"/>
      <c r="O34" s="2" t="s">
        <v>98</v>
      </c>
      <c r="R34" s="2" t="s">
        <v>24</v>
      </c>
    </row>
    <row r="35" customFormat="false" ht="15" hidden="false" customHeight="false" outlineLevel="0" collapsed="false">
      <c r="B35" s="17"/>
      <c r="C35" s="115"/>
      <c r="D35" s="116"/>
      <c r="E35" s="116"/>
      <c r="F35" s="116"/>
      <c r="G35" s="117"/>
      <c r="H35" s="116"/>
      <c r="I35" s="115"/>
      <c r="J35" s="115"/>
      <c r="K35" s="115"/>
      <c r="L35" s="115"/>
      <c r="M35" s="17"/>
      <c r="O35" s="2" t="s">
        <v>99</v>
      </c>
      <c r="R35" s="2" t="n">
        <v>4</v>
      </c>
      <c r="S35" s="2" t="s">
        <v>100</v>
      </c>
    </row>
    <row r="36" customFormat="false" ht="15" hidden="false" customHeight="false" outlineLevel="0" collapsed="false">
      <c r="B36" s="17"/>
      <c r="C36" s="115"/>
      <c r="D36" s="116"/>
      <c r="E36" s="116"/>
      <c r="F36" s="116"/>
      <c r="G36" s="117"/>
      <c r="H36" s="116"/>
      <c r="I36" s="115"/>
      <c r="J36" s="115"/>
      <c r="K36" s="115"/>
      <c r="L36" s="115"/>
      <c r="M36" s="17"/>
      <c r="O36" s="2" t="s">
        <v>101</v>
      </c>
      <c r="R36" s="2" t="n">
        <v>3</v>
      </c>
      <c r="S36" s="2" t="s">
        <v>102</v>
      </c>
    </row>
    <row r="37" customFormat="false" ht="15" hidden="false" customHeight="false" outlineLevel="0" collapsed="false">
      <c r="B37" s="17"/>
      <c r="C37" s="115"/>
      <c r="D37" s="116"/>
      <c r="E37" s="116"/>
      <c r="F37" s="116"/>
      <c r="G37" s="117"/>
      <c r="H37" s="116"/>
      <c r="I37" s="115"/>
      <c r="J37" s="115"/>
      <c r="K37" s="115"/>
      <c r="L37" s="115"/>
      <c r="M37" s="17"/>
      <c r="O37" s="2" t="s">
        <v>103</v>
      </c>
      <c r="R37" s="2" t="n">
        <v>2</v>
      </c>
      <c r="S37" s="2" t="s">
        <v>104</v>
      </c>
    </row>
    <row r="38" customFormat="false" ht="15" hidden="false" customHeight="false" outlineLevel="0" collapsed="false">
      <c r="B38" s="112" t="s">
        <v>105</v>
      </c>
      <c r="C38" s="112"/>
      <c r="D38" s="112"/>
      <c r="E38" s="114"/>
      <c r="F38" s="114"/>
      <c r="G38" s="114"/>
      <c r="H38" s="112"/>
      <c r="I38" s="112"/>
      <c r="J38" s="112"/>
      <c r="K38" s="112"/>
      <c r="L38" s="112" t="s">
        <v>26</v>
      </c>
      <c r="M38" s="112"/>
      <c r="O38" s="2" t="s">
        <v>106</v>
      </c>
      <c r="R38" s="2" t="n">
        <v>1</v>
      </c>
      <c r="S38" s="2" t="s">
        <v>107</v>
      </c>
    </row>
    <row r="39" customFormat="false" ht="16.9" hidden="false" customHeight="true" outlineLevel="0" collapsed="false">
      <c r="B39" s="17"/>
      <c r="C39" s="120"/>
      <c r="D39" s="120"/>
      <c r="E39" s="120"/>
      <c r="F39" s="120"/>
      <c r="G39" s="17"/>
      <c r="H39" s="120"/>
      <c r="I39" s="120"/>
      <c r="J39" s="120"/>
      <c r="K39" s="120"/>
      <c r="L39" s="115"/>
      <c r="M39" s="17"/>
      <c r="O39" s="2" t="s">
        <v>92</v>
      </c>
    </row>
    <row r="40" customFormat="false" ht="15" hidden="false" customHeight="false" outlineLevel="0" collapsed="false">
      <c r="B40" s="17"/>
      <c r="C40" s="120"/>
      <c r="D40" s="120"/>
      <c r="E40" s="120"/>
      <c r="F40" s="120"/>
      <c r="G40" s="17"/>
      <c r="H40" s="120"/>
      <c r="I40" s="120"/>
      <c r="J40" s="120"/>
      <c r="K40" s="120"/>
      <c r="L40" s="115"/>
      <c r="M40" s="17"/>
      <c r="O40" s="2" t="s">
        <v>108</v>
      </c>
    </row>
    <row r="41" customFormat="false" ht="15" hidden="false" customHeight="false" outlineLevel="0" collapsed="false">
      <c r="B41" s="17"/>
      <c r="C41" s="120"/>
      <c r="D41" s="120"/>
      <c r="E41" s="120"/>
      <c r="F41" s="120"/>
      <c r="G41" s="17"/>
      <c r="H41" s="120"/>
      <c r="I41" s="120"/>
      <c r="J41" s="120"/>
      <c r="K41" s="120"/>
      <c r="L41" s="120"/>
      <c r="M41" s="17"/>
      <c r="O41" s="2" t="s">
        <v>109</v>
      </c>
    </row>
    <row r="42" customFormat="false" ht="15" hidden="false" customHeight="false" outlineLevel="0" collapsed="false">
      <c r="B42" s="17"/>
      <c r="C42" s="120"/>
      <c r="D42" s="120"/>
      <c r="E42" s="120"/>
      <c r="F42" s="120"/>
      <c r="G42" s="17"/>
      <c r="H42" s="120"/>
      <c r="I42" s="120"/>
      <c r="J42" s="120"/>
      <c r="K42" s="120"/>
      <c r="L42" s="120"/>
      <c r="M42" s="17"/>
      <c r="O42" s="2" t="s">
        <v>110</v>
      </c>
    </row>
    <row r="43" customFormat="false" ht="15" hidden="false" customHeight="false" outlineLevel="0" collapsed="false">
      <c r="B43" s="121" t="s">
        <v>111</v>
      </c>
      <c r="C43" s="121"/>
      <c r="D43" s="121"/>
      <c r="E43" s="121"/>
      <c r="F43" s="121"/>
      <c r="G43" s="122"/>
      <c r="H43" s="121"/>
      <c r="I43" s="121"/>
      <c r="J43" s="121"/>
      <c r="K43" s="121"/>
      <c r="L43" s="121"/>
      <c r="M43" s="121"/>
      <c r="O43" s="2" t="s">
        <v>112</v>
      </c>
    </row>
    <row r="44" customFormat="false" ht="15" hidden="false" customHeight="false" outlineLevel="0" collapsed="false">
      <c r="B44" s="123" t="s">
        <v>113</v>
      </c>
      <c r="C44" s="124"/>
      <c r="D44" s="125"/>
      <c r="E44" s="125"/>
      <c r="F44" s="126"/>
      <c r="G44" s="127"/>
      <c r="H44" s="123" t="s">
        <v>113</v>
      </c>
      <c r="I44" s="124"/>
      <c r="J44" s="125"/>
      <c r="K44" s="125"/>
      <c r="L44" s="126"/>
      <c r="M44" s="127"/>
    </row>
    <row r="45" customFormat="false" ht="15" hidden="false" customHeight="false" outlineLevel="0" collapsed="false">
      <c r="B45" s="8" t="s">
        <v>114</v>
      </c>
      <c r="C45" s="12"/>
      <c r="D45" s="9" t="s">
        <v>115</v>
      </c>
      <c r="E45" s="128"/>
      <c r="F45" s="9" t="s">
        <v>116</v>
      </c>
      <c r="G45" s="129"/>
      <c r="H45" s="8" t="s">
        <v>114</v>
      </c>
      <c r="I45" s="12"/>
      <c r="J45" s="9" t="s">
        <v>115</v>
      </c>
      <c r="K45" s="128"/>
      <c r="L45" s="9" t="s">
        <v>116</v>
      </c>
      <c r="M45" s="129"/>
      <c r="O45" s="2" t="n">
        <v>0</v>
      </c>
      <c r="P45" s="98" t="s">
        <v>21</v>
      </c>
    </row>
    <row r="46" customFormat="false" ht="15" hidden="false" customHeight="false" outlineLevel="0" collapsed="false">
      <c r="B46" s="8" t="s">
        <v>117</v>
      </c>
      <c r="C46" s="12"/>
      <c r="D46" s="9" t="s">
        <v>118</v>
      </c>
      <c r="E46" s="12"/>
      <c r="F46" s="9" t="s">
        <v>119</v>
      </c>
      <c r="G46" s="86"/>
      <c r="H46" s="8" t="s">
        <v>117</v>
      </c>
      <c r="I46" s="12"/>
      <c r="J46" s="9" t="s">
        <v>118</v>
      </c>
      <c r="K46" s="12"/>
      <c r="L46" s="9" t="s">
        <v>119</v>
      </c>
      <c r="M46" s="86"/>
      <c r="O46" s="2" t="n">
        <v>1</v>
      </c>
      <c r="P46" s="98" t="s">
        <v>18</v>
      </c>
    </row>
    <row r="47" customFormat="false" ht="15" hidden="false" customHeight="false" outlineLevel="0" collapsed="false">
      <c r="B47" s="16"/>
      <c r="C47" s="17"/>
      <c r="D47" s="17"/>
      <c r="E47" s="17"/>
      <c r="F47" s="17"/>
      <c r="G47" s="129"/>
      <c r="H47" s="16"/>
      <c r="I47" s="17"/>
      <c r="J47" s="17"/>
      <c r="K47" s="17"/>
      <c r="L47" s="17"/>
      <c r="M47" s="129"/>
      <c r="O47" s="2" t="n">
        <v>2</v>
      </c>
      <c r="P47" s="98" t="s">
        <v>15</v>
      </c>
    </row>
    <row r="48" customFormat="false" ht="15" hidden="false" customHeight="false" outlineLevel="0" collapsed="false">
      <c r="B48" s="16"/>
      <c r="C48" s="17"/>
      <c r="D48" s="17"/>
      <c r="E48" s="17"/>
      <c r="F48" s="17"/>
      <c r="G48" s="129"/>
      <c r="H48" s="16"/>
      <c r="I48" s="17"/>
      <c r="J48" s="17"/>
      <c r="K48" s="17"/>
      <c r="L48" s="17"/>
      <c r="M48" s="129"/>
      <c r="O48" s="2" t="n">
        <v>3</v>
      </c>
      <c r="P48" s="98" t="s">
        <v>13</v>
      </c>
    </row>
    <row r="49" customFormat="false" ht="15" hidden="false" customHeight="false" outlineLevel="0" collapsed="false">
      <c r="B49" s="16"/>
      <c r="C49" s="17"/>
      <c r="D49" s="17"/>
      <c r="E49" s="17"/>
      <c r="F49" s="17"/>
      <c r="G49" s="129"/>
      <c r="H49" s="16"/>
      <c r="I49" s="17"/>
      <c r="J49" s="17"/>
      <c r="K49" s="17"/>
      <c r="L49" s="17"/>
      <c r="M49" s="129"/>
      <c r="O49" s="2" t="n">
        <v>4</v>
      </c>
      <c r="P49" s="98" t="s">
        <v>10</v>
      </c>
    </row>
    <row r="50" customFormat="false" ht="15" hidden="false" customHeight="false" outlineLevel="0" collapsed="false">
      <c r="B50" s="16"/>
      <c r="C50" s="17"/>
      <c r="D50" s="17"/>
      <c r="E50" s="17"/>
      <c r="F50" s="17"/>
      <c r="G50" s="129"/>
      <c r="H50" s="16"/>
      <c r="I50" s="17"/>
      <c r="J50" s="17"/>
      <c r="K50" s="17"/>
      <c r="L50" s="17"/>
      <c r="M50" s="129"/>
      <c r="O50" s="2" t="n">
        <v>5</v>
      </c>
      <c r="P50" s="98" t="s">
        <v>6</v>
      </c>
    </row>
    <row r="51" customFormat="false" ht="15" hidden="false" customHeight="false" outlineLevel="0" collapsed="false">
      <c r="B51" s="123" t="s">
        <v>113</v>
      </c>
      <c r="C51" s="124"/>
      <c r="D51" s="125"/>
      <c r="E51" s="125"/>
      <c r="F51" s="126"/>
      <c r="G51" s="127"/>
      <c r="H51" s="123" t="s">
        <v>113</v>
      </c>
      <c r="I51" s="124"/>
      <c r="J51" s="125"/>
      <c r="K51" s="125"/>
      <c r="L51" s="126"/>
      <c r="M51" s="127"/>
      <c r="O51" s="2" t="n">
        <v>6</v>
      </c>
      <c r="P51" s="2" t="s">
        <v>120</v>
      </c>
    </row>
    <row r="52" customFormat="false" ht="15" hidden="false" customHeight="false" outlineLevel="0" collapsed="false">
      <c r="B52" s="8" t="s">
        <v>114</v>
      </c>
      <c r="C52" s="12"/>
      <c r="D52" s="9" t="s">
        <v>115</v>
      </c>
      <c r="E52" s="128"/>
      <c r="F52" s="9" t="s">
        <v>116</v>
      </c>
      <c r="G52" s="129"/>
      <c r="H52" s="8" t="s">
        <v>114</v>
      </c>
      <c r="I52" s="12"/>
      <c r="J52" s="9" t="s">
        <v>115</v>
      </c>
      <c r="K52" s="128"/>
      <c r="L52" s="9" t="s">
        <v>116</v>
      </c>
      <c r="M52" s="129"/>
      <c r="O52" s="2" t="n">
        <v>7</v>
      </c>
      <c r="P52" s="2" t="s">
        <v>121</v>
      </c>
    </row>
    <row r="53" customFormat="false" ht="15" hidden="false" customHeight="false" outlineLevel="0" collapsed="false">
      <c r="B53" s="8" t="s">
        <v>117</v>
      </c>
      <c r="C53" s="12"/>
      <c r="D53" s="9" t="s">
        <v>118</v>
      </c>
      <c r="E53" s="12"/>
      <c r="F53" s="9" t="s">
        <v>119</v>
      </c>
      <c r="G53" s="86"/>
      <c r="H53" s="8" t="s">
        <v>117</v>
      </c>
      <c r="I53" s="12"/>
      <c r="J53" s="9" t="s">
        <v>118</v>
      </c>
      <c r="K53" s="12"/>
      <c r="L53" s="9" t="s">
        <v>119</v>
      </c>
      <c r="M53" s="86"/>
      <c r="O53" s="2" t="n">
        <v>8</v>
      </c>
      <c r="P53" s="2" t="s">
        <v>122</v>
      </c>
    </row>
    <row r="54" customFormat="false" ht="15" hidden="false" customHeight="false" outlineLevel="0" collapsed="false">
      <c r="B54" s="16"/>
      <c r="C54" s="17"/>
      <c r="D54" s="17"/>
      <c r="E54" s="17"/>
      <c r="F54" s="17"/>
      <c r="G54" s="129"/>
      <c r="H54" s="16"/>
      <c r="I54" s="17"/>
      <c r="J54" s="17"/>
      <c r="K54" s="17"/>
      <c r="L54" s="17"/>
      <c r="M54" s="129"/>
      <c r="O54" s="2" t="n">
        <v>9</v>
      </c>
      <c r="P54" s="2" t="s">
        <v>123</v>
      </c>
    </row>
    <row r="55" customFormat="false" ht="15" hidden="false" customHeight="false" outlineLevel="0" collapsed="false">
      <c r="B55" s="16"/>
      <c r="C55" s="17"/>
      <c r="D55" s="17"/>
      <c r="E55" s="17"/>
      <c r="F55" s="17"/>
      <c r="G55" s="129"/>
      <c r="H55" s="16"/>
      <c r="I55" s="17"/>
      <c r="J55" s="17"/>
      <c r="K55" s="17"/>
      <c r="L55" s="17"/>
      <c r="M55" s="129"/>
      <c r="P55" s="130"/>
    </row>
    <row r="56" customFormat="false" ht="15" hidden="false" customHeight="false" outlineLevel="0" collapsed="false">
      <c r="B56" s="16"/>
      <c r="C56" s="17"/>
      <c r="D56" s="17"/>
      <c r="E56" s="17"/>
      <c r="F56" s="17"/>
      <c r="G56" s="129"/>
      <c r="H56" s="16"/>
      <c r="I56" s="17"/>
      <c r="J56" s="17"/>
      <c r="K56" s="17"/>
      <c r="L56" s="17"/>
      <c r="M56" s="129"/>
    </row>
    <row r="57" customFormat="false" ht="15" hidden="false" customHeight="false" outlineLevel="0" collapsed="false">
      <c r="B57" s="16"/>
      <c r="C57" s="17"/>
      <c r="D57" s="17"/>
      <c r="E57" s="17"/>
      <c r="F57" s="17"/>
      <c r="G57" s="129"/>
      <c r="H57" s="16"/>
      <c r="I57" s="17"/>
      <c r="J57" s="17"/>
      <c r="K57" s="17"/>
      <c r="L57" s="17"/>
      <c r="M57" s="129"/>
    </row>
    <row r="58" customFormat="false" ht="15" hidden="false" customHeight="false" outlineLevel="0" collapsed="false">
      <c r="B58" s="123" t="s">
        <v>113</v>
      </c>
      <c r="C58" s="124"/>
      <c r="D58" s="125"/>
      <c r="E58" s="125"/>
      <c r="F58" s="126"/>
      <c r="G58" s="127"/>
      <c r="H58" s="123" t="s">
        <v>113</v>
      </c>
      <c r="I58" s="124"/>
      <c r="J58" s="125"/>
      <c r="K58" s="125"/>
      <c r="L58" s="126"/>
      <c r="M58" s="127"/>
    </row>
    <row r="59" customFormat="false" ht="15" hidden="false" customHeight="false" outlineLevel="0" collapsed="false">
      <c r="B59" s="8" t="s">
        <v>114</v>
      </c>
      <c r="C59" s="12"/>
      <c r="D59" s="9" t="s">
        <v>115</v>
      </c>
      <c r="E59" s="128"/>
      <c r="F59" s="9" t="s">
        <v>116</v>
      </c>
      <c r="G59" s="129"/>
      <c r="H59" s="8" t="s">
        <v>114</v>
      </c>
      <c r="I59" s="12"/>
      <c r="J59" s="9" t="s">
        <v>115</v>
      </c>
      <c r="K59" s="128"/>
      <c r="L59" s="9" t="s">
        <v>116</v>
      </c>
      <c r="M59" s="129"/>
    </row>
    <row r="60" customFormat="false" ht="15" hidden="false" customHeight="false" outlineLevel="0" collapsed="false">
      <c r="B60" s="8" t="s">
        <v>117</v>
      </c>
      <c r="C60" s="12"/>
      <c r="D60" s="9" t="s">
        <v>118</v>
      </c>
      <c r="E60" s="12"/>
      <c r="F60" s="9" t="s">
        <v>119</v>
      </c>
      <c r="G60" s="86"/>
      <c r="H60" s="8" t="s">
        <v>117</v>
      </c>
      <c r="I60" s="12"/>
      <c r="J60" s="9" t="s">
        <v>118</v>
      </c>
      <c r="K60" s="12"/>
      <c r="L60" s="9" t="s">
        <v>119</v>
      </c>
      <c r="M60" s="86"/>
    </row>
    <row r="61" customFormat="false" ht="15" hidden="false" customHeight="false" outlineLevel="0" collapsed="false">
      <c r="B61" s="16"/>
      <c r="C61" s="17"/>
      <c r="D61" s="17"/>
      <c r="E61" s="17"/>
      <c r="F61" s="17"/>
      <c r="G61" s="129"/>
      <c r="H61" s="16"/>
      <c r="I61" s="17"/>
      <c r="J61" s="17"/>
      <c r="K61" s="17"/>
      <c r="L61" s="17"/>
      <c r="M61" s="129"/>
    </row>
    <row r="62" customFormat="false" ht="15" hidden="false" customHeight="false" outlineLevel="0" collapsed="false">
      <c r="B62" s="16"/>
      <c r="C62" s="17"/>
      <c r="D62" s="17"/>
      <c r="E62" s="17"/>
      <c r="F62" s="17"/>
      <c r="G62" s="129"/>
      <c r="H62" s="16"/>
      <c r="I62" s="17"/>
      <c r="J62" s="17"/>
      <c r="K62" s="17"/>
      <c r="L62" s="17"/>
      <c r="M62" s="129"/>
    </row>
    <row r="63" customFormat="false" ht="15" hidden="false" customHeight="false" outlineLevel="0" collapsed="false">
      <c r="B63" s="16"/>
      <c r="C63" s="17"/>
      <c r="D63" s="17"/>
      <c r="E63" s="17"/>
      <c r="F63" s="17"/>
      <c r="G63" s="129"/>
      <c r="H63" s="16"/>
      <c r="I63" s="17"/>
      <c r="J63" s="17"/>
      <c r="K63" s="17"/>
      <c r="L63" s="17"/>
      <c r="M63" s="129"/>
    </row>
    <row r="64" customFormat="false" ht="15" hidden="false" customHeight="false" outlineLevel="0" collapsed="false">
      <c r="B64" s="16"/>
      <c r="C64" s="17"/>
      <c r="D64" s="17"/>
      <c r="E64" s="17"/>
      <c r="F64" s="17"/>
      <c r="G64" s="129"/>
      <c r="H64" s="16"/>
      <c r="I64" s="17"/>
      <c r="J64" s="17"/>
      <c r="K64" s="17"/>
      <c r="L64" s="17"/>
      <c r="M64" s="129"/>
    </row>
    <row r="65" customFormat="false" ht="15" hidden="false" customHeight="false" outlineLevel="0" collapsed="false">
      <c r="B65" s="123" t="s">
        <v>113</v>
      </c>
      <c r="C65" s="124"/>
      <c r="D65" s="125"/>
      <c r="E65" s="125"/>
      <c r="F65" s="126"/>
      <c r="G65" s="127"/>
      <c r="H65" s="123" t="s">
        <v>113</v>
      </c>
      <c r="I65" s="124"/>
      <c r="J65" s="125"/>
      <c r="K65" s="125"/>
      <c r="L65" s="126"/>
      <c r="M65" s="127"/>
    </row>
    <row r="66" customFormat="false" ht="15" hidden="false" customHeight="false" outlineLevel="0" collapsed="false">
      <c r="B66" s="8" t="s">
        <v>114</v>
      </c>
      <c r="C66" s="12"/>
      <c r="D66" s="9" t="s">
        <v>115</v>
      </c>
      <c r="E66" s="128"/>
      <c r="F66" s="9" t="s">
        <v>116</v>
      </c>
      <c r="G66" s="129"/>
      <c r="H66" s="8" t="s">
        <v>114</v>
      </c>
      <c r="I66" s="12"/>
      <c r="J66" s="9" t="s">
        <v>115</v>
      </c>
      <c r="K66" s="128"/>
      <c r="L66" s="9" t="s">
        <v>116</v>
      </c>
      <c r="M66" s="129"/>
    </row>
    <row r="67" customFormat="false" ht="15" hidden="false" customHeight="false" outlineLevel="0" collapsed="false">
      <c r="B67" s="8" t="s">
        <v>117</v>
      </c>
      <c r="C67" s="12"/>
      <c r="D67" s="9" t="s">
        <v>118</v>
      </c>
      <c r="E67" s="12"/>
      <c r="F67" s="9" t="s">
        <v>119</v>
      </c>
      <c r="G67" s="86"/>
      <c r="H67" s="8" t="s">
        <v>117</v>
      </c>
      <c r="I67" s="12"/>
      <c r="J67" s="9" t="s">
        <v>118</v>
      </c>
      <c r="K67" s="12"/>
      <c r="L67" s="9" t="s">
        <v>119</v>
      </c>
      <c r="M67" s="86"/>
    </row>
    <row r="68" customFormat="false" ht="15" hidden="false" customHeight="false" outlineLevel="0" collapsed="false">
      <c r="B68" s="16"/>
      <c r="C68" s="17"/>
      <c r="D68" s="17"/>
      <c r="E68" s="17"/>
      <c r="F68" s="17"/>
      <c r="G68" s="129"/>
      <c r="H68" s="16"/>
      <c r="I68" s="17"/>
      <c r="J68" s="17"/>
      <c r="K68" s="17"/>
      <c r="L68" s="17"/>
      <c r="M68" s="129"/>
    </row>
    <row r="69" customFormat="false" ht="15" hidden="false" customHeight="false" outlineLevel="0" collapsed="false">
      <c r="B69" s="16"/>
      <c r="C69" s="17"/>
      <c r="D69" s="17"/>
      <c r="E69" s="17"/>
      <c r="F69" s="17"/>
      <c r="G69" s="129"/>
      <c r="H69" s="16"/>
      <c r="I69" s="17"/>
      <c r="J69" s="17"/>
      <c r="K69" s="17"/>
      <c r="L69" s="17"/>
      <c r="M69" s="129"/>
    </row>
    <row r="70" customFormat="false" ht="15" hidden="false" customHeight="false" outlineLevel="0" collapsed="false">
      <c r="B70" s="16"/>
      <c r="C70" s="17"/>
      <c r="D70" s="17"/>
      <c r="E70" s="17"/>
      <c r="F70" s="17"/>
      <c r="G70" s="129"/>
      <c r="H70" s="16"/>
      <c r="I70" s="17"/>
      <c r="J70" s="17"/>
      <c r="K70" s="17"/>
      <c r="L70" s="17"/>
      <c r="M70" s="129"/>
    </row>
    <row r="71" customFormat="false" ht="15" hidden="false" customHeight="false" outlineLevel="0" collapsed="false">
      <c r="B71" s="16"/>
      <c r="C71" s="17"/>
      <c r="D71" s="17"/>
      <c r="E71" s="17"/>
      <c r="F71" s="17"/>
      <c r="G71" s="129"/>
      <c r="H71" s="16"/>
      <c r="I71" s="17"/>
      <c r="J71" s="17"/>
      <c r="K71" s="17"/>
      <c r="L71" s="17"/>
      <c r="M71" s="129"/>
    </row>
  </sheetData>
  <mergeCells count="14">
    <mergeCell ref="G11:H11"/>
    <mergeCell ref="I11:J11"/>
    <mergeCell ref="G12:H12"/>
    <mergeCell ref="I12:J12"/>
    <mergeCell ref="K12:L12"/>
    <mergeCell ref="G13:H13"/>
    <mergeCell ref="I13:J13"/>
    <mergeCell ref="K13:L13"/>
    <mergeCell ref="G14:H14"/>
    <mergeCell ref="I14:J14"/>
    <mergeCell ref="K14:L14"/>
    <mergeCell ref="G15:H15"/>
    <mergeCell ref="I15:J15"/>
    <mergeCell ref="K15:L15"/>
  </mergeCells>
  <dataValidations count="2">
    <dataValidation allowBlank="true" errorStyle="stop" operator="between" showDropDown="false" showErrorMessage="true" showInputMessage="true" sqref="G10:H10 I11:I15 K11 G12:G15 K13:K15 M13:M15" type="list">
      <formula1>$P$10:$P$32</formula1>
      <formula2>0</formula2>
    </dataValidation>
    <dataValidation allowBlank="true" errorStyle="stop" operator="between" showDropDown="false" showErrorMessage="true" showInputMessage="true" sqref="G11" type="list">
      <formula1>$P$10:$P$29</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K88"/>
  <sheetViews>
    <sheetView showFormulas="false" showGridLines="true" showRowColHeaders="true" showZeros="true" rightToLeft="false" tabSelected="false" showOutlineSymbols="true" defaultGridColor="true" view="normal" topLeftCell="B1" colorId="64" zoomScale="102" zoomScaleNormal="102" zoomScalePageLayoutView="100" workbookViewId="0">
      <selection pane="topLeft" activeCell="S1" activeCellId="0" sqref="S1"/>
    </sheetView>
  </sheetViews>
  <sheetFormatPr defaultColWidth="8.7421875" defaultRowHeight="15" customHeight="true" zeroHeight="false" outlineLevelRow="0" outlineLevelCol="0"/>
  <cols>
    <col collapsed="false" customWidth="true" hidden="false" outlineLevel="0" max="9" min="9" style="2" width="9.94"/>
    <col collapsed="false" customWidth="true" hidden="false" outlineLevel="0" max="37" min="20" style="130" width="8.87"/>
  </cols>
  <sheetData>
    <row r="1" customFormat="false" ht="15" hidden="false" customHeight="false" outlineLevel="0" collapsed="false">
      <c r="A1" s="9" t="s">
        <v>0</v>
      </c>
      <c r="C1" s="202" t="s">
        <v>609</v>
      </c>
      <c r="D1" s="12"/>
      <c r="E1" s="12"/>
      <c r="F1" s="13"/>
      <c r="G1" s="13"/>
      <c r="H1" s="13"/>
      <c r="I1" s="86"/>
      <c r="J1" s="9" t="s">
        <v>0</v>
      </c>
      <c r="L1" s="202" t="s">
        <v>610</v>
      </c>
      <c r="M1" s="12"/>
      <c r="N1" s="12"/>
      <c r="O1" s="13"/>
      <c r="P1" s="13"/>
      <c r="Q1" s="13"/>
      <c r="R1" s="86"/>
      <c r="S1" s="415"/>
      <c r="U1" s="98"/>
      <c r="W1" s="59"/>
      <c r="Y1" s="416"/>
      <c r="Z1" s="416"/>
      <c r="AA1" s="416"/>
      <c r="AE1" s="417"/>
      <c r="AH1" s="416"/>
      <c r="AI1" s="416"/>
      <c r="AJ1" s="416"/>
    </row>
    <row r="2" customFormat="false" ht="15" hidden="false" customHeight="false" outlineLevel="0" collapsed="false">
      <c r="A2" s="9" t="s">
        <v>1</v>
      </c>
      <c r="B2" s="9"/>
      <c r="C2" s="327"/>
      <c r="D2" s="204"/>
      <c r="E2" s="204"/>
      <c r="F2" s="204"/>
      <c r="G2" s="204"/>
      <c r="H2" s="204"/>
      <c r="I2" s="328"/>
      <c r="J2" s="9" t="s">
        <v>1</v>
      </c>
      <c r="K2" s="9"/>
      <c r="L2" s="327"/>
      <c r="M2" s="204"/>
      <c r="N2" s="204"/>
      <c r="O2" s="204"/>
      <c r="P2" s="204"/>
      <c r="Q2" s="204"/>
      <c r="R2" s="328"/>
      <c r="U2" s="98"/>
      <c r="W2" s="59"/>
      <c r="Y2" s="416"/>
      <c r="Z2" s="416"/>
      <c r="AA2" s="416"/>
      <c r="AE2" s="417"/>
      <c r="AH2" s="416"/>
      <c r="AI2" s="416"/>
      <c r="AJ2" s="416"/>
    </row>
    <row r="3" customFormat="false" ht="15" hidden="false" customHeight="false" outlineLevel="0" collapsed="false">
      <c r="A3" s="9"/>
      <c r="B3" s="9"/>
      <c r="C3" s="278"/>
      <c r="D3" s="206"/>
      <c r="E3" s="206"/>
      <c r="F3" s="206"/>
      <c r="G3" s="206"/>
      <c r="H3" s="206"/>
      <c r="I3" s="329"/>
      <c r="J3" s="9"/>
      <c r="K3" s="9"/>
      <c r="L3" s="278"/>
      <c r="M3" s="206"/>
      <c r="N3" s="206"/>
      <c r="O3" s="206"/>
      <c r="P3" s="206"/>
      <c r="Q3" s="206"/>
      <c r="R3" s="329"/>
      <c r="S3" s="418"/>
      <c r="U3" s="98"/>
      <c r="W3" s="59"/>
      <c r="Y3" s="416"/>
      <c r="Z3" s="416"/>
      <c r="AA3" s="416"/>
      <c r="AE3" s="417"/>
      <c r="AH3" s="416"/>
      <c r="AI3" s="416"/>
      <c r="AJ3" s="416"/>
    </row>
    <row r="4" customFormat="false" ht="15" hidden="false" customHeight="false" outlineLevel="0" collapsed="false">
      <c r="A4" s="9"/>
      <c r="B4" s="9"/>
      <c r="C4" s="279"/>
      <c r="D4" s="208"/>
      <c r="E4" s="208"/>
      <c r="F4" s="208"/>
      <c r="G4" s="208"/>
      <c r="H4" s="208"/>
      <c r="I4" s="330"/>
      <c r="J4" s="9"/>
      <c r="K4" s="9"/>
      <c r="L4" s="279"/>
      <c r="M4" s="208"/>
      <c r="N4" s="208"/>
      <c r="O4" s="208"/>
      <c r="P4" s="208"/>
      <c r="Q4" s="208"/>
      <c r="R4" s="330"/>
      <c r="S4" s="415"/>
      <c r="U4" s="98"/>
      <c r="W4" s="59"/>
      <c r="Y4" s="416"/>
      <c r="Z4" s="416"/>
      <c r="AA4" s="416"/>
    </row>
    <row r="5" customFormat="false" ht="15" hidden="false" customHeight="false" outlineLevel="0" collapsed="false">
      <c r="A5" s="19" t="s">
        <v>3</v>
      </c>
      <c r="B5" s="19"/>
      <c r="C5" s="19"/>
      <c r="D5" s="209" t="s">
        <v>244</v>
      </c>
      <c r="E5" s="210"/>
      <c r="F5" s="19"/>
      <c r="G5" s="19"/>
      <c r="H5" s="19"/>
      <c r="I5" s="19"/>
      <c r="J5" s="19" t="s">
        <v>3</v>
      </c>
      <c r="K5" s="19"/>
      <c r="L5" s="19"/>
      <c r="M5" s="209" t="s">
        <v>244</v>
      </c>
      <c r="N5" s="210"/>
      <c r="O5" s="19"/>
      <c r="P5" s="19"/>
      <c r="Q5" s="19"/>
      <c r="R5" s="19"/>
      <c r="S5" s="418"/>
      <c r="U5" s="98"/>
      <c r="W5" s="59"/>
    </row>
    <row r="6" customFormat="false" ht="15" hidden="false" customHeight="false" outlineLevel="0" collapsed="false">
      <c r="A6" s="26" t="s">
        <v>5</v>
      </c>
      <c r="B6" s="362"/>
      <c r="C6" s="17"/>
      <c r="D6" s="211" t="s">
        <v>246</v>
      </c>
      <c r="E6" s="6"/>
      <c r="F6" s="212" t="s">
        <v>252</v>
      </c>
      <c r="G6" s="211" t="s">
        <v>247</v>
      </c>
      <c r="H6" s="6"/>
      <c r="I6" s="212" t="s">
        <v>254</v>
      </c>
      <c r="J6" s="26" t="s">
        <v>5</v>
      </c>
      <c r="K6" s="362"/>
      <c r="L6" s="17"/>
      <c r="M6" s="211" t="s">
        <v>246</v>
      </c>
      <c r="N6" s="6"/>
      <c r="O6" s="212" t="n">
        <v>-2</v>
      </c>
      <c r="P6" s="211" t="s">
        <v>247</v>
      </c>
      <c r="Q6" s="6"/>
      <c r="R6" s="212" t="n">
        <v>0</v>
      </c>
      <c r="S6" s="418"/>
      <c r="U6" s="98"/>
      <c r="W6" s="59"/>
      <c r="Y6" s="416"/>
      <c r="Z6" s="416"/>
      <c r="AA6" s="416"/>
      <c r="AE6" s="417"/>
      <c r="AH6" s="416"/>
      <c r="AI6" s="416"/>
      <c r="AJ6" s="416"/>
    </row>
    <row r="7" customFormat="false" ht="15" hidden="false" customHeight="false" outlineLevel="0" collapsed="false">
      <c r="A7" s="35" t="s">
        <v>248</v>
      </c>
      <c r="B7" s="11"/>
      <c r="C7" s="12"/>
      <c r="D7" s="213" t="s">
        <v>250</v>
      </c>
      <c r="E7" s="9"/>
      <c r="F7" s="212" t="n">
        <v>-2</v>
      </c>
      <c r="G7" s="213" t="s">
        <v>251</v>
      </c>
      <c r="H7" s="9"/>
      <c r="I7" s="212" t="n">
        <v>-1</v>
      </c>
      <c r="J7" s="35" t="s">
        <v>248</v>
      </c>
      <c r="K7" s="11"/>
      <c r="L7" s="12"/>
      <c r="M7" s="213" t="s">
        <v>250</v>
      </c>
      <c r="N7" s="9"/>
      <c r="O7" s="212" t="n">
        <v>0</v>
      </c>
      <c r="P7" s="213" t="s">
        <v>251</v>
      </c>
      <c r="Q7" s="9"/>
      <c r="R7" s="212" t="s">
        <v>252</v>
      </c>
      <c r="S7" s="415"/>
      <c r="W7" s="59"/>
      <c r="Y7" s="419"/>
      <c r="Z7" s="419"/>
      <c r="AA7" s="419"/>
      <c r="AB7" s="419"/>
      <c r="AE7" s="420"/>
      <c r="AF7" s="419"/>
      <c r="AG7" s="419"/>
      <c r="AH7" s="419"/>
      <c r="AI7" s="419"/>
      <c r="AJ7" s="419"/>
      <c r="AK7" s="419"/>
    </row>
    <row r="8" customFormat="false" ht="15" hidden="false" customHeight="false" outlineLevel="0" collapsed="false">
      <c r="A8" s="1"/>
      <c r="B8" s="1"/>
      <c r="C8" s="1"/>
      <c r="D8" s="214" t="s">
        <v>253</v>
      </c>
      <c r="E8" s="17"/>
      <c r="F8" s="212" t="n">
        <v>0</v>
      </c>
      <c r="G8" s="215" t="s">
        <v>255</v>
      </c>
      <c r="H8" s="17"/>
      <c r="I8" s="212" t="n">
        <v>0</v>
      </c>
      <c r="J8" s="1"/>
      <c r="K8" s="1"/>
      <c r="L8" s="1"/>
      <c r="M8" s="214" t="s">
        <v>253</v>
      </c>
      <c r="N8" s="17"/>
      <c r="O8" s="212" t="s">
        <v>254</v>
      </c>
      <c r="P8" s="215" t="s">
        <v>255</v>
      </c>
      <c r="Q8" s="17"/>
      <c r="R8" s="212" t="n">
        <v>-1</v>
      </c>
      <c r="S8" s="418"/>
      <c r="W8" s="59"/>
      <c r="Y8" s="419"/>
      <c r="Z8" s="419"/>
      <c r="AA8" s="419"/>
      <c r="AB8" s="419"/>
      <c r="AE8" s="421"/>
      <c r="AF8" s="419"/>
      <c r="AG8" s="419"/>
      <c r="AH8" s="419"/>
      <c r="AI8" s="419"/>
      <c r="AJ8" s="419"/>
      <c r="AK8" s="419"/>
    </row>
    <row r="9" customFormat="false" ht="15" hidden="false" customHeight="false" outlineLevel="0" collapsed="false">
      <c r="A9" s="216" t="s">
        <v>92</v>
      </c>
      <c r="B9" s="54" t="s">
        <v>24</v>
      </c>
      <c r="C9" s="54"/>
      <c r="D9" s="83" t="s">
        <v>62</v>
      </c>
      <c r="E9" s="57"/>
      <c r="F9" s="84"/>
      <c r="G9" s="84"/>
      <c r="H9" s="84"/>
      <c r="I9" s="85"/>
      <c r="J9" s="216" t="s">
        <v>92</v>
      </c>
      <c r="K9" s="54" t="s">
        <v>24</v>
      </c>
      <c r="L9" s="54"/>
      <c r="M9" s="83" t="s">
        <v>62</v>
      </c>
      <c r="N9" s="57"/>
      <c r="O9" s="84"/>
      <c r="P9" s="84"/>
      <c r="Q9" s="84"/>
      <c r="R9" s="85"/>
      <c r="S9" s="418"/>
      <c r="W9" s="59"/>
      <c r="Y9" s="419"/>
      <c r="Z9" s="419"/>
      <c r="AA9" s="419"/>
      <c r="AB9" s="419"/>
      <c r="AE9" s="422"/>
      <c r="AF9" s="419"/>
      <c r="AG9" s="419"/>
      <c r="AH9" s="419"/>
      <c r="AI9" s="419"/>
      <c r="AJ9" s="419"/>
      <c r="AK9" s="419"/>
    </row>
    <row r="10" customFormat="false" ht="15" hidden="false" customHeight="false" outlineLevel="0" collapsed="false">
      <c r="A10" s="106"/>
      <c r="B10" s="217" t="s">
        <v>29</v>
      </c>
      <c r="C10" s="71" t="s">
        <v>257</v>
      </c>
      <c r="D10" s="87" t="s">
        <v>258</v>
      </c>
      <c r="E10" s="88"/>
      <c r="F10" s="90"/>
      <c r="G10" s="90"/>
      <c r="H10" s="90"/>
      <c r="I10" s="218" t="s">
        <v>259</v>
      </c>
      <c r="J10" s="106"/>
      <c r="K10" s="217" t="s">
        <v>29</v>
      </c>
      <c r="L10" s="71" t="s">
        <v>257</v>
      </c>
      <c r="M10" s="87" t="s">
        <v>258</v>
      </c>
      <c r="N10" s="88"/>
      <c r="O10" s="90"/>
      <c r="P10" s="90"/>
      <c r="Q10" s="90"/>
      <c r="R10" s="218" t="s">
        <v>259</v>
      </c>
      <c r="S10" s="415"/>
      <c r="W10" s="59"/>
      <c r="Y10" s="423"/>
      <c r="Z10" s="423"/>
      <c r="AA10" s="423"/>
      <c r="AB10" s="423"/>
      <c r="AC10" s="423"/>
      <c r="AD10" s="423"/>
      <c r="AE10" s="423"/>
      <c r="AF10" s="423"/>
      <c r="AG10" s="424"/>
      <c r="AH10" s="423"/>
      <c r="AI10" s="423"/>
      <c r="AJ10" s="423"/>
      <c r="AK10" s="423"/>
    </row>
    <row r="11" customFormat="false" ht="15" hidden="false" customHeight="false" outlineLevel="0" collapsed="false">
      <c r="A11" s="219"/>
      <c r="B11" s="67" t="s">
        <v>37</v>
      </c>
      <c r="C11" s="71" t="s">
        <v>257</v>
      </c>
      <c r="D11" s="87" t="s">
        <v>611</v>
      </c>
      <c r="E11" s="88"/>
      <c r="F11" s="90"/>
      <c r="G11" s="90"/>
      <c r="H11" s="90"/>
      <c r="I11" s="221" t="s">
        <v>612</v>
      </c>
      <c r="J11" s="219"/>
      <c r="K11" s="67" t="s">
        <v>37</v>
      </c>
      <c r="L11" s="71" t="s">
        <v>257</v>
      </c>
      <c r="M11" s="87" t="s">
        <v>48</v>
      </c>
      <c r="N11" s="88"/>
      <c r="O11" s="90"/>
      <c r="P11" s="90"/>
      <c r="Q11" s="90"/>
      <c r="R11" s="220" t="s">
        <v>101</v>
      </c>
      <c r="S11" s="418"/>
      <c r="T11" s="425"/>
      <c r="U11" s="426"/>
      <c r="W11" s="38"/>
      <c r="Y11" s="416"/>
      <c r="Z11" s="38"/>
      <c r="AB11" s="416"/>
      <c r="AC11" s="425"/>
      <c r="AD11" s="426"/>
      <c r="AF11" s="38"/>
      <c r="AH11" s="416"/>
      <c r="AI11" s="38"/>
      <c r="AK11" s="416"/>
    </row>
    <row r="12" customFormat="false" ht="15" hidden="false" customHeight="false" outlineLevel="0" collapsed="false">
      <c r="A12" s="47"/>
      <c r="B12" s="47"/>
      <c r="C12" s="47"/>
      <c r="D12" s="87" t="s">
        <v>263</v>
      </c>
      <c r="E12" s="88"/>
      <c r="F12" s="90"/>
      <c r="G12" s="90"/>
      <c r="H12" s="90"/>
      <c r="I12" s="221" t="s">
        <v>103</v>
      </c>
      <c r="J12" s="47"/>
      <c r="K12" s="47"/>
      <c r="L12" s="47"/>
      <c r="M12" s="87" t="s">
        <v>263</v>
      </c>
      <c r="N12" s="88"/>
      <c r="O12" s="90"/>
      <c r="P12" s="90"/>
      <c r="Q12" s="90"/>
      <c r="R12" s="221" t="s">
        <v>103</v>
      </c>
      <c r="S12" s="418"/>
      <c r="T12" s="427"/>
      <c r="W12" s="38"/>
      <c r="Y12" s="416"/>
      <c r="Z12" s="38"/>
      <c r="AB12" s="416"/>
      <c r="AC12" s="427"/>
      <c r="AF12" s="38"/>
      <c r="AH12" s="416"/>
      <c r="AI12" s="38"/>
      <c r="AK12" s="416"/>
    </row>
    <row r="13" customFormat="false" ht="15" hidden="false" customHeight="false" outlineLevel="0" collapsed="false">
      <c r="A13" s="9" t="s">
        <v>0</v>
      </c>
      <c r="C13" s="202" t="s">
        <v>613</v>
      </c>
      <c r="D13" s="12"/>
      <c r="E13" s="12"/>
      <c r="F13" s="13"/>
      <c r="G13" s="13"/>
      <c r="H13" s="13"/>
      <c r="I13" s="86"/>
      <c r="J13" s="9" t="s">
        <v>0</v>
      </c>
      <c r="L13" s="202" t="s">
        <v>614</v>
      </c>
      <c r="M13" s="12"/>
      <c r="N13" s="12"/>
      <c r="O13" s="13"/>
      <c r="P13" s="13"/>
      <c r="Q13" s="13"/>
      <c r="R13" s="86"/>
      <c r="S13" s="418"/>
      <c r="W13" s="38"/>
      <c r="Y13" s="416"/>
      <c r="Z13" s="428"/>
      <c r="AB13" s="416"/>
      <c r="AF13" s="38"/>
      <c r="AH13" s="416"/>
      <c r="AI13" s="428"/>
      <c r="AK13" s="416"/>
    </row>
    <row r="14" customFormat="false" ht="15" hidden="false" customHeight="false" outlineLevel="0" collapsed="false">
      <c r="A14" s="9" t="s">
        <v>1</v>
      </c>
      <c r="B14" s="9"/>
      <c r="C14" s="327"/>
      <c r="D14" s="204"/>
      <c r="E14" s="204"/>
      <c r="F14" s="204"/>
      <c r="G14" s="204"/>
      <c r="H14" s="204"/>
      <c r="I14" s="328"/>
      <c r="J14" s="9" t="s">
        <v>1</v>
      </c>
      <c r="K14" s="9"/>
      <c r="L14" s="327"/>
      <c r="M14" s="204"/>
      <c r="N14" s="204"/>
      <c r="O14" s="204"/>
      <c r="P14" s="204"/>
      <c r="Q14" s="204"/>
      <c r="R14" s="328"/>
      <c r="S14" s="415"/>
      <c r="T14" s="429"/>
      <c r="U14" s="430"/>
      <c r="V14" s="430"/>
      <c r="W14" s="431"/>
      <c r="X14" s="432"/>
      <c r="Y14" s="433"/>
      <c r="Z14" s="433"/>
      <c r="AA14" s="433"/>
      <c r="AB14" s="434"/>
      <c r="AC14" s="429"/>
      <c r="AD14" s="430"/>
      <c r="AE14" s="430"/>
      <c r="AF14" s="431"/>
      <c r="AG14" s="432"/>
      <c r="AH14" s="433"/>
      <c r="AI14" s="433"/>
      <c r="AJ14" s="433"/>
      <c r="AK14" s="434"/>
    </row>
    <row r="15" customFormat="false" ht="15" hidden="false" customHeight="false" outlineLevel="0" collapsed="false">
      <c r="A15" s="9"/>
      <c r="B15" s="9"/>
      <c r="C15" s="278"/>
      <c r="D15" s="206"/>
      <c r="E15" s="206"/>
      <c r="F15" s="206"/>
      <c r="G15" s="206"/>
      <c r="H15" s="206"/>
      <c r="I15" s="329"/>
      <c r="J15" s="9"/>
      <c r="K15" s="9"/>
      <c r="L15" s="278"/>
      <c r="M15" s="206"/>
      <c r="N15" s="206"/>
      <c r="O15" s="206"/>
      <c r="P15" s="206"/>
      <c r="Q15" s="206"/>
      <c r="R15" s="329"/>
      <c r="S15" s="418"/>
      <c r="T15" s="435"/>
      <c r="V15" s="436"/>
      <c r="W15" s="437"/>
      <c r="X15" s="438"/>
      <c r="Y15" s="439"/>
      <c r="Z15" s="439"/>
      <c r="AA15" s="439"/>
      <c r="AB15" s="440"/>
      <c r="AC15" s="435"/>
      <c r="AE15" s="436"/>
      <c r="AF15" s="437"/>
      <c r="AG15" s="438"/>
      <c r="AH15" s="439"/>
      <c r="AI15" s="439"/>
      <c r="AJ15" s="439"/>
      <c r="AK15" s="440"/>
    </row>
    <row r="16" customFormat="false" ht="15" hidden="false" customHeight="false" outlineLevel="0" collapsed="false">
      <c r="A16" s="9"/>
      <c r="B16" s="9"/>
      <c r="C16" s="279"/>
      <c r="D16" s="208"/>
      <c r="E16" s="208"/>
      <c r="F16" s="208"/>
      <c r="G16" s="208"/>
      <c r="H16" s="208"/>
      <c r="I16" s="330"/>
      <c r="J16" s="9"/>
      <c r="K16" s="9"/>
      <c r="L16" s="279"/>
      <c r="M16" s="208"/>
      <c r="N16" s="208"/>
      <c r="O16" s="208"/>
      <c r="P16" s="208"/>
      <c r="Q16" s="208"/>
      <c r="R16" s="330"/>
      <c r="S16" s="418"/>
      <c r="T16" s="435"/>
      <c r="V16" s="436"/>
      <c r="W16" s="437"/>
      <c r="X16" s="438"/>
      <c r="Y16" s="439"/>
      <c r="Z16" s="439"/>
      <c r="AA16" s="439"/>
      <c r="AB16" s="427"/>
      <c r="AC16" s="435"/>
      <c r="AE16" s="436"/>
      <c r="AF16" s="437"/>
      <c r="AG16" s="438"/>
      <c r="AH16" s="439"/>
      <c r="AI16" s="439"/>
      <c r="AJ16" s="439"/>
      <c r="AK16" s="427"/>
    </row>
    <row r="17" customFormat="false" ht="15" hidden="false" customHeight="false" outlineLevel="0" collapsed="false">
      <c r="A17" s="19" t="s">
        <v>3</v>
      </c>
      <c r="B17" s="19"/>
      <c r="C17" s="19"/>
      <c r="D17" s="209" t="s">
        <v>244</v>
      </c>
      <c r="E17" s="210"/>
      <c r="F17" s="19"/>
      <c r="G17" s="19"/>
      <c r="H17" s="19"/>
      <c r="I17" s="19"/>
      <c r="J17" s="19" t="s">
        <v>3</v>
      </c>
      <c r="K17" s="19"/>
      <c r="L17" s="19"/>
      <c r="M17" s="209" t="s">
        <v>244</v>
      </c>
      <c r="N17" s="210"/>
      <c r="O17" s="19"/>
      <c r="P17" s="19"/>
      <c r="Q17" s="19"/>
      <c r="R17" s="19"/>
      <c r="W17" s="437"/>
      <c r="X17" s="438"/>
      <c r="Y17" s="439"/>
      <c r="Z17" s="439"/>
      <c r="AA17" s="439"/>
      <c r="AB17" s="427"/>
      <c r="AF17" s="437"/>
      <c r="AG17" s="438"/>
      <c r="AH17" s="439"/>
      <c r="AI17" s="439"/>
      <c r="AJ17" s="439"/>
      <c r="AK17" s="427"/>
    </row>
    <row r="18" customFormat="false" ht="15" hidden="false" customHeight="false" outlineLevel="0" collapsed="false">
      <c r="A18" s="26" t="s">
        <v>5</v>
      </c>
      <c r="B18" s="362"/>
      <c r="C18" s="17"/>
      <c r="D18" s="211" t="s">
        <v>246</v>
      </c>
      <c r="E18" s="6"/>
      <c r="F18" s="212" t="n">
        <v>-1</v>
      </c>
      <c r="G18" s="211" t="s">
        <v>247</v>
      </c>
      <c r="H18" s="6"/>
      <c r="I18" s="212" t="s">
        <v>252</v>
      </c>
      <c r="J18" s="26" t="s">
        <v>5</v>
      </c>
      <c r="K18" s="362"/>
      <c r="L18" s="17"/>
      <c r="M18" s="211" t="s">
        <v>246</v>
      </c>
      <c r="N18" s="6"/>
      <c r="O18" s="212" t="s">
        <v>254</v>
      </c>
      <c r="P18" s="211" t="s">
        <v>247</v>
      </c>
      <c r="Q18" s="6"/>
      <c r="R18" s="212" t="s">
        <v>252</v>
      </c>
    </row>
    <row r="19" customFormat="false" ht="15" hidden="false" customHeight="false" outlineLevel="0" collapsed="false">
      <c r="A19" s="35" t="s">
        <v>248</v>
      </c>
      <c r="B19" s="11"/>
      <c r="C19" s="12"/>
      <c r="D19" s="213" t="s">
        <v>250</v>
      </c>
      <c r="E19" s="9"/>
      <c r="F19" s="212" t="n">
        <v>0</v>
      </c>
      <c r="G19" s="213" t="s">
        <v>251</v>
      </c>
      <c r="H19" s="9"/>
      <c r="I19" s="212" t="s">
        <v>254</v>
      </c>
      <c r="J19" s="35" t="s">
        <v>248</v>
      </c>
      <c r="K19" s="11"/>
      <c r="L19" s="12"/>
      <c r="M19" s="213" t="s">
        <v>250</v>
      </c>
      <c r="N19" s="9"/>
      <c r="O19" s="212" t="n">
        <v>0</v>
      </c>
      <c r="P19" s="213" t="s">
        <v>251</v>
      </c>
      <c r="Q19" s="9"/>
      <c r="R19" s="212" t="n">
        <v>-2</v>
      </c>
    </row>
    <row r="20" customFormat="false" ht="15" hidden="false" customHeight="false" outlineLevel="0" collapsed="false">
      <c r="A20" s="1"/>
      <c r="B20" s="1"/>
      <c r="C20" s="1"/>
      <c r="D20" s="214" t="s">
        <v>253</v>
      </c>
      <c r="E20" s="17"/>
      <c r="F20" s="212" t="n">
        <v>0</v>
      </c>
      <c r="G20" s="215" t="s">
        <v>255</v>
      </c>
      <c r="H20" s="17"/>
      <c r="I20" s="212" t="n">
        <v>-2</v>
      </c>
      <c r="J20" s="1"/>
      <c r="K20" s="1"/>
      <c r="L20" s="1"/>
      <c r="M20" s="214" t="s">
        <v>253</v>
      </c>
      <c r="N20" s="17"/>
      <c r="O20" s="212" t="n">
        <v>-1</v>
      </c>
      <c r="P20" s="215" t="s">
        <v>255</v>
      </c>
      <c r="Q20" s="17"/>
      <c r="R20" s="212" t="n">
        <v>0</v>
      </c>
    </row>
    <row r="21" customFormat="false" ht="15" hidden="false" customHeight="false" outlineLevel="0" collapsed="false">
      <c r="A21" s="216" t="s">
        <v>92</v>
      </c>
      <c r="B21" s="54" t="s">
        <v>24</v>
      </c>
      <c r="C21" s="54"/>
      <c r="D21" s="83" t="s">
        <v>62</v>
      </c>
      <c r="E21" s="57"/>
      <c r="F21" s="84"/>
      <c r="G21" s="84"/>
      <c r="H21" s="84"/>
      <c r="I21" s="85"/>
      <c r="J21" s="216" t="s">
        <v>92</v>
      </c>
      <c r="K21" s="54" t="s">
        <v>24</v>
      </c>
      <c r="L21" s="54"/>
      <c r="M21" s="83" t="s">
        <v>62</v>
      </c>
      <c r="N21" s="57"/>
      <c r="O21" s="84"/>
      <c r="P21" s="84"/>
      <c r="Q21" s="84"/>
      <c r="R21" s="85"/>
    </row>
    <row r="22" customFormat="false" ht="15" hidden="false" customHeight="false" outlineLevel="0" collapsed="false">
      <c r="A22" s="106"/>
      <c r="B22" s="217" t="s">
        <v>29</v>
      </c>
      <c r="C22" s="71" t="s">
        <v>257</v>
      </c>
      <c r="D22" s="87" t="s">
        <v>258</v>
      </c>
      <c r="E22" s="88"/>
      <c r="F22" s="90"/>
      <c r="G22" s="90"/>
      <c r="H22" s="90"/>
      <c r="I22" s="218" t="s">
        <v>259</v>
      </c>
      <c r="J22" s="106"/>
      <c r="K22" s="217" t="s">
        <v>29</v>
      </c>
      <c r="L22" s="71" t="s">
        <v>257</v>
      </c>
      <c r="M22" s="87" t="s">
        <v>258</v>
      </c>
      <c r="N22" s="88"/>
      <c r="O22" s="90"/>
      <c r="P22" s="90"/>
      <c r="Q22" s="90"/>
      <c r="R22" s="218" t="s">
        <v>259</v>
      </c>
    </row>
    <row r="23" customFormat="false" ht="15" hidden="false" customHeight="false" outlineLevel="0" collapsed="false">
      <c r="A23" s="219"/>
      <c r="B23" s="67" t="s">
        <v>37</v>
      </c>
      <c r="C23" s="71" t="s">
        <v>257</v>
      </c>
      <c r="D23" s="87" t="s">
        <v>48</v>
      </c>
      <c r="E23" s="88"/>
      <c r="F23" s="90"/>
      <c r="G23" s="90"/>
      <c r="H23" s="90"/>
      <c r="I23" s="220" t="s">
        <v>101</v>
      </c>
      <c r="J23" s="219"/>
      <c r="K23" s="67" t="s">
        <v>37</v>
      </c>
      <c r="L23" s="71" t="s">
        <v>257</v>
      </c>
      <c r="M23" s="87" t="s">
        <v>615</v>
      </c>
      <c r="N23" s="88"/>
      <c r="O23" s="90"/>
      <c r="P23" s="90"/>
      <c r="Q23" s="90"/>
      <c r="R23" s="220" t="s">
        <v>101</v>
      </c>
    </row>
    <row r="24" customFormat="false" ht="15" hidden="false" customHeight="false" outlineLevel="0" collapsed="false">
      <c r="A24" s="47"/>
      <c r="B24" s="47"/>
      <c r="C24" s="47"/>
      <c r="D24" s="87" t="s">
        <v>263</v>
      </c>
      <c r="E24" s="88"/>
      <c r="F24" s="90"/>
      <c r="G24" s="90"/>
      <c r="H24" s="90"/>
      <c r="I24" s="221" t="s">
        <v>103</v>
      </c>
      <c r="J24" s="47"/>
      <c r="K24" s="47"/>
      <c r="L24" s="47"/>
      <c r="M24" s="87" t="s">
        <v>263</v>
      </c>
      <c r="N24" s="88"/>
      <c r="O24" s="90"/>
      <c r="P24" s="90"/>
      <c r="Q24" s="90"/>
      <c r="R24" s="221" t="s">
        <v>103</v>
      </c>
    </row>
    <row r="25" customFormat="false" ht="15" hidden="false" customHeight="false" outlineLevel="0" collapsed="false">
      <c r="A25" s="9" t="s">
        <v>0</v>
      </c>
      <c r="C25" s="202" t="s">
        <v>616</v>
      </c>
      <c r="D25" s="12"/>
      <c r="E25" s="12"/>
      <c r="F25" s="13"/>
      <c r="G25" s="13"/>
      <c r="H25" s="13"/>
      <c r="I25" s="86"/>
      <c r="J25" s="9" t="s">
        <v>0</v>
      </c>
      <c r="L25" s="202" t="s">
        <v>617</v>
      </c>
      <c r="M25" s="12"/>
      <c r="N25" s="12"/>
      <c r="O25" s="13"/>
      <c r="P25" s="13"/>
      <c r="Q25" s="13"/>
      <c r="R25" s="86"/>
    </row>
    <row r="26" customFormat="false" ht="15" hidden="false" customHeight="false" outlineLevel="0" collapsed="false">
      <c r="A26" s="9" t="s">
        <v>1</v>
      </c>
      <c r="B26" s="9"/>
      <c r="C26" s="327"/>
      <c r="D26" s="204"/>
      <c r="E26" s="204"/>
      <c r="F26" s="204"/>
      <c r="G26" s="204"/>
      <c r="H26" s="204"/>
      <c r="I26" s="328"/>
      <c r="J26" s="9" t="s">
        <v>1</v>
      </c>
      <c r="K26" s="9"/>
      <c r="L26" s="327"/>
      <c r="M26" s="204"/>
      <c r="N26" s="204"/>
      <c r="O26" s="204"/>
      <c r="P26" s="204"/>
      <c r="Q26" s="204"/>
      <c r="R26" s="328"/>
    </row>
    <row r="27" customFormat="false" ht="15" hidden="false" customHeight="false" outlineLevel="0" collapsed="false">
      <c r="A27" s="9"/>
      <c r="B27" s="9"/>
      <c r="C27" s="278"/>
      <c r="D27" s="206"/>
      <c r="E27" s="206"/>
      <c r="F27" s="206"/>
      <c r="G27" s="206"/>
      <c r="H27" s="206"/>
      <c r="I27" s="329"/>
      <c r="J27" s="9"/>
      <c r="K27" s="9"/>
      <c r="L27" s="278"/>
      <c r="M27" s="206"/>
      <c r="N27" s="206"/>
      <c r="O27" s="206"/>
      <c r="P27" s="206"/>
      <c r="Q27" s="206"/>
      <c r="R27" s="329"/>
    </row>
    <row r="28" customFormat="false" ht="15" hidden="false" customHeight="false" outlineLevel="0" collapsed="false">
      <c r="A28" s="9"/>
      <c r="B28" s="9"/>
      <c r="C28" s="279"/>
      <c r="D28" s="208"/>
      <c r="E28" s="208"/>
      <c r="F28" s="208"/>
      <c r="G28" s="208"/>
      <c r="H28" s="208"/>
      <c r="I28" s="330"/>
      <c r="J28" s="9"/>
      <c r="K28" s="9"/>
      <c r="L28" s="279"/>
      <c r="M28" s="208"/>
      <c r="N28" s="208"/>
      <c r="O28" s="208"/>
      <c r="P28" s="208"/>
      <c r="Q28" s="208"/>
      <c r="R28" s="330"/>
    </row>
    <row r="29" customFormat="false" ht="15" hidden="false" customHeight="false" outlineLevel="0" collapsed="false">
      <c r="A29" s="19" t="s">
        <v>3</v>
      </c>
      <c r="B29" s="19"/>
      <c r="C29" s="19"/>
      <c r="D29" s="209" t="s">
        <v>244</v>
      </c>
      <c r="E29" s="210"/>
      <c r="F29" s="19"/>
      <c r="G29" s="19"/>
      <c r="H29" s="19"/>
      <c r="I29" s="19"/>
      <c r="J29" s="19" t="s">
        <v>3</v>
      </c>
      <c r="K29" s="19"/>
      <c r="L29" s="19"/>
      <c r="M29" s="209" t="s">
        <v>244</v>
      </c>
      <c r="N29" s="210"/>
      <c r="O29" s="19"/>
      <c r="P29" s="19"/>
      <c r="Q29" s="19"/>
      <c r="R29" s="19"/>
    </row>
    <row r="30" customFormat="false" ht="15" hidden="false" customHeight="false" outlineLevel="0" collapsed="false">
      <c r="A30" s="26" t="s">
        <v>5</v>
      </c>
      <c r="B30" s="362"/>
      <c r="C30" s="17"/>
      <c r="D30" s="211" t="s">
        <v>246</v>
      </c>
      <c r="E30" s="6"/>
      <c r="F30" s="212" t="n">
        <v>-2</v>
      </c>
      <c r="G30" s="211" t="s">
        <v>247</v>
      </c>
      <c r="H30" s="6"/>
      <c r="I30" s="212" t="n">
        <v>0</v>
      </c>
      <c r="J30" s="26" t="s">
        <v>5</v>
      </c>
      <c r="K30" s="362"/>
      <c r="L30" s="17"/>
      <c r="M30" s="211" t="s">
        <v>246</v>
      </c>
      <c r="N30" s="6"/>
      <c r="O30" s="212" t="s">
        <v>252</v>
      </c>
      <c r="P30" s="211" t="s">
        <v>247</v>
      </c>
      <c r="Q30" s="6"/>
      <c r="R30" s="212" t="n">
        <v>-2</v>
      </c>
    </row>
    <row r="31" customFormat="false" ht="15" hidden="false" customHeight="false" outlineLevel="0" collapsed="false">
      <c r="A31" s="35" t="s">
        <v>248</v>
      </c>
      <c r="B31" s="11"/>
      <c r="C31" s="12"/>
      <c r="D31" s="213" t="s">
        <v>250</v>
      </c>
      <c r="E31" s="9"/>
      <c r="F31" s="212" t="s">
        <v>254</v>
      </c>
      <c r="G31" s="213" t="s">
        <v>251</v>
      </c>
      <c r="H31" s="9"/>
      <c r="I31" s="212" t="n">
        <v>-1</v>
      </c>
      <c r="J31" s="35" t="s">
        <v>248</v>
      </c>
      <c r="K31" s="11"/>
      <c r="L31" s="12"/>
      <c r="M31" s="213" t="s">
        <v>250</v>
      </c>
      <c r="N31" s="9"/>
      <c r="O31" s="212" t="n">
        <v>0</v>
      </c>
      <c r="P31" s="213" t="s">
        <v>251</v>
      </c>
      <c r="Q31" s="9"/>
      <c r="R31" s="212" t="n">
        <v>0</v>
      </c>
    </row>
    <row r="32" customFormat="false" ht="15" hidden="false" customHeight="false" outlineLevel="0" collapsed="false">
      <c r="A32" s="1"/>
      <c r="B32" s="1"/>
      <c r="C32" s="1"/>
      <c r="D32" s="214" t="s">
        <v>253</v>
      </c>
      <c r="E32" s="17"/>
      <c r="F32" s="212" t="n">
        <v>0</v>
      </c>
      <c r="G32" s="215" t="s">
        <v>255</v>
      </c>
      <c r="H32" s="17"/>
      <c r="I32" s="212" t="s">
        <v>252</v>
      </c>
      <c r="J32" s="1"/>
      <c r="K32" s="1"/>
      <c r="L32" s="1"/>
      <c r="M32" s="214" t="s">
        <v>253</v>
      </c>
      <c r="N32" s="17"/>
      <c r="O32" s="212" t="n">
        <v>-1</v>
      </c>
      <c r="P32" s="215" t="s">
        <v>255</v>
      </c>
      <c r="Q32" s="17"/>
      <c r="R32" s="212" t="s">
        <v>254</v>
      </c>
    </row>
    <row r="33" customFormat="false" ht="15" hidden="false" customHeight="false" outlineLevel="0" collapsed="false">
      <c r="A33" s="216" t="s">
        <v>92</v>
      </c>
      <c r="B33" s="54" t="s">
        <v>24</v>
      </c>
      <c r="C33" s="54"/>
      <c r="D33" s="83" t="s">
        <v>62</v>
      </c>
      <c r="E33" s="57"/>
      <c r="F33" s="84"/>
      <c r="G33" s="84"/>
      <c r="H33" s="84"/>
      <c r="I33" s="85"/>
      <c r="J33" s="216" t="s">
        <v>92</v>
      </c>
      <c r="K33" s="54" t="s">
        <v>24</v>
      </c>
      <c r="L33" s="54"/>
      <c r="M33" s="83" t="s">
        <v>62</v>
      </c>
      <c r="N33" s="57"/>
      <c r="O33" s="84"/>
      <c r="P33" s="84"/>
      <c r="Q33" s="84"/>
      <c r="R33" s="85"/>
    </row>
    <row r="34" customFormat="false" ht="15" hidden="false" customHeight="false" outlineLevel="0" collapsed="false">
      <c r="A34" s="106"/>
      <c r="B34" s="217" t="s">
        <v>29</v>
      </c>
      <c r="C34" s="71" t="s">
        <v>257</v>
      </c>
      <c r="D34" s="87" t="s">
        <v>258</v>
      </c>
      <c r="E34" s="88"/>
      <c r="F34" s="90"/>
      <c r="G34" s="90"/>
      <c r="H34" s="90"/>
      <c r="I34" s="218" t="s">
        <v>259</v>
      </c>
      <c r="J34" s="106"/>
      <c r="K34" s="217" t="s">
        <v>29</v>
      </c>
      <c r="L34" s="71" t="s">
        <v>257</v>
      </c>
      <c r="M34" s="87" t="s">
        <v>258</v>
      </c>
      <c r="N34" s="88"/>
      <c r="O34" s="90"/>
      <c r="P34" s="90"/>
      <c r="Q34" s="90"/>
      <c r="R34" s="218" t="s">
        <v>259</v>
      </c>
    </row>
    <row r="35" customFormat="false" ht="15" hidden="false" customHeight="false" outlineLevel="0" collapsed="false">
      <c r="A35" s="219"/>
      <c r="B35" s="67" t="s">
        <v>37</v>
      </c>
      <c r="C35" s="71" t="s">
        <v>257</v>
      </c>
      <c r="D35" s="87" t="s">
        <v>48</v>
      </c>
      <c r="E35" s="88"/>
      <c r="F35" s="90"/>
      <c r="G35" s="90"/>
      <c r="H35" s="90"/>
      <c r="I35" s="220" t="s">
        <v>101</v>
      </c>
      <c r="J35" s="219"/>
      <c r="K35" s="67" t="s">
        <v>37</v>
      </c>
      <c r="L35" s="71" t="s">
        <v>257</v>
      </c>
      <c r="M35" s="87" t="s">
        <v>618</v>
      </c>
      <c r="N35" s="88"/>
      <c r="O35" s="90"/>
      <c r="P35" s="90"/>
      <c r="Q35" s="90"/>
      <c r="R35" s="220" t="s">
        <v>99</v>
      </c>
    </row>
    <row r="36" customFormat="false" ht="15" hidden="false" customHeight="false" outlineLevel="0" collapsed="false">
      <c r="A36" s="47"/>
      <c r="B36" s="47"/>
      <c r="C36" s="47"/>
      <c r="D36" s="87" t="s">
        <v>263</v>
      </c>
      <c r="E36" s="88"/>
      <c r="F36" s="90"/>
      <c r="G36" s="90"/>
      <c r="H36" s="90"/>
      <c r="I36" s="221" t="s">
        <v>103</v>
      </c>
      <c r="J36" s="47"/>
      <c r="K36" s="47"/>
      <c r="L36" s="47"/>
      <c r="M36" s="87" t="s">
        <v>263</v>
      </c>
      <c r="N36" s="88"/>
      <c r="O36" s="90"/>
      <c r="P36" s="90"/>
      <c r="Q36" s="90"/>
      <c r="R36" s="221" t="s">
        <v>103</v>
      </c>
    </row>
    <row r="37" customFormat="false" ht="15" hidden="false" customHeight="false" outlineLevel="0" collapsed="false">
      <c r="D37" s="415"/>
    </row>
    <row r="38" customFormat="false" ht="15" hidden="false" customHeight="false" outlineLevel="0" collapsed="false">
      <c r="A38" s="9" t="s">
        <v>0</v>
      </c>
      <c r="C38" s="202" t="s">
        <v>242</v>
      </c>
      <c r="D38" s="12"/>
      <c r="E38" s="12"/>
      <c r="F38" s="13"/>
      <c r="G38" s="13"/>
      <c r="H38" s="13"/>
      <c r="I38" s="12"/>
      <c r="J38" s="1"/>
      <c r="K38" s="1"/>
      <c r="L38" s="1"/>
    </row>
    <row r="39" customFormat="false" ht="15" hidden="false" customHeight="false" outlineLevel="0" collapsed="false">
      <c r="A39" s="9" t="s">
        <v>1</v>
      </c>
      <c r="B39" s="9"/>
      <c r="C39" s="203" t="s">
        <v>243</v>
      </c>
      <c r="D39" s="204"/>
      <c r="E39" s="204"/>
      <c r="F39" s="204"/>
      <c r="G39" s="204"/>
      <c r="H39" s="204"/>
      <c r="I39" s="204"/>
      <c r="J39" s="1"/>
      <c r="K39" s="1"/>
      <c r="L39" s="1"/>
      <c r="M39" s="274" t="s">
        <v>342</v>
      </c>
    </row>
    <row r="40" customFormat="false" ht="15" hidden="false" customHeight="false" outlineLevel="0" collapsed="false">
      <c r="A40" s="9"/>
      <c r="B40" s="9"/>
      <c r="C40" s="205"/>
      <c r="D40" s="206"/>
      <c r="E40" s="206"/>
      <c r="F40" s="206"/>
      <c r="G40" s="206"/>
      <c r="H40" s="206"/>
      <c r="I40" s="206"/>
      <c r="J40" s="1"/>
      <c r="K40" s="1"/>
      <c r="L40" s="1"/>
      <c r="M40" s="2" t="s">
        <v>619</v>
      </c>
    </row>
    <row r="41" customFormat="false" ht="15" hidden="false" customHeight="false" outlineLevel="0" collapsed="false">
      <c r="A41" s="9"/>
      <c r="B41" s="9"/>
      <c r="C41" s="207"/>
      <c r="D41" s="208"/>
      <c r="E41" s="208"/>
      <c r="F41" s="208"/>
      <c r="G41" s="208"/>
      <c r="H41" s="208"/>
      <c r="I41" s="208"/>
      <c r="J41" s="1"/>
      <c r="K41" s="1"/>
      <c r="L41" s="1"/>
      <c r="M41" s="274" t="s">
        <v>349</v>
      </c>
    </row>
    <row r="42" customFormat="false" ht="15" hidden="false" customHeight="false" outlineLevel="0" collapsed="false">
      <c r="A42" s="19" t="s">
        <v>3</v>
      </c>
      <c r="B42" s="19"/>
      <c r="C42" s="19"/>
      <c r="D42" s="209" t="s">
        <v>244</v>
      </c>
      <c r="E42" s="210"/>
      <c r="F42" s="19"/>
      <c r="G42" s="19"/>
      <c r="H42" s="19"/>
      <c r="I42" s="19"/>
      <c r="J42" s="1"/>
      <c r="K42" s="1"/>
      <c r="L42" s="1"/>
      <c r="M42" s="274" t="s">
        <v>353</v>
      </c>
    </row>
    <row r="43" customFormat="false" ht="15" hidden="false" customHeight="false" outlineLevel="0" collapsed="false">
      <c r="A43" s="26" t="s">
        <v>5</v>
      </c>
      <c r="B43" s="16" t="s">
        <v>245</v>
      </c>
      <c r="C43" s="17"/>
      <c r="D43" s="211" t="s">
        <v>246</v>
      </c>
      <c r="E43" s="6"/>
      <c r="F43" s="212" t="n">
        <v>-2</v>
      </c>
      <c r="G43" s="211" t="s">
        <v>247</v>
      </c>
      <c r="H43" s="6"/>
      <c r="I43" s="212" t="n">
        <v>0</v>
      </c>
      <c r="J43" s="1"/>
      <c r="K43" s="1"/>
      <c r="L43" s="1"/>
    </row>
    <row r="44" customFormat="false" ht="15" hidden="false" customHeight="false" outlineLevel="0" collapsed="false">
      <c r="A44" s="35" t="s">
        <v>248</v>
      </c>
      <c r="B44" s="11" t="s">
        <v>249</v>
      </c>
      <c r="C44" s="12"/>
      <c r="D44" s="213" t="s">
        <v>250</v>
      </c>
      <c r="E44" s="9"/>
      <c r="F44" s="212" t="n">
        <v>0</v>
      </c>
      <c r="G44" s="213" t="s">
        <v>251</v>
      </c>
      <c r="H44" s="9"/>
      <c r="I44" s="212" t="s">
        <v>252</v>
      </c>
      <c r="J44" s="1"/>
      <c r="K44" s="1"/>
      <c r="L44" s="1"/>
    </row>
    <row r="45" customFormat="false" ht="15" hidden="false" customHeight="false" outlineLevel="0" collapsed="false">
      <c r="A45" s="1"/>
      <c r="B45" s="1"/>
      <c r="C45" s="1"/>
      <c r="D45" s="214" t="s">
        <v>253</v>
      </c>
      <c r="E45" s="17"/>
      <c r="F45" s="212" t="s">
        <v>254</v>
      </c>
      <c r="G45" s="215" t="s">
        <v>255</v>
      </c>
      <c r="H45" s="17"/>
      <c r="I45" s="212" t="n">
        <v>-1</v>
      </c>
      <c r="J45" s="1"/>
      <c r="K45" s="1"/>
      <c r="L45" s="1"/>
    </row>
    <row r="46" customFormat="false" ht="15" hidden="false" customHeight="false" outlineLevel="0" collapsed="false">
      <c r="A46" s="216" t="s">
        <v>92</v>
      </c>
      <c r="B46" s="54" t="s">
        <v>24</v>
      </c>
      <c r="C46" s="54"/>
      <c r="D46" s="83" t="s">
        <v>62</v>
      </c>
      <c r="E46" s="57"/>
      <c r="F46" s="84"/>
      <c r="G46" s="84"/>
      <c r="H46" s="84"/>
      <c r="I46" s="85" t="s">
        <v>256</v>
      </c>
      <c r="J46" s="1"/>
      <c r="K46" s="1"/>
      <c r="L46" s="1"/>
    </row>
    <row r="47" customFormat="false" ht="15" hidden="false" customHeight="false" outlineLevel="0" collapsed="false">
      <c r="A47" s="106" t="n">
        <v>1</v>
      </c>
      <c r="B47" s="217" t="s">
        <v>29</v>
      </c>
      <c r="C47" s="71" t="s">
        <v>257</v>
      </c>
      <c r="D47" s="87" t="s">
        <v>258</v>
      </c>
      <c r="E47" s="88"/>
      <c r="F47" s="90"/>
      <c r="G47" s="90"/>
      <c r="H47" s="90"/>
      <c r="I47" s="218" t="s">
        <v>259</v>
      </c>
      <c r="J47" s="1"/>
      <c r="K47" s="1"/>
      <c r="L47" s="1"/>
    </row>
    <row r="48" customFormat="false" ht="15" hidden="false" customHeight="false" outlineLevel="0" collapsed="false">
      <c r="A48" s="219" t="s">
        <v>260</v>
      </c>
      <c r="B48" s="67" t="s">
        <v>37</v>
      </c>
      <c r="C48" s="71" t="s">
        <v>257</v>
      </c>
      <c r="D48" s="87" t="s">
        <v>261</v>
      </c>
      <c r="E48" s="88"/>
      <c r="F48" s="90"/>
      <c r="G48" s="90"/>
      <c r="H48" s="90"/>
      <c r="I48" s="220" t="s">
        <v>101</v>
      </c>
      <c r="J48" s="1"/>
      <c r="K48" s="1"/>
      <c r="L48" s="1"/>
    </row>
    <row r="49" customFormat="false" ht="15" hidden="false" customHeight="false" outlineLevel="0" collapsed="false">
      <c r="A49" s="47"/>
      <c r="B49" s="47"/>
      <c r="C49" s="47"/>
      <c r="D49" s="87" t="s">
        <v>263</v>
      </c>
      <c r="E49" s="88"/>
      <c r="F49" s="90"/>
      <c r="G49" s="90"/>
      <c r="H49" s="90"/>
      <c r="I49" s="221" t="s">
        <v>103</v>
      </c>
      <c r="J49" s="1"/>
      <c r="K49" s="1"/>
      <c r="L49" s="1"/>
    </row>
    <row r="50" customFormat="false" ht="15" hidden="false" customHeight="false" outlineLevel="0" collapsed="false">
      <c r="B50" s="365"/>
      <c r="J50" s="1"/>
      <c r="K50" s="1"/>
      <c r="L50" s="1"/>
    </row>
    <row r="51" customFormat="false" ht="15" hidden="false" customHeight="false" outlineLevel="0" collapsed="false">
      <c r="A51" s="9" t="s">
        <v>0</v>
      </c>
      <c r="C51" s="202" t="s">
        <v>620</v>
      </c>
      <c r="D51" s="12"/>
      <c r="E51" s="12"/>
      <c r="F51" s="13"/>
      <c r="G51" s="13"/>
      <c r="H51" s="13"/>
      <c r="I51" s="12"/>
      <c r="J51" s="1"/>
      <c r="K51" s="1"/>
      <c r="L51" s="1"/>
    </row>
    <row r="52" customFormat="false" ht="15" hidden="false" customHeight="false" outlineLevel="0" collapsed="false">
      <c r="A52" s="9" t="s">
        <v>1</v>
      </c>
      <c r="B52" s="9"/>
      <c r="C52" s="277" t="s">
        <v>364</v>
      </c>
      <c r="D52" s="204"/>
      <c r="E52" s="204"/>
      <c r="F52" s="204"/>
      <c r="G52" s="204"/>
      <c r="H52" s="204"/>
      <c r="I52" s="204"/>
      <c r="J52" s="1"/>
      <c r="K52" s="1"/>
      <c r="L52" s="1"/>
    </row>
    <row r="53" customFormat="false" ht="15" hidden="false" customHeight="false" outlineLevel="0" collapsed="false">
      <c r="A53" s="9"/>
      <c r="B53" s="9"/>
      <c r="C53" s="278" t="s">
        <v>365</v>
      </c>
      <c r="D53" s="206"/>
      <c r="E53" s="206"/>
      <c r="F53" s="206"/>
      <c r="G53" s="206"/>
      <c r="H53" s="206"/>
      <c r="I53" s="206"/>
      <c r="J53" s="1"/>
      <c r="K53" s="1"/>
      <c r="L53" s="1"/>
    </row>
    <row r="54" customFormat="false" ht="15" hidden="false" customHeight="false" outlineLevel="0" collapsed="false">
      <c r="A54" s="9"/>
      <c r="B54" s="9"/>
      <c r="C54" s="279" t="s">
        <v>366</v>
      </c>
      <c r="D54" s="208"/>
      <c r="E54" s="208"/>
      <c r="F54" s="208"/>
      <c r="G54" s="208"/>
      <c r="H54" s="208"/>
      <c r="I54" s="208"/>
      <c r="J54" s="1"/>
      <c r="K54" s="1"/>
      <c r="L54" s="1"/>
    </row>
    <row r="55" customFormat="false" ht="15" hidden="false" customHeight="false" outlineLevel="0" collapsed="false">
      <c r="A55" s="19" t="s">
        <v>3</v>
      </c>
      <c r="B55" s="19"/>
      <c r="C55" s="19"/>
      <c r="D55" s="209" t="s">
        <v>244</v>
      </c>
      <c r="E55" s="210"/>
      <c r="F55" s="19"/>
      <c r="G55" s="19"/>
      <c r="H55" s="19"/>
      <c r="I55" s="19"/>
      <c r="J55" s="1"/>
      <c r="K55" s="1"/>
      <c r="L55" s="1"/>
    </row>
    <row r="56" customFormat="false" ht="15" hidden="false" customHeight="false" outlineLevel="0" collapsed="false">
      <c r="A56" s="26" t="s">
        <v>5</v>
      </c>
      <c r="B56" s="16" t="s">
        <v>367</v>
      </c>
      <c r="C56" s="17"/>
      <c r="D56" s="211" t="s">
        <v>246</v>
      </c>
      <c r="E56" s="6"/>
      <c r="F56" s="212" t="s">
        <v>254</v>
      </c>
      <c r="G56" s="211" t="s">
        <v>247</v>
      </c>
      <c r="H56" s="6"/>
      <c r="I56" s="212" t="s">
        <v>252</v>
      </c>
      <c r="J56" s="1"/>
      <c r="K56" s="1"/>
      <c r="L56" s="1"/>
    </row>
    <row r="57" customFormat="false" ht="15" hidden="false" customHeight="false" outlineLevel="0" collapsed="false">
      <c r="A57" s="35" t="s">
        <v>248</v>
      </c>
      <c r="B57" s="11" t="s">
        <v>368</v>
      </c>
      <c r="C57" s="12"/>
      <c r="D57" s="213" t="s">
        <v>250</v>
      </c>
      <c r="E57" s="9"/>
      <c r="F57" s="212" t="n">
        <v>0</v>
      </c>
      <c r="G57" s="213" t="s">
        <v>251</v>
      </c>
      <c r="H57" s="9"/>
      <c r="I57" s="212" t="n">
        <v>-2</v>
      </c>
      <c r="J57" s="1"/>
      <c r="K57" s="1"/>
      <c r="L57" s="1"/>
    </row>
    <row r="58" customFormat="false" ht="15" hidden="false" customHeight="false" outlineLevel="0" collapsed="false">
      <c r="A58" s="1"/>
      <c r="B58" s="1" t="s">
        <v>369</v>
      </c>
      <c r="C58" s="1"/>
      <c r="D58" s="214" t="s">
        <v>253</v>
      </c>
      <c r="E58" s="17"/>
      <c r="F58" s="212" t="n">
        <v>-1</v>
      </c>
      <c r="G58" s="215" t="s">
        <v>255</v>
      </c>
      <c r="H58" s="17"/>
      <c r="I58" s="212" t="n">
        <v>0</v>
      </c>
      <c r="J58" s="1"/>
      <c r="K58" s="1"/>
      <c r="L58" s="1"/>
    </row>
    <row r="59" customFormat="false" ht="15" hidden="false" customHeight="false" outlineLevel="0" collapsed="false">
      <c r="A59" s="216" t="s">
        <v>92</v>
      </c>
      <c r="B59" s="54" t="s">
        <v>24</v>
      </c>
      <c r="C59" s="54"/>
      <c r="D59" s="83" t="s">
        <v>62</v>
      </c>
      <c r="E59" s="57"/>
      <c r="F59" s="84"/>
      <c r="G59" s="84"/>
      <c r="H59" s="84"/>
      <c r="I59" s="85" t="s">
        <v>256</v>
      </c>
      <c r="J59" s="1"/>
      <c r="K59" s="1"/>
      <c r="L59" s="1"/>
    </row>
    <row r="60" customFormat="false" ht="15" hidden="false" customHeight="false" outlineLevel="0" collapsed="false">
      <c r="A60" s="106" t="n">
        <v>3</v>
      </c>
      <c r="B60" s="217" t="s">
        <v>29</v>
      </c>
      <c r="C60" s="71" t="s">
        <v>257</v>
      </c>
      <c r="D60" s="87" t="s">
        <v>258</v>
      </c>
      <c r="E60" s="88"/>
      <c r="F60" s="90"/>
      <c r="G60" s="90"/>
      <c r="H60" s="90"/>
      <c r="I60" s="218" t="s">
        <v>259</v>
      </c>
      <c r="J60" s="1"/>
      <c r="K60" s="1"/>
      <c r="L60" s="1"/>
    </row>
    <row r="61" customFormat="false" ht="15" hidden="false" customHeight="false" outlineLevel="0" collapsed="false">
      <c r="A61" s="219" t="s">
        <v>370</v>
      </c>
      <c r="B61" s="67" t="s">
        <v>37</v>
      </c>
      <c r="C61" s="71" t="s">
        <v>257</v>
      </c>
      <c r="D61" s="87" t="s">
        <v>371</v>
      </c>
      <c r="E61" s="88"/>
      <c r="F61" s="90"/>
      <c r="G61" s="90"/>
      <c r="H61" s="90"/>
      <c r="I61" s="220" t="s">
        <v>101</v>
      </c>
      <c r="J61" s="1"/>
      <c r="K61" s="1"/>
      <c r="L61" s="1"/>
    </row>
    <row r="62" customFormat="false" ht="15" hidden="false" customHeight="false" outlineLevel="0" collapsed="false">
      <c r="A62" s="47"/>
      <c r="B62" s="47"/>
      <c r="C62" s="47"/>
      <c r="D62" s="87" t="s">
        <v>263</v>
      </c>
      <c r="E62" s="88"/>
      <c r="F62" s="90"/>
      <c r="G62" s="90"/>
      <c r="H62" s="90"/>
      <c r="I62" s="221" t="s">
        <v>103</v>
      </c>
      <c r="J62" s="1"/>
      <c r="K62" s="1"/>
      <c r="L62" s="1"/>
    </row>
    <row r="63" customFormat="false" ht="15" hidden="false" customHeight="false" outlineLevel="0" collapsed="false">
      <c r="J63" s="1"/>
      <c r="K63" s="1"/>
      <c r="L63" s="1"/>
    </row>
    <row r="64" customFormat="false" ht="15" hidden="false" customHeight="false" outlineLevel="0" collapsed="false">
      <c r="A64" s="9" t="s">
        <v>0</v>
      </c>
      <c r="C64" s="202" t="s">
        <v>421</v>
      </c>
      <c r="D64" s="12"/>
      <c r="E64" s="12"/>
      <c r="F64" s="13"/>
      <c r="G64" s="13"/>
      <c r="H64" s="13"/>
      <c r="I64" s="86"/>
      <c r="J64" s="1"/>
      <c r="K64" s="1"/>
      <c r="L64" s="1"/>
    </row>
    <row r="65" customFormat="false" ht="15" hidden="false" customHeight="false" outlineLevel="0" collapsed="false">
      <c r="A65" s="9" t="s">
        <v>1</v>
      </c>
      <c r="B65" s="9"/>
      <c r="C65" s="327" t="s">
        <v>424</v>
      </c>
      <c r="D65" s="204"/>
      <c r="E65" s="204"/>
      <c r="F65" s="204"/>
      <c r="G65" s="204"/>
      <c r="H65" s="204"/>
      <c r="I65" s="328"/>
      <c r="J65" s="1"/>
      <c r="K65" s="1"/>
      <c r="L65" s="1"/>
    </row>
    <row r="66" customFormat="false" ht="15" hidden="false" customHeight="false" outlineLevel="0" collapsed="false">
      <c r="A66" s="9"/>
      <c r="B66" s="9"/>
      <c r="C66" s="278"/>
      <c r="D66" s="206"/>
      <c r="E66" s="206"/>
      <c r="F66" s="206"/>
      <c r="G66" s="206"/>
      <c r="H66" s="206"/>
      <c r="I66" s="329"/>
      <c r="J66" s="1"/>
      <c r="K66" s="1"/>
      <c r="L66" s="1"/>
    </row>
    <row r="67" customFormat="false" ht="15" hidden="false" customHeight="false" outlineLevel="0" collapsed="false">
      <c r="A67" s="9"/>
      <c r="B67" s="9"/>
      <c r="C67" s="279"/>
      <c r="D67" s="208"/>
      <c r="E67" s="208"/>
      <c r="F67" s="208"/>
      <c r="G67" s="208"/>
      <c r="H67" s="208"/>
      <c r="I67" s="330"/>
      <c r="J67" s="1"/>
      <c r="K67" s="1"/>
      <c r="L67" s="1"/>
    </row>
    <row r="68" customFormat="false" ht="15" hidden="false" customHeight="false" outlineLevel="0" collapsed="false">
      <c r="A68" s="19" t="s">
        <v>3</v>
      </c>
      <c r="B68" s="19"/>
      <c r="C68" s="19"/>
      <c r="D68" s="209" t="s">
        <v>244</v>
      </c>
      <c r="E68" s="210"/>
      <c r="F68" s="19"/>
      <c r="G68" s="19"/>
      <c r="H68" s="19"/>
      <c r="I68" s="19"/>
      <c r="J68" s="1"/>
      <c r="K68" s="1"/>
      <c r="L68" s="1"/>
    </row>
    <row r="69" customFormat="false" ht="15" hidden="false" customHeight="false" outlineLevel="0" collapsed="false">
      <c r="A69" s="26" t="s">
        <v>5</v>
      </c>
      <c r="B69" s="16" t="s">
        <v>430</v>
      </c>
      <c r="C69" s="17"/>
      <c r="D69" s="211" t="s">
        <v>246</v>
      </c>
      <c r="E69" s="6"/>
      <c r="F69" s="212" t="s">
        <v>252</v>
      </c>
      <c r="G69" s="211" t="s">
        <v>247</v>
      </c>
      <c r="H69" s="6"/>
      <c r="I69" s="212" t="s">
        <v>254</v>
      </c>
      <c r="J69" s="1"/>
      <c r="K69" s="1"/>
      <c r="L69" s="1"/>
    </row>
    <row r="70" customFormat="false" ht="15" hidden="false" customHeight="false" outlineLevel="0" collapsed="false">
      <c r="A70" s="35" t="s">
        <v>248</v>
      </c>
      <c r="B70" s="11" t="s">
        <v>431</v>
      </c>
      <c r="C70" s="12"/>
      <c r="D70" s="213" t="s">
        <v>250</v>
      </c>
      <c r="E70" s="9"/>
      <c r="F70" s="212" t="n">
        <v>-2</v>
      </c>
      <c r="G70" s="213" t="s">
        <v>251</v>
      </c>
      <c r="H70" s="9"/>
      <c r="I70" s="212" t="n">
        <v>-1</v>
      </c>
      <c r="J70" s="1"/>
      <c r="K70" s="1"/>
      <c r="L70" s="1"/>
    </row>
    <row r="71" customFormat="false" ht="15" hidden="false" customHeight="false" outlineLevel="0" collapsed="false">
      <c r="A71" s="1"/>
      <c r="B71" s="1"/>
      <c r="C71" s="1"/>
      <c r="D71" s="214" t="s">
        <v>253</v>
      </c>
      <c r="E71" s="17"/>
      <c r="F71" s="212" t="n">
        <v>0</v>
      </c>
      <c r="G71" s="215" t="s">
        <v>255</v>
      </c>
      <c r="H71" s="17"/>
      <c r="I71" s="212" t="n">
        <v>0</v>
      </c>
      <c r="J71" s="1"/>
      <c r="K71" s="1"/>
      <c r="L71" s="1"/>
    </row>
    <row r="72" customFormat="false" ht="15" hidden="false" customHeight="false" outlineLevel="0" collapsed="false">
      <c r="A72" s="216" t="s">
        <v>92</v>
      </c>
      <c r="B72" s="54" t="s">
        <v>24</v>
      </c>
      <c r="C72" s="54"/>
      <c r="D72" s="83" t="s">
        <v>62</v>
      </c>
      <c r="E72" s="57"/>
      <c r="F72" s="84"/>
      <c r="G72" s="84"/>
      <c r="H72" s="84"/>
      <c r="I72" s="85"/>
      <c r="J72" s="1"/>
      <c r="K72" s="1"/>
      <c r="L72" s="1"/>
    </row>
    <row r="73" customFormat="false" ht="15" hidden="false" customHeight="false" outlineLevel="0" collapsed="false">
      <c r="A73" s="106" t="n">
        <v>3</v>
      </c>
      <c r="B73" s="217" t="s">
        <v>29</v>
      </c>
      <c r="C73" s="71" t="s">
        <v>257</v>
      </c>
      <c r="D73" s="87" t="s">
        <v>258</v>
      </c>
      <c r="E73" s="88"/>
      <c r="F73" s="90"/>
      <c r="G73" s="90"/>
      <c r="H73" s="90"/>
      <c r="I73" s="218" t="s">
        <v>259</v>
      </c>
      <c r="J73" s="1"/>
      <c r="K73" s="1"/>
      <c r="L73" s="1"/>
    </row>
    <row r="74" customFormat="false" ht="15" hidden="false" customHeight="false" outlineLevel="0" collapsed="false">
      <c r="A74" s="219" t="s">
        <v>433</v>
      </c>
      <c r="B74" s="67" t="s">
        <v>37</v>
      </c>
      <c r="C74" s="71" t="s">
        <v>257</v>
      </c>
      <c r="D74" s="87" t="s">
        <v>621</v>
      </c>
      <c r="E74" s="88"/>
      <c r="F74" s="90"/>
      <c r="G74" s="90"/>
      <c r="H74" s="90"/>
      <c r="I74" s="221" t="s">
        <v>103</v>
      </c>
      <c r="J74" s="1"/>
      <c r="K74" s="1"/>
      <c r="L74" s="1"/>
    </row>
    <row r="75" customFormat="false" ht="15" hidden="false" customHeight="false" outlineLevel="0" collapsed="false">
      <c r="A75" s="47"/>
      <c r="B75" s="47"/>
      <c r="C75" s="47"/>
      <c r="D75" s="87" t="s">
        <v>263</v>
      </c>
      <c r="E75" s="88"/>
      <c r="F75" s="90"/>
      <c r="G75" s="90"/>
      <c r="H75" s="90"/>
      <c r="I75" s="221" t="s">
        <v>103</v>
      </c>
      <c r="J75" s="1"/>
      <c r="K75" s="1"/>
      <c r="L75" s="1"/>
    </row>
    <row r="76" customFormat="false" ht="15" hidden="false" customHeight="false" outlineLevel="0" collapsed="false">
      <c r="J76" s="1"/>
      <c r="K76" s="1"/>
      <c r="L76" s="1"/>
    </row>
    <row r="77" customFormat="false" ht="17.25" hidden="false" customHeight="false" outlineLevel="0" collapsed="false">
      <c r="A77" s="9" t="s">
        <v>0</v>
      </c>
      <c r="C77" s="361" t="s">
        <v>496</v>
      </c>
      <c r="D77" s="12"/>
      <c r="E77" s="12"/>
      <c r="F77" s="13"/>
      <c r="G77" s="13"/>
      <c r="H77" s="13"/>
      <c r="I77" s="12"/>
      <c r="J77" s="1"/>
      <c r="K77" s="1"/>
      <c r="L77" s="1"/>
    </row>
    <row r="78" customFormat="false" ht="15" hidden="false" customHeight="false" outlineLevel="0" collapsed="false">
      <c r="A78" s="9" t="s">
        <v>1</v>
      </c>
      <c r="B78" s="9"/>
      <c r="C78" s="327" t="s">
        <v>498</v>
      </c>
      <c r="D78" s="204"/>
      <c r="E78" s="204"/>
      <c r="F78" s="204"/>
      <c r="G78" s="204"/>
      <c r="H78" s="204"/>
      <c r="I78" s="328"/>
      <c r="J78" s="1"/>
      <c r="K78" s="1"/>
      <c r="L78" s="1"/>
    </row>
    <row r="79" customFormat="false" ht="15" hidden="false" customHeight="false" outlineLevel="0" collapsed="false">
      <c r="A79" s="9"/>
      <c r="B79" s="9"/>
      <c r="C79" s="278" t="s">
        <v>500</v>
      </c>
      <c r="D79" s="206"/>
      <c r="E79" s="206"/>
      <c r="F79" s="206"/>
      <c r="G79" s="206"/>
      <c r="H79" s="206"/>
      <c r="I79" s="329"/>
      <c r="J79" s="1"/>
      <c r="K79" s="1"/>
      <c r="L79" s="1"/>
    </row>
    <row r="80" customFormat="false" ht="15" hidden="false" customHeight="false" outlineLevel="0" collapsed="false">
      <c r="A80" s="9"/>
      <c r="B80" s="9"/>
      <c r="C80" s="279"/>
      <c r="D80" s="208"/>
      <c r="E80" s="208"/>
      <c r="F80" s="208"/>
      <c r="G80" s="208"/>
      <c r="H80" s="208"/>
      <c r="I80" s="330"/>
      <c r="J80" s="1"/>
      <c r="K80" s="1"/>
      <c r="L80" s="1"/>
    </row>
    <row r="81" customFormat="false" ht="15" hidden="false" customHeight="false" outlineLevel="0" collapsed="false">
      <c r="A81" s="19" t="s">
        <v>3</v>
      </c>
      <c r="B81" s="19"/>
      <c r="C81" s="19"/>
      <c r="D81" s="209" t="s">
        <v>244</v>
      </c>
      <c r="E81" s="210"/>
      <c r="F81" s="19"/>
      <c r="G81" s="19"/>
      <c r="H81" s="19"/>
      <c r="I81" s="19"/>
      <c r="J81" s="1"/>
      <c r="K81" s="1"/>
      <c r="L81" s="1"/>
    </row>
    <row r="82" customFormat="false" ht="15" hidden="false" customHeight="false" outlineLevel="0" collapsed="false">
      <c r="A82" s="26" t="s">
        <v>5</v>
      </c>
      <c r="B82" s="362" t="s">
        <v>503</v>
      </c>
      <c r="C82" s="17"/>
      <c r="D82" s="211" t="s">
        <v>246</v>
      </c>
      <c r="E82" s="6"/>
      <c r="F82" s="212" t="n">
        <v>-2</v>
      </c>
      <c r="G82" s="211" t="s">
        <v>247</v>
      </c>
      <c r="H82" s="6"/>
      <c r="I82" s="212" t="n">
        <v>0</v>
      </c>
      <c r="J82" s="1"/>
      <c r="K82" s="1"/>
      <c r="L82" s="1"/>
    </row>
    <row r="83" customFormat="false" ht="15" hidden="false" customHeight="false" outlineLevel="0" collapsed="false">
      <c r="A83" s="35" t="s">
        <v>248</v>
      </c>
      <c r="B83" s="11" t="s">
        <v>505</v>
      </c>
      <c r="C83" s="12"/>
      <c r="D83" s="213" t="s">
        <v>250</v>
      </c>
      <c r="E83" s="9"/>
      <c r="F83" s="212" t="s">
        <v>254</v>
      </c>
      <c r="G83" s="213" t="s">
        <v>251</v>
      </c>
      <c r="H83" s="9"/>
      <c r="I83" s="212" t="n">
        <v>-1</v>
      </c>
      <c r="J83" s="1"/>
      <c r="K83" s="1"/>
      <c r="L83" s="1"/>
    </row>
    <row r="84" customFormat="false" ht="15" hidden="false" customHeight="false" outlineLevel="0" collapsed="false">
      <c r="A84" s="1"/>
      <c r="B84" s="1"/>
      <c r="C84" s="1"/>
      <c r="D84" s="214" t="s">
        <v>253</v>
      </c>
      <c r="E84" s="17"/>
      <c r="F84" s="212" t="n">
        <v>0</v>
      </c>
      <c r="G84" s="215" t="s">
        <v>255</v>
      </c>
      <c r="H84" s="17"/>
      <c r="I84" s="212" t="s">
        <v>252</v>
      </c>
      <c r="J84" s="1"/>
      <c r="K84" s="1"/>
      <c r="L84" s="1"/>
    </row>
    <row r="85" customFormat="false" ht="15" hidden="false" customHeight="false" outlineLevel="0" collapsed="false">
      <c r="A85" s="216" t="s">
        <v>92</v>
      </c>
      <c r="B85" s="54" t="s">
        <v>24</v>
      </c>
      <c r="C85" s="54"/>
      <c r="D85" s="83" t="s">
        <v>62</v>
      </c>
      <c r="E85" s="57"/>
      <c r="F85" s="84"/>
      <c r="G85" s="84"/>
      <c r="H85" s="84"/>
      <c r="I85" s="85"/>
      <c r="J85" s="1"/>
      <c r="K85" s="1"/>
      <c r="L85" s="1"/>
    </row>
    <row r="86" customFormat="false" ht="15" hidden="false" customHeight="false" outlineLevel="0" collapsed="false">
      <c r="A86" s="106"/>
      <c r="B86" s="217" t="s">
        <v>29</v>
      </c>
      <c r="C86" s="71" t="s">
        <v>257</v>
      </c>
      <c r="D86" s="87" t="s">
        <v>258</v>
      </c>
      <c r="E86" s="88"/>
      <c r="F86" s="90"/>
      <c r="G86" s="90"/>
      <c r="H86" s="90"/>
      <c r="I86" s="218" t="s">
        <v>259</v>
      </c>
      <c r="J86" s="1"/>
      <c r="K86" s="1"/>
      <c r="L86" s="1"/>
    </row>
    <row r="87" customFormat="false" ht="15" hidden="false" customHeight="false" outlineLevel="0" collapsed="false">
      <c r="A87" s="219"/>
      <c r="B87" s="67" t="s">
        <v>37</v>
      </c>
      <c r="C87" s="71" t="s">
        <v>257</v>
      </c>
      <c r="D87" s="87" t="s">
        <v>371</v>
      </c>
      <c r="E87" s="88"/>
      <c r="F87" s="90"/>
      <c r="G87" s="90"/>
      <c r="H87" s="90"/>
      <c r="I87" s="220" t="s">
        <v>101</v>
      </c>
      <c r="J87" s="1"/>
      <c r="K87" s="1"/>
      <c r="L87" s="1"/>
    </row>
    <row r="88" customFormat="false" ht="15" hidden="false" customHeight="false" outlineLevel="0" collapsed="false">
      <c r="A88" s="47"/>
      <c r="B88" s="47"/>
      <c r="C88" s="47"/>
      <c r="D88" s="87" t="s">
        <v>263</v>
      </c>
      <c r="E88" s="88"/>
      <c r="F88" s="90"/>
      <c r="G88" s="90"/>
      <c r="H88" s="90"/>
      <c r="I88" s="221" t="s">
        <v>103</v>
      </c>
      <c r="J88" s="1"/>
      <c r="K88" s="1"/>
      <c r="L88" s="1"/>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H16"/>
  <sheetViews>
    <sheetView showFormulas="false" showGridLines="true" showRowColHeaders="true" showZeros="true" rightToLeft="false" tabSelected="false" showOutlineSymbols="true" defaultGridColor="true" view="normal" topLeftCell="A1" colorId="64" zoomScale="102" zoomScaleNormal="102" zoomScalePageLayoutView="100" workbookViewId="0">
      <selection pane="topLeft" activeCell="M10" activeCellId="0" sqref="M10"/>
    </sheetView>
  </sheetViews>
  <sheetFormatPr defaultColWidth="8.7421875" defaultRowHeight="15" customHeight="true" zeroHeight="false" outlineLevelRow="0" outlineLevelCol="0"/>
  <sheetData>
    <row r="1" customFormat="false" ht="15" hidden="false" customHeight="false" outlineLevel="0" collapsed="false">
      <c r="B1" s="302"/>
      <c r="C1" s="302"/>
      <c r="D1" s="302" t="s">
        <v>622</v>
      </c>
      <c r="E1" s="302"/>
      <c r="F1" s="302"/>
      <c r="G1" s="302"/>
      <c r="H1" s="302"/>
    </row>
    <row r="2" customFormat="false" ht="15" hidden="false" customHeight="false" outlineLevel="0" collapsed="false">
      <c r="B2" s="441" t="s">
        <v>623</v>
      </c>
      <c r="C2" s="441"/>
      <c r="D2" s="5" t="s">
        <v>115</v>
      </c>
      <c r="E2" s="6"/>
      <c r="F2" s="6"/>
      <c r="G2" s="6" t="s">
        <v>624</v>
      </c>
      <c r="H2" s="7"/>
    </row>
    <row r="3" customFormat="false" ht="15" hidden="false" customHeight="false" outlineLevel="0" collapsed="false">
      <c r="B3" s="441" t="s">
        <v>625</v>
      </c>
      <c r="C3" s="441"/>
      <c r="D3" s="8" t="s">
        <v>626</v>
      </c>
      <c r="E3" s="9"/>
      <c r="F3" s="9"/>
      <c r="G3" s="9" t="s">
        <v>627</v>
      </c>
      <c r="H3" s="10"/>
    </row>
    <row r="4" customFormat="false" ht="15" hidden="false" customHeight="false" outlineLevel="0" collapsed="false">
      <c r="B4" s="441" t="s">
        <v>628</v>
      </c>
      <c r="C4" s="441"/>
      <c r="D4" s="8" t="s">
        <v>629</v>
      </c>
      <c r="E4" s="9"/>
      <c r="F4" s="9"/>
      <c r="G4" s="9"/>
      <c r="H4" s="10"/>
    </row>
    <row r="5" customFormat="false" ht="15" hidden="false" customHeight="false" outlineLevel="0" collapsed="false">
      <c r="B5" s="441" t="s">
        <v>630</v>
      </c>
      <c r="C5" s="441"/>
      <c r="D5" s="16" t="s">
        <v>631</v>
      </c>
      <c r="E5" s="17"/>
      <c r="F5" s="17"/>
      <c r="G5" s="17"/>
      <c r="H5" s="129"/>
    </row>
    <row r="7" customFormat="false" ht="15" hidden="false" customHeight="false" outlineLevel="0" collapsed="false">
      <c r="B7" s="2" t="s">
        <v>632</v>
      </c>
      <c r="D7" s="2" t="s">
        <v>633</v>
      </c>
    </row>
    <row r="8" customFormat="false" ht="15" hidden="false" customHeight="false" outlineLevel="0" collapsed="false">
      <c r="B8" s="2" t="s">
        <v>634</v>
      </c>
      <c r="D8" s="282"/>
    </row>
    <row r="10" customFormat="false" ht="15" hidden="false" customHeight="false" outlineLevel="0" collapsed="false">
      <c r="B10" s="442" t="s">
        <v>592</v>
      </c>
      <c r="C10" s="442"/>
      <c r="D10" s="443" t="s">
        <v>635</v>
      </c>
      <c r="E10" s="443" t="s">
        <v>636</v>
      </c>
      <c r="F10" s="442"/>
      <c r="G10" s="442"/>
      <c r="H10" s="442"/>
    </row>
    <row r="11" customFormat="false" ht="15" hidden="false" customHeight="false" outlineLevel="0" collapsed="false">
      <c r="B11" s="444" t="s">
        <v>623</v>
      </c>
      <c r="C11" s="444"/>
      <c r="D11" s="445" t="n">
        <f aca="false">5*15</f>
        <v>75</v>
      </c>
      <c r="E11" s="445" t="n">
        <f aca="false">D11</f>
        <v>75</v>
      </c>
      <c r="F11" s="446" t="n">
        <v>5</v>
      </c>
      <c r="G11" s="447" t="s">
        <v>637</v>
      </c>
      <c r="H11" s="448" t="s">
        <v>638</v>
      </c>
    </row>
    <row r="12" customFormat="false" ht="15" hidden="false" customHeight="false" outlineLevel="0" collapsed="false">
      <c r="B12" s="444" t="s">
        <v>625</v>
      </c>
      <c r="C12" s="444"/>
      <c r="D12" s="449" t="n">
        <f aca="false">40</f>
        <v>40</v>
      </c>
      <c r="E12" s="449" t="n">
        <f aca="false">D12</f>
        <v>40</v>
      </c>
      <c r="F12" s="450" t="s">
        <v>639</v>
      </c>
      <c r="G12" s="29"/>
      <c r="H12" s="451" t="s">
        <v>638</v>
      </c>
    </row>
    <row r="13" customFormat="false" ht="15" hidden="false" customHeight="false" outlineLevel="0" collapsed="false">
      <c r="B13" s="444" t="s">
        <v>628</v>
      </c>
      <c r="C13" s="444"/>
      <c r="D13" s="449" t="n">
        <v>15</v>
      </c>
      <c r="E13" s="449" t="n">
        <f aca="false">D13*5</f>
        <v>75</v>
      </c>
      <c r="F13" s="29" t="s">
        <v>640</v>
      </c>
      <c r="G13" s="29"/>
      <c r="H13" s="451"/>
    </row>
    <row r="14" customFormat="false" ht="15" hidden="false" customHeight="false" outlineLevel="0" collapsed="false">
      <c r="B14" s="444" t="s">
        <v>630</v>
      </c>
      <c r="C14" s="444"/>
      <c r="D14" s="449" t="n">
        <v>25</v>
      </c>
      <c r="E14" s="449" t="n">
        <f aca="false">D14/5</f>
        <v>5</v>
      </c>
      <c r="F14" s="452" t="n">
        <f aca="false">E14*5</f>
        <v>25</v>
      </c>
      <c r="G14" s="29" t="s">
        <v>641</v>
      </c>
      <c r="H14" s="451"/>
    </row>
    <row r="15" customFormat="false" ht="15" hidden="false" customHeight="false" outlineLevel="0" collapsed="false">
      <c r="B15" s="444" t="s">
        <v>642</v>
      </c>
      <c r="C15" s="444" t="s">
        <v>529</v>
      </c>
      <c r="D15" s="453" t="n">
        <v>5</v>
      </c>
      <c r="E15" s="453" t="n">
        <f aca="false">D15</f>
        <v>5</v>
      </c>
      <c r="F15" s="454" t="s">
        <v>643</v>
      </c>
      <c r="G15" s="455"/>
      <c r="H15" s="456" t="s">
        <v>644</v>
      </c>
    </row>
    <row r="16" customFormat="false" ht="15" hidden="false" customHeight="false" outlineLevel="0" collapsed="false">
      <c r="D16" s="282"/>
      <c r="E16" s="457" t="n">
        <f aca="false">SUM(E11:E15)</f>
        <v>200</v>
      </c>
      <c r="F16" s="2" t="s">
        <v>645</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Q32"/>
  <sheetViews>
    <sheetView showFormulas="false" showGridLines="true" showRowColHeaders="true" showZeros="true" rightToLeft="false" tabSelected="false" showOutlineSymbols="true" defaultGridColor="true" view="normal" topLeftCell="A1" colorId="64" zoomScale="102" zoomScaleNormal="102" zoomScalePageLayoutView="100" workbookViewId="0">
      <selection pane="topLeft" activeCell="J17" activeCellId="0" sqref="J17"/>
    </sheetView>
  </sheetViews>
  <sheetFormatPr defaultColWidth="8.7421875" defaultRowHeight="15" customHeight="true" zeroHeight="false" outlineLevelRow="0" outlineLevelCol="0"/>
  <cols>
    <col collapsed="false" customWidth="true" hidden="false" outlineLevel="0" max="13" min="13" style="2" width="12.91"/>
  </cols>
  <sheetData>
    <row r="2" customFormat="false" ht="15" hidden="false" customHeight="false" outlineLevel="0" collapsed="false">
      <c r="B2" s="2" t="s">
        <v>646</v>
      </c>
    </row>
    <row r="3" customFormat="false" ht="15" hidden="false" customHeight="false" outlineLevel="0" collapsed="false">
      <c r="B3" s="2" t="s">
        <v>647</v>
      </c>
      <c r="C3" s="2" t="s">
        <v>648</v>
      </c>
      <c r="D3" s="2" t="s">
        <v>649</v>
      </c>
      <c r="I3" s="2" t="s">
        <v>554</v>
      </c>
      <c r="L3" s="2" t="s">
        <v>650</v>
      </c>
      <c r="M3" s="2" t="s">
        <v>651</v>
      </c>
    </row>
    <row r="4" customFormat="false" ht="15" hidden="false" customHeight="false" outlineLevel="0" collapsed="false">
      <c r="B4" s="98" t="s">
        <v>21</v>
      </c>
      <c r="C4" s="2" t="n">
        <v>40</v>
      </c>
      <c r="D4" s="2" t="s">
        <v>652</v>
      </c>
      <c r="F4" s="2" t="s">
        <v>653</v>
      </c>
      <c r="I4" s="2" t="s">
        <v>654</v>
      </c>
      <c r="K4" s="2" t="s">
        <v>655</v>
      </c>
      <c r="N4" s="2" t="s">
        <v>656</v>
      </c>
    </row>
    <row r="5" customFormat="false" ht="15" hidden="false" customHeight="false" outlineLevel="0" collapsed="false">
      <c r="A5" s="2" t="n">
        <v>1</v>
      </c>
      <c r="B5" s="98" t="s">
        <v>18</v>
      </c>
      <c r="D5" s="2" t="s">
        <v>657</v>
      </c>
      <c r="F5" s="2" t="s">
        <v>658</v>
      </c>
      <c r="N5" s="2" t="s">
        <v>659</v>
      </c>
    </row>
    <row r="6" customFormat="false" ht="15" hidden="false" customHeight="false" outlineLevel="0" collapsed="false">
      <c r="A6" s="2" t="n">
        <v>3</v>
      </c>
      <c r="B6" s="98" t="s">
        <v>15</v>
      </c>
      <c r="E6" s="220" t="s">
        <v>660</v>
      </c>
      <c r="F6" s="2" t="s">
        <v>647</v>
      </c>
      <c r="I6" s="2" t="s">
        <v>661</v>
      </c>
      <c r="K6" s="220" t="s">
        <v>252</v>
      </c>
      <c r="N6" s="2" t="s">
        <v>662</v>
      </c>
    </row>
    <row r="7" customFormat="false" ht="15" hidden="false" customHeight="false" outlineLevel="0" collapsed="false">
      <c r="A7" s="2" t="n">
        <v>6</v>
      </c>
      <c r="B7" s="98" t="s">
        <v>13</v>
      </c>
      <c r="E7" s="2" t="n">
        <v>30</v>
      </c>
      <c r="F7" s="98" t="s">
        <v>21</v>
      </c>
      <c r="I7" s="2" t="s">
        <v>663</v>
      </c>
      <c r="K7" s="220" t="s">
        <v>254</v>
      </c>
      <c r="N7" s="2" t="s">
        <v>664</v>
      </c>
      <c r="O7" s="2" t="n">
        <v>12</v>
      </c>
    </row>
    <row r="8" customFormat="false" ht="15" hidden="false" customHeight="false" outlineLevel="0" collapsed="false">
      <c r="A8" s="2" t="n">
        <v>10</v>
      </c>
      <c r="B8" s="98" t="s">
        <v>10</v>
      </c>
      <c r="E8" s="2" t="n">
        <f aca="false">E7+10</f>
        <v>40</v>
      </c>
      <c r="F8" s="98" t="s">
        <v>18</v>
      </c>
      <c r="I8" s="2" t="s">
        <v>665</v>
      </c>
      <c r="K8" s="2" t="n">
        <f aca="false">5+1+2</f>
        <v>8</v>
      </c>
      <c r="L8" s="2" t="n">
        <f aca="false">K8-2</f>
        <v>6</v>
      </c>
      <c r="M8" s="2" t="n">
        <f aca="false">K8-4</f>
        <v>4</v>
      </c>
      <c r="N8" s="2" t="s">
        <v>666</v>
      </c>
      <c r="O8" s="2" t="n">
        <v>4</v>
      </c>
    </row>
    <row r="9" customFormat="false" ht="15" hidden="false" customHeight="false" outlineLevel="0" collapsed="false">
      <c r="A9" s="2" t="n">
        <v>15</v>
      </c>
      <c r="B9" s="98" t="s">
        <v>6</v>
      </c>
      <c r="E9" s="2" t="n">
        <f aca="false">E8+10</f>
        <v>50</v>
      </c>
      <c r="F9" s="98" t="s">
        <v>15</v>
      </c>
      <c r="O9" s="2" t="n">
        <f aca="false">O7+O8</f>
        <v>16</v>
      </c>
    </row>
    <row r="10" customFormat="false" ht="15" hidden="false" customHeight="false" outlineLevel="0" collapsed="false">
      <c r="A10" s="2" t="n">
        <v>21</v>
      </c>
      <c r="B10" s="2" t="s">
        <v>120</v>
      </c>
      <c r="E10" s="2" t="n">
        <f aca="false">E9+10</f>
        <v>60</v>
      </c>
      <c r="F10" s="98" t="s">
        <v>13</v>
      </c>
      <c r="I10" s="2" t="s">
        <v>287</v>
      </c>
      <c r="K10" s="2" t="s">
        <v>10</v>
      </c>
    </row>
    <row r="11" customFormat="false" ht="15" hidden="false" customHeight="false" outlineLevel="0" collapsed="false">
      <c r="B11" s="2" t="s">
        <v>238</v>
      </c>
      <c r="E11" s="2" t="n">
        <f aca="false">E10+10</f>
        <v>70</v>
      </c>
      <c r="F11" s="98" t="s">
        <v>10</v>
      </c>
      <c r="I11" s="2" t="s">
        <v>663</v>
      </c>
      <c r="K11" s="2" t="s">
        <v>254</v>
      </c>
    </row>
    <row r="12" customFormat="false" ht="15" hidden="false" customHeight="false" outlineLevel="0" collapsed="false">
      <c r="B12" s="2" t="s">
        <v>239</v>
      </c>
      <c r="E12" s="2" t="n">
        <f aca="false">E11+10</f>
        <v>80</v>
      </c>
      <c r="F12" s="98" t="s">
        <v>6</v>
      </c>
      <c r="I12" s="2" t="s">
        <v>661</v>
      </c>
      <c r="K12" s="2" t="s">
        <v>252</v>
      </c>
    </row>
    <row r="13" customFormat="false" ht="15" hidden="false" customHeight="false" outlineLevel="0" collapsed="false">
      <c r="B13" s="2" t="s">
        <v>123</v>
      </c>
      <c r="E13" s="2" t="n">
        <f aca="false">E12+10</f>
        <v>90</v>
      </c>
      <c r="F13" s="2" t="s">
        <v>120</v>
      </c>
      <c r="J13" s="2" t="s">
        <v>667</v>
      </c>
      <c r="K13" s="2" t="s">
        <v>238</v>
      </c>
    </row>
    <row r="14" customFormat="false" ht="15" hidden="false" customHeight="false" outlineLevel="0" collapsed="false">
      <c r="E14" s="2" t="n">
        <f aca="false">E13+10</f>
        <v>100</v>
      </c>
      <c r="F14" s="2" t="s">
        <v>238</v>
      </c>
      <c r="J14" s="2" t="s">
        <v>668</v>
      </c>
      <c r="K14" s="2" t="s">
        <v>6</v>
      </c>
    </row>
    <row r="15" customFormat="false" ht="15" hidden="false" customHeight="false" outlineLevel="0" collapsed="false">
      <c r="E15" s="2" t="n">
        <f aca="false">E14+10</f>
        <v>110</v>
      </c>
      <c r="F15" s="2" t="s">
        <v>239</v>
      </c>
      <c r="J15" s="2" t="s">
        <v>651</v>
      </c>
      <c r="K15" s="2" t="s">
        <v>13</v>
      </c>
    </row>
    <row r="16" customFormat="false" ht="15" hidden="false" customHeight="false" outlineLevel="0" collapsed="false">
      <c r="E16" s="2" t="n">
        <f aca="false">E15+10</f>
        <v>120</v>
      </c>
      <c r="F16" s="2" t="s">
        <v>123</v>
      </c>
      <c r="P16" s="2" t="n">
        <v>1</v>
      </c>
      <c r="Q16" s="2" t="n">
        <f aca="false">P16*5</f>
        <v>5</v>
      </c>
    </row>
    <row r="17" customFormat="false" ht="15" hidden="false" customHeight="false" outlineLevel="0" collapsed="false">
      <c r="P17" s="2" t="n">
        <v>2</v>
      </c>
      <c r="Q17" s="2" t="n">
        <f aca="false">P17*5+Q16</f>
        <v>15</v>
      </c>
    </row>
    <row r="18" customFormat="false" ht="15" hidden="false" customHeight="false" outlineLevel="0" collapsed="false">
      <c r="B18" s="2" t="s">
        <v>669</v>
      </c>
      <c r="F18" s="220" t="s">
        <v>670</v>
      </c>
      <c r="G18" s="2" t="s">
        <v>671</v>
      </c>
      <c r="M18" s="113" t="s">
        <v>672</v>
      </c>
      <c r="N18" s="113" t="s">
        <v>648</v>
      </c>
      <c r="P18" s="2" t="n">
        <v>3</v>
      </c>
      <c r="Q18" s="2" t="n">
        <f aca="false">P18*5+Q17</f>
        <v>30</v>
      </c>
    </row>
    <row r="19" customFormat="false" ht="15" hidden="false" customHeight="false" outlineLevel="0" collapsed="false">
      <c r="B19" s="2" t="n">
        <v>0</v>
      </c>
      <c r="C19" s="2" t="s">
        <v>673</v>
      </c>
      <c r="F19" s="2" t="n">
        <v>1</v>
      </c>
      <c r="G19" s="2" t="s">
        <v>674</v>
      </c>
      <c r="M19" s="458" t="s">
        <v>15</v>
      </c>
      <c r="N19" s="458" t="n">
        <v>30</v>
      </c>
      <c r="P19" s="2" t="n">
        <v>4</v>
      </c>
      <c r="Q19" s="2" t="n">
        <f aca="false">P19*5+Q18</f>
        <v>50</v>
      </c>
    </row>
    <row r="20" customFormat="false" ht="15" hidden="false" customHeight="false" outlineLevel="0" collapsed="false">
      <c r="B20" s="2" t="n">
        <v>1</v>
      </c>
      <c r="C20" s="2" t="s">
        <v>675</v>
      </c>
      <c r="F20" s="2" t="n">
        <v>3</v>
      </c>
      <c r="G20" s="2" t="s">
        <v>676</v>
      </c>
      <c r="M20" s="459" t="s">
        <v>13</v>
      </c>
      <c r="N20" s="458" t="n">
        <v>50</v>
      </c>
      <c r="P20" s="2" t="n">
        <v>5</v>
      </c>
      <c r="Q20" s="2" t="n">
        <f aca="false">P20*5+Q19</f>
        <v>75</v>
      </c>
    </row>
    <row r="21" customFormat="false" ht="15" hidden="false" customHeight="false" outlineLevel="0" collapsed="false">
      <c r="B21" s="2" t="n">
        <v>-1</v>
      </c>
      <c r="C21" s="2" t="s">
        <v>677</v>
      </c>
      <c r="M21" s="459" t="s">
        <v>10</v>
      </c>
      <c r="N21" s="458" t="n">
        <v>75</v>
      </c>
      <c r="P21" s="2" t="n">
        <v>6</v>
      </c>
      <c r="Q21" s="2" t="n">
        <f aca="false">P21*5+Q20</f>
        <v>105</v>
      </c>
    </row>
    <row r="22" customFormat="false" ht="15" hidden="false" customHeight="false" outlineLevel="0" collapsed="false">
      <c r="B22" s="2" t="n">
        <v>-2</v>
      </c>
      <c r="C22" s="2" t="s">
        <v>678</v>
      </c>
      <c r="M22" s="459" t="s">
        <v>6</v>
      </c>
      <c r="N22" s="458" t="n">
        <v>105</v>
      </c>
      <c r="P22" s="2" t="n">
        <v>7</v>
      </c>
      <c r="Q22" s="2" t="n">
        <f aca="false">P22*5+Q21</f>
        <v>140</v>
      </c>
    </row>
    <row r="23" customFormat="false" ht="15" hidden="false" customHeight="false" outlineLevel="0" collapsed="false">
      <c r="B23" s="2" t="n">
        <v>-3</v>
      </c>
      <c r="C23" s="2" t="s">
        <v>679</v>
      </c>
      <c r="M23" s="459" t="s">
        <v>120</v>
      </c>
      <c r="N23" s="458" t="n">
        <v>140</v>
      </c>
      <c r="P23" s="2" t="n">
        <v>8</v>
      </c>
      <c r="Q23" s="2" t="n">
        <f aca="false">P23*5+Q22</f>
        <v>180</v>
      </c>
    </row>
    <row r="24" customFormat="false" ht="15" hidden="false" customHeight="false" outlineLevel="0" collapsed="false">
      <c r="B24" s="2" t="s">
        <v>651</v>
      </c>
      <c r="C24" s="2" t="s">
        <v>680</v>
      </c>
      <c r="M24" s="459" t="s">
        <v>238</v>
      </c>
      <c r="N24" s="458" t="n">
        <v>180</v>
      </c>
      <c r="P24" s="2" t="n">
        <v>9</v>
      </c>
      <c r="Q24" s="2" t="n">
        <f aca="false">P24*5+Q23</f>
        <v>225</v>
      </c>
    </row>
    <row r="25" customFormat="false" ht="15" hidden="false" customHeight="false" outlineLevel="0" collapsed="false">
      <c r="M25" s="458" t="s">
        <v>239</v>
      </c>
      <c r="N25" s="458" t="n">
        <v>225</v>
      </c>
      <c r="P25" s="2" t="n">
        <v>10</v>
      </c>
      <c r="Q25" s="2" t="n">
        <f aca="false">P25*5+Q24</f>
        <v>275</v>
      </c>
    </row>
    <row r="26" customFormat="false" ht="15" hidden="false" customHeight="false" outlineLevel="0" collapsed="false">
      <c r="M26" s="458" t="s">
        <v>240</v>
      </c>
      <c r="N26" s="458" t="n">
        <v>275</v>
      </c>
      <c r="P26" s="2" t="n">
        <v>11</v>
      </c>
      <c r="Q26" s="2" t="n">
        <f aca="false">P26*5+Q25</f>
        <v>330</v>
      </c>
    </row>
    <row r="27" customFormat="false" ht="15" hidden="false" customHeight="false" outlineLevel="0" collapsed="false">
      <c r="M27" s="458" t="s">
        <v>241</v>
      </c>
      <c r="N27" s="460" t="n">
        <v>330</v>
      </c>
      <c r="P27" s="2" t="n">
        <v>12</v>
      </c>
      <c r="Q27" s="2" t="n">
        <f aca="false">P27*5+Q26</f>
        <v>390</v>
      </c>
    </row>
    <row r="28" customFormat="false" ht="15" hidden="false" customHeight="false" outlineLevel="0" collapsed="false">
      <c r="P28" s="2" t="n">
        <v>13</v>
      </c>
      <c r="Q28" s="2" t="n">
        <f aca="false">P28*5+Q27</f>
        <v>455</v>
      </c>
    </row>
    <row r="29" customFormat="false" ht="15" hidden="false" customHeight="false" outlineLevel="0" collapsed="false">
      <c r="P29" s="2" t="n">
        <v>14</v>
      </c>
      <c r="Q29" s="2" t="n">
        <f aca="false">P29*5+Q28</f>
        <v>525</v>
      </c>
    </row>
    <row r="30" customFormat="false" ht="15" hidden="false" customHeight="false" outlineLevel="0" collapsed="false">
      <c r="P30" s="2" t="n">
        <v>15</v>
      </c>
      <c r="Q30" s="2" t="n">
        <f aca="false">P30*5+Q29</f>
        <v>600</v>
      </c>
    </row>
    <row r="31" customFormat="false" ht="15" hidden="false" customHeight="false" outlineLevel="0" collapsed="false">
      <c r="P31" s="2" t="n">
        <v>16</v>
      </c>
      <c r="Q31" s="2" t="n">
        <f aca="false">P31*5+Q30</f>
        <v>680</v>
      </c>
    </row>
    <row r="32" customFormat="false" ht="15" hidden="false" customHeight="false" outlineLevel="0" collapsed="false">
      <c r="P32" s="2" t="n">
        <v>17</v>
      </c>
      <c r="Q32" s="2" t="n">
        <f aca="false">P32*5+Q31</f>
        <v>765</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48576"/>
  <sheetViews>
    <sheetView showFormulas="false" showGridLines="true" showRowColHeaders="true" showZeros="true" rightToLeft="false" tabSelected="false" showOutlineSymbols="true" defaultGridColor="true" view="normal" topLeftCell="G18" colorId="64" zoomScale="102" zoomScaleNormal="102" zoomScalePageLayoutView="100" workbookViewId="0">
      <selection pane="topLeft" activeCell="N26" activeCellId="0" sqref="N26"/>
    </sheetView>
  </sheetViews>
  <sheetFormatPr defaultColWidth="8.7421875" defaultRowHeight="15" customHeight="true" zeroHeight="false" outlineLevelRow="0" outlineLevelCol="0"/>
  <cols>
    <col collapsed="false" customWidth="true" hidden="false" outlineLevel="0" max="1" min="1" style="1" width="8.87"/>
    <col collapsed="false" customWidth="true" hidden="false" outlineLevel="0" max="3" min="3" style="2" width="9.41"/>
    <col collapsed="false" customWidth="true" hidden="false" outlineLevel="0" max="6" min="5" style="2" width="5.92"/>
    <col collapsed="false" customWidth="true" hidden="false" outlineLevel="0" max="7" min="7" style="3" width="6.05"/>
    <col collapsed="false" customWidth="true" hidden="false" outlineLevel="0" max="8" min="8" style="2" width="6.05"/>
    <col collapsed="false" customWidth="true" hidden="false" outlineLevel="0" max="9" min="9" style="2" width="7.4"/>
    <col collapsed="false" customWidth="true" hidden="false" outlineLevel="0" max="11" min="10" style="2" width="6.85"/>
    <col collapsed="false" customWidth="true" hidden="false" outlineLevel="0" max="12" min="12" style="2" width="7.94"/>
    <col collapsed="false" customWidth="true" hidden="false" outlineLevel="0" max="13" min="13" style="2" width="9.28"/>
    <col collapsed="false" customWidth="true" hidden="false" outlineLevel="0" max="14" min="14" style="1" width="9.67"/>
    <col collapsed="false" customWidth="true" hidden="false" outlineLevel="0" max="15" min="15" style="1" width="8.87"/>
    <col collapsed="false" customWidth="true" hidden="false" outlineLevel="0" max="16" min="16" style="2" width="8.87"/>
    <col collapsed="false" customWidth="true" hidden="false" outlineLevel="0" max="19" min="19" style="2" width="12.23"/>
  </cols>
  <sheetData>
    <row r="1" customFormat="false" ht="15" hidden="false" customHeight="false" outlineLevel="0" collapsed="false">
      <c r="B1" s="117" t="s">
        <v>0</v>
      </c>
      <c r="C1" s="117" t="s">
        <v>124</v>
      </c>
      <c r="D1" s="117"/>
      <c r="E1" s="117"/>
      <c r="F1" s="117"/>
      <c r="G1" s="18"/>
      <c r="H1" s="131"/>
      <c r="I1" s="132" t="s">
        <v>2</v>
      </c>
      <c r="J1" s="133" t="n">
        <v>3</v>
      </c>
      <c r="K1" s="134" t="s">
        <v>51</v>
      </c>
      <c r="L1" s="135"/>
      <c r="M1" s="9"/>
      <c r="P1" s="121" t="s">
        <v>111</v>
      </c>
      <c r="Q1" s="121"/>
      <c r="R1" s="121"/>
      <c r="S1" s="121"/>
      <c r="T1" s="136" t="s">
        <v>125</v>
      </c>
      <c r="U1" s="136" t="s">
        <v>126</v>
      </c>
      <c r="V1" s="136" t="s">
        <v>127</v>
      </c>
      <c r="W1" s="136" t="s">
        <v>128</v>
      </c>
      <c r="X1" s="136" t="s">
        <v>129</v>
      </c>
      <c r="Y1" s="121"/>
    </row>
    <row r="2" customFormat="false" ht="15" hidden="false" customHeight="false" outlineLevel="0" collapsed="false">
      <c r="B2" s="137" t="s">
        <v>1</v>
      </c>
      <c r="C2" s="9" t="s">
        <v>130</v>
      </c>
      <c r="E2" s="9"/>
      <c r="F2" s="9"/>
      <c r="G2" s="14"/>
      <c r="H2" s="9"/>
      <c r="I2" s="138" t="s">
        <v>17</v>
      </c>
      <c r="J2" s="1"/>
      <c r="K2" s="71" t="s">
        <v>30</v>
      </c>
      <c r="L2" s="9"/>
      <c r="M2" s="9"/>
      <c r="P2" s="139" t="s">
        <v>0</v>
      </c>
      <c r="Q2" s="124" t="s">
        <v>131</v>
      </c>
      <c r="R2" s="126"/>
      <c r="S2" s="126"/>
      <c r="T2" s="140" t="s">
        <v>132</v>
      </c>
      <c r="U2" s="140" t="n">
        <v>6</v>
      </c>
      <c r="V2" s="140" t="s">
        <v>133</v>
      </c>
      <c r="W2" s="140" t="s">
        <v>134</v>
      </c>
      <c r="X2" s="140" t="s">
        <v>135</v>
      </c>
    </row>
    <row r="3" customFormat="false" ht="15" hidden="false" customHeight="false" outlineLevel="0" collapsed="false">
      <c r="B3" s="9"/>
      <c r="C3" s="9"/>
      <c r="D3" s="9"/>
      <c r="E3" s="9"/>
      <c r="F3" s="9"/>
      <c r="G3" s="14"/>
      <c r="H3" s="9"/>
      <c r="I3" s="1" t="s">
        <v>136</v>
      </c>
      <c r="J3" s="9"/>
      <c r="K3" s="9"/>
      <c r="L3" s="9"/>
      <c r="M3" s="9"/>
      <c r="P3" s="141" t="s">
        <v>1</v>
      </c>
      <c r="Q3" s="16" t="s">
        <v>137</v>
      </c>
      <c r="R3" s="142"/>
      <c r="S3" s="142"/>
      <c r="T3" s="142"/>
      <c r="U3" s="142"/>
      <c r="V3" s="142"/>
      <c r="W3" s="142"/>
      <c r="X3" s="143"/>
    </row>
    <row r="4" customFormat="false" ht="15" hidden="false" customHeight="false" outlineLevel="0" collapsed="false">
      <c r="B4" s="9"/>
      <c r="C4" s="9"/>
      <c r="D4" s="9"/>
      <c r="E4" s="9"/>
      <c r="F4" s="9"/>
      <c r="G4" s="14"/>
      <c r="H4" s="9"/>
      <c r="I4" s="144"/>
      <c r="K4" s="9"/>
      <c r="L4" s="9"/>
      <c r="M4" s="9"/>
      <c r="P4" s="139" t="s">
        <v>0</v>
      </c>
      <c r="Q4" s="124" t="s">
        <v>138</v>
      </c>
      <c r="R4" s="126"/>
      <c r="S4" s="126"/>
      <c r="T4" s="140" t="s">
        <v>139</v>
      </c>
      <c r="U4" s="140" t="n">
        <v>5</v>
      </c>
      <c r="V4" s="140" t="s">
        <v>140</v>
      </c>
      <c r="W4" s="140" t="s">
        <v>141</v>
      </c>
      <c r="X4" s="140" t="s">
        <v>142</v>
      </c>
    </row>
    <row r="5" customFormat="false" ht="15" hidden="false" customHeight="false" outlineLevel="0" collapsed="false">
      <c r="B5" s="19" t="s">
        <v>3</v>
      </c>
      <c r="C5" s="19"/>
      <c r="D5" s="19"/>
      <c r="E5" s="19"/>
      <c r="F5" s="145" t="s">
        <v>4</v>
      </c>
      <c r="G5" s="145"/>
      <c r="H5" s="19"/>
      <c r="I5" s="22"/>
      <c r="J5" s="22"/>
      <c r="K5" s="22"/>
      <c r="L5" s="22"/>
      <c r="M5" s="22"/>
      <c r="P5" s="141" t="s">
        <v>1</v>
      </c>
      <c r="Q5" s="16" t="s">
        <v>143</v>
      </c>
      <c r="R5" s="142"/>
      <c r="S5" s="142"/>
      <c r="T5" s="142"/>
      <c r="U5" s="142"/>
      <c r="V5" s="142"/>
      <c r="W5" s="142"/>
      <c r="X5" s="143"/>
    </row>
    <row r="6" customFormat="false" ht="15" hidden="false" customHeight="false" outlineLevel="0" collapsed="false">
      <c r="B6" s="146" t="s">
        <v>5</v>
      </c>
      <c r="C6" s="16" t="s">
        <v>144</v>
      </c>
      <c r="D6" s="17"/>
      <c r="E6" s="17"/>
      <c r="F6" s="36" t="s">
        <v>6</v>
      </c>
      <c r="G6" s="4"/>
      <c r="H6" s="9"/>
      <c r="I6" s="32"/>
      <c r="J6" s="32"/>
      <c r="K6" s="32"/>
      <c r="L6" s="32"/>
      <c r="M6" s="32"/>
      <c r="P6" s="139" t="s">
        <v>0</v>
      </c>
      <c r="Q6" s="124" t="s">
        <v>145</v>
      </c>
      <c r="R6" s="126"/>
      <c r="S6" s="126"/>
      <c r="T6" s="140" t="s">
        <v>146</v>
      </c>
      <c r="U6" s="140" t="n">
        <v>5</v>
      </c>
      <c r="V6" s="140" t="s">
        <v>147</v>
      </c>
      <c r="W6" s="140" t="s">
        <v>141</v>
      </c>
      <c r="X6" s="140" t="s">
        <v>142</v>
      </c>
    </row>
    <row r="7" customFormat="false" ht="15" hidden="false" customHeight="false" outlineLevel="0" collapsed="false">
      <c r="B7" s="147" t="s">
        <v>9</v>
      </c>
      <c r="C7" s="11" t="s">
        <v>148</v>
      </c>
      <c r="D7" s="12"/>
      <c r="E7" s="12"/>
      <c r="F7" s="36" t="s">
        <v>10</v>
      </c>
      <c r="G7" s="4"/>
      <c r="H7" s="148" t="s">
        <v>19</v>
      </c>
      <c r="I7" s="98"/>
      <c r="J7" s="98"/>
      <c r="K7" s="98"/>
      <c r="L7" s="98"/>
      <c r="M7" s="98"/>
      <c r="P7" s="141" t="s">
        <v>1</v>
      </c>
      <c r="Q7" s="16" t="s">
        <v>149</v>
      </c>
      <c r="R7" s="142"/>
      <c r="S7" s="142"/>
      <c r="T7" s="142"/>
      <c r="U7" s="142"/>
      <c r="V7" s="142"/>
      <c r="W7" s="142"/>
      <c r="X7" s="143"/>
    </row>
    <row r="8" customFormat="false" ht="15" hidden="false" customHeight="false" outlineLevel="0" collapsed="false">
      <c r="B8" s="147" t="s">
        <v>12</v>
      </c>
      <c r="C8" s="11" t="s">
        <v>150</v>
      </c>
      <c r="D8" s="12"/>
      <c r="E8" s="12"/>
      <c r="F8" s="36" t="s">
        <v>13</v>
      </c>
      <c r="G8" s="4"/>
      <c r="H8" s="148" t="s">
        <v>151</v>
      </c>
      <c r="I8" s="148"/>
      <c r="J8" s="148"/>
      <c r="K8" s="148"/>
      <c r="L8" s="148"/>
      <c r="M8" s="148"/>
      <c r="P8" s="139" t="s">
        <v>0</v>
      </c>
      <c r="Q8" s="124" t="s">
        <v>152</v>
      </c>
      <c r="R8" s="126"/>
      <c r="S8" s="126"/>
      <c r="T8" s="140" t="s">
        <v>146</v>
      </c>
      <c r="U8" s="140" t="n">
        <v>2</v>
      </c>
      <c r="V8" s="140" t="s">
        <v>153</v>
      </c>
      <c r="W8" s="140" t="s">
        <v>141</v>
      </c>
      <c r="X8" s="140" t="s">
        <v>142</v>
      </c>
    </row>
    <row r="9" customFormat="false" ht="16.35" hidden="false" customHeight="true" outlineLevel="0" collapsed="false">
      <c r="B9" s="147" t="s">
        <v>154</v>
      </c>
      <c r="C9" s="11" t="s">
        <v>155</v>
      </c>
      <c r="D9" s="12"/>
      <c r="E9" s="12"/>
      <c r="F9" s="36" t="s">
        <v>15</v>
      </c>
      <c r="G9" s="4"/>
      <c r="H9" s="148" t="s">
        <v>156</v>
      </c>
      <c r="I9" s="148"/>
      <c r="J9" s="148"/>
      <c r="K9" s="148"/>
      <c r="L9" s="148"/>
      <c r="M9" s="148"/>
      <c r="P9" s="141" t="s">
        <v>1</v>
      </c>
      <c r="Q9" s="16" t="s">
        <v>157</v>
      </c>
      <c r="R9" s="142"/>
      <c r="S9" s="142"/>
      <c r="T9" s="142"/>
      <c r="U9" s="142"/>
      <c r="V9" s="142"/>
      <c r="W9" s="142"/>
      <c r="X9" s="143"/>
    </row>
    <row r="10" customFormat="false" ht="15" hidden="false" customHeight="false" outlineLevel="0" collapsed="false">
      <c r="B10" s="149" t="s">
        <v>158</v>
      </c>
      <c r="C10" s="11" t="s">
        <v>159</v>
      </c>
      <c r="D10" s="12"/>
      <c r="E10" s="12"/>
      <c r="F10" s="36" t="s">
        <v>18</v>
      </c>
      <c r="G10" s="4"/>
      <c r="H10" s="72" t="s">
        <v>160</v>
      </c>
      <c r="I10" s="1"/>
      <c r="J10" s="1"/>
      <c r="K10" s="1"/>
      <c r="L10" s="1"/>
      <c r="M10" s="1"/>
      <c r="P10" s="139" t="s">
        <v>0</v>
      </c>
      <c r="Q10" s="124" t="s">
        <v>161</v>
      </c>
      <c r="R10" s="126"/>
      <c r="S10" s="126"/>
      <c r="T10" s="140" t="s">
        <v>162</v>
      </c>
      <c r="U10" s="140" t="n">
        <v>2</v>
      </c>
      <c r="V10" s="140" t="s">
        <v>140</v>
      </c>
      <c r="W10" s="140" t="s">
        <v>141</v>
      </c>
      <c r="X10" s="140" t="s">
        <v>135</v>
      </c>
    </row>
    <row r="11" customFormat="false" ht="15" hidden="false" customHeight="false" outlineLevel="0" collapsed="false">
      <c r="B11" s="19" t="s">
        <v>94</v>
      </c>
      <c r="C11" s="19"/>
      <c r="D11" s="19"/>
      <c r="E11" s="19"/>
      <c r="F11" s="55" t="s">
        <v>25</v>
      </c>
      <c r="G11" s="55"/>
      <c r="H11" s="55"/>
      <c r="I11" s="56"/>
      <c r="J11" s="55"/>
      <c r="K11" s="57"/>
      <c r="L11" s="57"/>
      <c r="M11" s="57"/>
      <c r="N11" s="57"/>
      <c r="P11" s="141" t="s">
        <v>1</v>
      </c>
      <c r="Q11" s="150" t="s">
        <v>163</v>
      </c>
      <c r="R11" s="142"/>
      <c r="S11" s="142"/>
      <c r="T11" s="142"/>
      <c r="U11" s="142"/>
      <c r="V11" s="142"/>
      <c r="W11" s="142"/>
      <c r="X11" s="143"/>
    </row>
    <row r="12" customFormat="false" ht="15" hidden="false" customHeight="false" outlineLevel="0" collapsed="false">
      <c r="B12" s="151" t="s">
        <v>164</v>
      </c>
      <c r="C12" s="115"/>
      <c r="D12" s="116"/>
      <c r="E12" s="116"/>
      <c r="F12" s="152"/>
      <c r="G12" s="153" t="s">
        <v>31</v>
      </c>
      <c r="H12" s="61" t="n">
        <v>0</v>
      </c>
      <c r="I12" s="154"/>
      <c r="J12" s="155" t="s">
        <v>32</v>
      </c>
      <c r="K12" s="64" t="n">
        <v>1</v>
      </c>
      <c r="L12" s="65"/>
      <c r="M12" s="156" t="s">
        <v>33</v>
      </c>
      <c r="N12" s="157" t="n">
        <v>0</v>
      </c>
      <c r="P12" s="139" t="s">
        <v>0</v>
      </c>
      <c r="Q12" s="158" t="s">
        <v>165</v>
      </c>
      <c r="R12" s="126"/>
      <c r="S12" s="126"/>
      <c r="T12" s="140" t="s">
        <v>166</v>
      </c>
      <c r="U12" s="140" t="n">
        <v>1</v>
      </c>
      <c r="V12" s="140" t="s">
        <v>167</v>
      </c>
      <c r="W12" s="140" t="s">
        <v>141</v>
      </c>
      <c r="X12" s="140" t="s">
        <v>168</v>
      </c>
    </row>
    <row r="13" customFormat="false" ht="15" hidden="false" customHeight="false" outlineLevel="0" collapsed="false">
      <c r="B13" s="118" t="s">
        <v>169</v>
      </c>
      <c r="C13" s="115"/>
      <c r="D13" s="119"/>
      <c r="E13" s="119"/>
      <c r="F13" s="72"/>
      <c r="G13" s="155" t="s">
        <v>38</v>
      </c>
      <c r="H13" s="61" t="n">
        <v>0</v>
      </c>
      <c r="I13" s="154"/>
      <c r="J13" s="155" t="s">
        <v>39</v>
      </c>
      <c r="K13" s="64" t="n">
        <v>0</v>
      </c>
      <c r="L13" s="65"/>
      <c r="M13" s="159" t="s">
        <v>40</v>
      </c>
      <c r="N13" s="64" t="n">
        <v>0</v>
      </c>
      <c r="P13" s="141" t="s">
        <v>1</v>
      </c>
      <c r="Q13" s="16" t="s">
        <v>170</v>
      </c>
      <c r="R13" s="142"/>
      <c r="S13" s="142"/>
      <c r="T13" s="142"/>
      <c r="U13" s="142"/>
      <c r="V13" s="142"/>
      <c r="W13" s="142"/>
      <c r="X13" s="143"/>
    </row>
    <row r="14" customFormat="false" ht="15" hidden="false" customHeight="true" outlineLevel="0" collapsed="false">
      <c r="B14" s="151" t="s">
        <v>171</v>
      </c>
      <c r="C14" s="115"/>
      <c r="D14" s="116"/>
      <c r="E14" s="116"/>
      <c r="F14" s="72"/>
      <c r="G14" s="155" t="s">
        <v>45</v>
      </c>
      <c r="H14" s="61" t="n">
        <v>4</v>
      </c>
      <c r="I14" s="154"/>
      <c r="J14" s="155" t="s">
        <v>46</v>
      </c>
      <c r="K14" s="64" t="n">
        <v>0</v>
      </c>
      <c r="L14" s="65"/>
      <c r="M14" s="156" t="s">
        <v>47</v>
      </c>
      <c r="N14" s="64" t="n">
        <v>0</v>
      </c>
      <c r="P14" s="139" t="s">
        <v>0</v>
      </c>
      <c r="Q14" s="160" t="s">
        <v>172</v>
      </c>
      <c r="R14" s="126"/>
      <c r="S14" s="126"/>
      <c r="T14" s="140" t="s">
        <v>173</v>
      </c>
      <c r="U14" s="140" t="n">
        <v>4</v>
      </c>
      <c r="V14" s="140" t="s">
        <v>140</v>
      </c>
      <c r="W14" s="140" t="s">
        <v>174</v>
      </c>
      <c r="X14" s="140" t="s">
        <v>175</v>
      </c>
    </row>
    <row r="15" customFormat="false" ht="15" hidden="false" customHeight="false" outlineLevel="0" collapsed="false">
      <c r="B15" s="17"/>
      <c r="C15" s="115"/>
      <c r="D15" s="116"/>
      <c r="E15" s="116"/>
      <c r="F15" s="72"/>
      <c r="G15" s="155" t="s">
        <v>52</v>
      </c>
      <c r="H15" s="61" t="n">
        <v>0</v>
      </c>
      <c r="I15" s="154"/>
      <c r="J15" s="155" t="s">
        <v>53</v>
      </c>
      <c r="K15" s="64" t="n">
        <v>2</v>
      </c>
      <c r="L15" s="65"/>
      <c r="M15" s="156" t="s">
        <v>54</v>
      </c>
      <c r="N15" s="157" t="n">
        <v>0</v>
      </c>
      <c r="P15" s="141" t="s">
        <v>1</v>
      </c>
      <c r="Q15" s="16" t="s">
        <v>176</v>
      </c>
      <c r="R15" s="142"/>
      <c r="S15" s="142"/>
      <c r="T15" s="142"/>
      <c r="U15" s="142"/>
      <c r="V15" s="142"/>
      <c r="W15" s="142"/>
      <c r="X15" s="143"/>
    </row>
    <row r="16" customFormat="false" ht="15" hidden="false" customHeight="false" outlineLevel="0" collapsed="false">
      <c r="B16" s="17"/>
      <c r="C16" s="115"/>
      <c r="D16" s="116"/>
      <c r="E16" s="116"/>
      <c r="G16" s="161" t="s">
        <v>57</v>
      </c>
      <c r="H16" s="77" t="n">
        <v>0</v>
      </c>
      <c r="I16" s="78"/>
      <c r="J16" s="161" t="s">
        <v>58</v>
      </c>
      <c r="K16" s="64" t="n">
        <v>0</v>
      </c>
      <c r="L16" s="79"/>
      <c r="M16" s="162" t="s">
        <v>59</v>
      </c>
      <c r="N16" s="64" t="n">
        <v>0</v>
      </c>
      <c r="P16" s="139" t="s">
        <v>0</v>
      </c>
      <c r="Q16" s="124" t="s">
        <v>177</v>
      </c>
      <c r="R16" s="126"/>
      <c r="S16" s="126"/>
      <c r="T16" s="140" t="s">
        <v>178</v>
      </c>
      <c r="U16" s="140" t="n">
        <v>4</v>
      </c>
      <c r="V16" s="140" t="s">
        <v>140</v>
      </c>
      <c r="W16" s="140" t="s">
        <v>135</v>
      </c>
      <c r="X16" s="140" t="s">
        <v>179</v>
      </c>
    </row>
    <row r="17" customFormat="false" ht="15" hidden="false" customHeight="false" outlineLevel="0" collapsed="false">
      <c r="B17" s="113" t="s">
        <v>95</v>
      </c>
      <c r="C17" s="114"/>
      <c r="D17" s="114"/>
      <c r="E17" s="114"/>
      <c r="F17" s="83" t="s">
        <v>62</v>
      </c>
      <c r="G17" s="57"/>
      <c r="H17" s="57"/>
      <c r="I17" s="84" t="s">
        <v>63</v>
      </c>
      <c r="J17" s="84"/>
      <c r="K17" s="84" t="s">
        <v>64</v>
      </c>
      <c r="L17" s="57"/>
      <c r="M17" s="57"/>
      <c r="N17" s="85" t="s">
        <v>65</v>
      </c>
      <c r="P17" s="141" t="s">
        <v>1</v>
      </c>
      <c r="Q17" s="163" t="s">
        <v>180</v>
      </c>
      <c r="R17" s="142"/>
      <c r="S17" s="142"/>
      <c r="T17" s="142"/>
      <c r="U17" s="142"/>
      <c r="V17" s="142"/>
      <c r="W17" s="142"/>
      <c r="X17" s="143"/>
    </row>
    <row r="18" customFormat="false" ht="15" hidden="false" customHeight="false" outlineLevel="0" collapsed="false">
      <c r="B18" s="164" t="s">
        <v>181</v>
      </c>
      <c r="C18" s="116"/>
      <c r="D18" s="117"/>
      <c r="E18" s="117"/>
      <c r="F18" s="87" t="s">
        <v>182</v>
      </c>
      <c r="G18" s="88"/>
      <c r="H18" s="88"/>
      <c r="I18" s="89" t="str">
        <f aca="false">LOOKUP(J18,Data!$A$2:$B$12)</f>
        <v>Average (+1)</v>
      </c>
      <c r="J18" s="90" t="n">
        <v>1</v>
      </c>
      <c r="K18" s="91"/>
      <c r="L18" s="88"/>
      <c r="M18" s="88"/>
      <c r="N18" s="165" t="str">
        <f aca="false">S59</f>
        <v>2. one handed weapon</v>
      </c>
      <c r="P18" s="139" t="s">
        <v>0</v>
      </c>
      <c r="Q18" s="124" t="s">
        <v>183</v>
      </c>
      <c r="R18" s="126"/>
      <c r="S18" s="126"/>
      <c r="T18" s="140" t="s">
        <v>184</v>
      </c>
      <c r="U18" s="140" t="n">
        <v>1</v>
      </c>
      <c r="V18" s="140" t="s">
        <v>140</v>
      </c>
      <c r="W18" s="140" t="s">
        <v>141</v>
      </c>
      <c r="X18" s="140" t="s">
        <v>175</v>
      </c>
    </row>
    <row r="19" customFormat="false" ht="15" hidden="false" customHeight="false" outlineLevel="0" collapsed="false">
      <c r="B19" s="164" t="s">
        <v>185</v>
      </c>
      <c r="C19" s="116"/>
      <c r="D19" s="117"/>
      <c r="E19" s="117"/>
      <c r="F19" s="87" t="s">
        <v>186</v>
      </c>
      <c r="G19" s="88"/>
      <c r="H19" s="88"/>
      <c r="I19" s="89" t="str">
        <f aca="false">LOOKUP(J19,Data!$A$2:$B$12)</f>
        <v>Fair (+2)</v>
      </c>
      <c r="J19" s="90" t="n">
        <v>2</v>
      </c>
      <c r="K19" s="91"/>
      <c r="L19" s="88"/>
      <c r="M19" s="88"/>
      <c r="N19" s="92" t="s">
        <v>187</v>
      </c>
      <c r="P19" s="141" t="s">
        <v>1</v>
      </c>
      <c r="Q19" s="166" t="s">
        <v>188</v>
      </c>
      <c r="R19" s="142"/>
      <c r="S19" s="142"/>
      <c r="T19" s="142"/>
      <c r="U19" s="142"/>
      <c r="V19" s="142"/>
      <c r="W19" s="142"/>
      <c r="X19" s="143"/>
    </row>
    <row r="20" customFormat="false" ht="15" hidden="false" customHeight="false" outlineLevel="0" collapsed="false">
      <c r="B20" s="116" t="s">
        <v>189</v>
      </c>
      <c r="C20" s="116"/>
      <c r="D20" s="117"/>
      <c r="E20" s="117"/>
      <c r="F20" s="87" t="s">
        <v>190</v>
      </c>
      <c r="G20" s="88"/>
      <c r="H20" s="88"/>
      <c r="I20" s="89" t="str">
        <f aca="false">LOOKUP(J20,Data!$A$2:$B$12)</f>
        <v>Fantastic (+6)</v>
      </c>
      <c r="J20" s="90" t="n">
        <v>6</v>
      </c>
      <c r="K20" s="91" t="n">
        <f aca="false">J20+4</f>
        <v>10</v>
      </c>
      <c r="L20" s="88"/>
      <c r="M20" s="88"/>
      <c r="N20" s="88"/>
      <c r="P20" s="167" t="s">
        <v>191</v>
      </c>
      <c r="Q20" s="167"/>
      <c r="R20" s="167"/>
      <c r="S20" s="168" t="s">
        <v>192</v>
      </c>
      <c r="T20" s="168"/>
      <c r="U20" s="169"/>
      <c r="V20" s="168"/>
      <c r="W20" s="168"/>
      <c r="X20" s="168"/>
    </row>
    <row r="21" customFormat="false" ht="15" hidden="false" customHeight="false" outlineLevel="0" collapsed="false">
      <c r="B21" s="164" t="s">
        <v>193</v>
      </c>
      <c r="C21" s="115"/>
      <c r="D21" s="116"/>
      <c r="E21" s="116"/>
      <c r="F21" s="87" t="s">
        <v>194</v>
      </c>
      <c r="G21" s="88"/>
      <c r="H21" s="88"/>
      <c r="I21" s="89" t="str">
        <f aca="false">LOOKUP(J21,Data!$A$2:$B$12)</f>
        <v>Superb (+5)</v>
      </c>
      <c r="J21" s="90" t="n">
        <v>5</v>
      </c>
      <c r="K21" s="91" t="n">
        <f aca="false">J21+4</f>
        <v>9</v>
      </c>
      <c r="L21" s="88"/>
      <c r="M21" s="88"/>
      <c r="N21" s="88"/>
      <c r="P21" s="139" t="s">
        <v>0</v>
      </c>
      <c r="Q21" s="124" t="s">
        <v>195</v>
      </c>
      <c r="R21" s="126"/>
      <c r="S21" s="170" t="str">
        <f aca="false">S23</f>
        <v>Fair (+2)</v>
      </c>
      <c r="T21" s="140" t="s">
        <v>132</v>
      </c>
      <c r="U21" s="140" t="n">
        <v>1</v>
      </c>
      <c r="V21" s="140" t="s">
        <v>196</v>
      </c>
      <c r="W21" s="140" t="s">
        <v>197</v>
      </c>
      <c r="X21" s="140" t="s">
        <v>135</v>
      </c>
    </row>
    <row r="22" customFormat="false" ht="15" hidden="false" customHeight="false" outlineLevel="0" collapsed="false">
      <c r="B22" s="112" t="s">
        <v>105</v>
      </c>
      <c r="C22" s="112"/>
      <c r="D22" s="112"/>
      <c r="E22" s="114"/>
      <c r="F22" s="87" t="s">
        <v>198</v>
      </c>
      <c r="G22" s="88"/>
      <c r="H22" s="88"/>
      <c r="I22" s="89" t="str">
        <f aca="false">LOOKUP(J22,Data!$A$2:$B$12)</f>
        <v>Great (+4)</v>
      </c>
      <c r="J22" s="90" t="n">
        <v>4</v>
      </c>
      <c r="K22" s="91" t="n">
        <f aca="false">J22+4</f>
        <v>8</v>
      </c>
      <c r="L22" s="88"/>
      <c r="M22" s="88"/>
      <c r="N22" s="99"/>
      <c r="P22" s="171" t="s">
        <v>1</v>
      </c>
      <c r="Q22" s="16" t="s">
        <v>199</v>
      </c>
      <c r="R22" s="142"/>
      <c r="S22" s="142"/>
      <c r="T22" s="142"/>
      <c r="U22" s="142"/>
      <c r="V22" s="142"/>
      <c r="W22" s="142"/>
      <c r="X22" s="143"/>
    </row>
    <row r="23" customFormat="false" ht="15" hidden="false" customHeight="false" outlineLevel="0" collapsed="false">
      <c r="B23" s="17" t="s">
        <v>200</v>
      </c>
      <c r="C23" s="120"/>
      <c r="D23" s="120"/>
      <c r="E23" s="120"/>
      <c r="F23" s="87" t="s">
        <v>201</v>
      </c>
      <c r="G23" s="88"/>
      <c r="H23" s="88"/>
      <c r="I23" s="89" t="str">
        <f aca="false">LOOKUP(J23,Data!$A$2:$B$12)</f>
        <v>Fair (+2)</v>
      </c>
      <c r="J23" s="90" t="n">
        <v>2</v>
      </c>
      <c r="K23" s="91" t="n">
        <f aca="false">J23+4</f>
        <v>6</v>
      </c>
      <c r="L23" s="88"/>
      <c r="M23" s="88"/>
      <c r="N23" s="99" t="s">
        <v>202</v>
      </c>
      <c r="P23" s="139" t="s">
        <v>0</v>
      </c>
      <c r="Q23" s="172" t="s">
        <v>203</v>
      </c>
      <c r="R23" s="126"/>
      <c r="S23" s="170" t="s">
        <v>15</v>
      </c>
      <c r="T23" s="140" t="s">
        <v>204</v>
      </c>
      <c r="U23" s="140" t="n">
        <v>3</v>
      </c>
      <c r="V23" s="140" t="s">
        <v>140</v>
      </c>
      <c r="W23" s="140" t="s">
        <v>205</v>
      </c>
      <c r="X23" s="140" t="s">
        <v>206</v>
      </c>
    </row>
    <row r="24" customFormat="false" ht="15" hidden="false" customHeight="false" outlineLevel="0" collapsed="false">
      <c r="B24" s="17"/>
      <c r="C24" s="120"/>
      <c r="D24" s="120"/>
      <c r="E24" s="120"/>
      <c r="F24" s="87" t="s">
        <v>207</v>
      </c>
      <c r="G24" s="88"/>
      <c r="H24" s="88"/>
      <c r="I24" s="89" t="str">
        <f aca="false">LOOKUP(J24,Data!$A$2:$B$12)</f>
        <v>Average (+1)</v>
      </c>
      <c r="J24" s="90" t="n">
        <v>1</v>
      </c>
      <c r="K24" s="91"/>
      <c r="L24" s="88"/>
      <c r="M24" s="88"/>
      <c r="N24" s="99" t="s">
        <v>88</v>
      </c>
      <c r="P24" s="171" t="s">
        <v>1</v>
      </c>
      <c r="Q24" s="163" t="s">
        <v>208</v>
      </c>
      <c r="R24" s="142"/>
      <c r="S24" s="142"/>
      <c r="T24" s="142"/>
      <c r="U24" s="142"/>
      <c r="V24" s="142"/>
      <c r="W24" s="142"/>
      <c r="X24" s="143"/>
    </row>
    <row r="25" customFormat="false" ht="15" hidden="false" customHeight="false" outlineLevel="0" collapsed="false">
      <c r="B25" s="17"/>
      <c r="C25" s="120"/>
      <c r="D25" s="120"/>
      <c r="E25" s="120"/>
      <c r="F25" s="173" t="s">
        <v>92</v>
      </c>
      <c r="G25" s="174"/>
      <c r="H25" s="106" t="n">
        <v>0</v>
      </c>
      <c r="I25" s="107" t="s">
        <v>209</v>
      </c>
      <c r="J25" s="108"/>
      <c r="K25" s="108"/>
      <c r="L25" s="109"/>
      <c r="M25" s="109" t="s">
        <v>93</v>
      </c>
      <c r="N25" s="175" t="str">
        <f aca="false">F8</f>
        <v>Good (+3)</v>
      </c>
      <c r="P25" s="139" t="s">
        <v>0</v>
      </c>
      <c r="Q25" s="158"/>
      <c r="R25" s="126"/>
      <c r="S25" s="126"/>
      <c r="T25" s="140"/>
      <c r="U25" s="140"/>
      <c r="V25" s="140"/>
      <c r="W25" s="140"/>
      <c r="X25" s="140"/>
    </row>
    <row r="26" customFormat="false" ht="15" hidden="false" customHeight="false" outlineLevel="0" collapsed="false">
      <c r="B26" s="54" t="s">
        <v>24</v>
      </c>
      <c r="C26" s="54"/>
      <c r="D26" s="54"/>
      <c r="E26" s="176" t="s">
        <v>210</v>
      </c>
      <c r="F26" s="177"/>
      <c r="G26" s="178"/>
      <c r="H26" s="179"/>
      <c r="I26" s="179" t="s">
        <v>74</v>
      </c>
      <c r="J26" s="19" t="s">
        <v>211</v>
      </c>
      <c r="K26" s="112"/>
      <c r="L26" s="112"/>
      <c r="M26" s="112"/>
      <c r="N26" s="112"/>
      <c r="P26" s="171" t="s">
        <v>1</v>
      </c>
      <c r="Q26" s="16"/>
      <c r="R26" s="142"/>
      <c r="S26" s="142"/>
      <c r="T26" s="142"/>
      <c r="U26" s="142"/>
      <c r="V26" s="142"/>
      <c r="W26" s="142"/>
      <c r="X26" s="143"/>
    </row>
    <row r="27" customFormat="false" ht="15" hidden="false" customHeight="false" outlineLevel="0" collapsed="false">
      <c r="A27" s="180" t="n">
        <v>2</v>
      </c>
      <c r="B27" s="72" t="s">
        <v>29</v>
      </c>
      <c r="C27" s="1"/>
      <c r="D27" s="181" t="str">
        <f aca="false">LOOKUP(A27,Data!$A$2:$D$11)</f>
        <v>ppp</v>
      </c>
      <c r="E27" s="182" t="s">
        <v>212</v>
      </c>
      <c r="F27" s="6"/>
      <c r="G27" s="183" t="s">
        <v>78</v>
      </c>
      <c r="H27" s="152" t="s">
        <v>79</v>
      </c>
      <c r="I27" s="184" t="s">
        <v>80</v>
      </c>
      <c r="J27" s="17"/>
      <c r="K27" s="116"/>
      <c r="L27" s="115"/>
      <c r="M27" s="115"/>
      <c r="N27" s="115"/>
      <c r="P27" s="139" t="s">
        <v>0</v>
      </c>
      <c r="Q27" s="158"/>
      <c r="R27" s="126"/>
      <c r="S27" s="126"/>
      <c r="T27" s="140"/>
      <c r="U27" s="140"/>
      <c r="V27" s="140"/>
      <c r="W27" s="140"/>
      <c r="X27" s="140"/>
    </row>
    <row r="28" customFormat="false" ht="15" hidden="false" customHeight="false" outlineLevel="0" collapsed="false">
      <c r="A28" s="180" t="n">
        <v>3</v>
      </c>
      <c r="B28" s="72" t="s">
        <v>37</v>
      </c>
      <c r="C28" s="1"/>
      <c r="D28" s="181" t="str">
        <f aca="false">LOOKUP(A28,Data!$A$2:$D$11)</f>
        <v>pppp</v>
      </c>
      <c r="E28" s="97" t="s">
        <v>213</v>
      </c>
      <c r="F28" s="1"/>
      <c r="G28" s="95" t="s">
        <v>78</v>
      </c>
      <c r="H28" s="98" t="n">
        <v>-1</v>
      </c>
      <c r="I28" s="185" t="s">
        <v>83</v>
      </c>
      <c r="J28" s="17"/>
      <c r="K28" s="116"/>
      <c r="L28" s="115"/>
      <c r="M28" s="115"/>
      <c r="N28" s="115"/>
      <c r="P28" s="171" t="s">
        <v>1</v>
      </c>
      <c r="Q28" s="16"/>
      <c r="R28" s="142"/>
      <c r="S28" s="142"/>
      <c r="T28" s="142"/>
      <c r="U28" s="142"/>
      <c r="V28" s="142"/>
      <c r="W28" s="142"/>
      <c r="X28" s="143"/>
    </row>
    <row r="29" customFormat="false" ht="15" hidden="false" customHeight="false" outlineLevel="0" collapsed="false">
      <c r="B29" s="117" t="s">
        <v>214</v>
      </c>
      <c r="C29" s="17"/>
      <c r="D29" s="186" t="s">
        <v>215</v>
      </c>
      <c r="E29" s="67" t="s">
        <v>216</v>
      </c>
      <c r="F29" s="1"/>
      <c r="G29" s="95" t="s">
        <v>78</v>
      </c>
      <c r="H29" s="98" t="n">
        <v>-2</v>
      </c>
      <c r="I29" s="185" t="s">
        <v>87</v>
      </c>
      <c r="J29" s="17"/>
      <c r="K29" s="116"/>
      <c r="L29" s="115"/>
      <c r="M29" s="115"/>
      <c r="N29" s="115"/>
      <c r="P29" s="139" t="s">
        <v>0</v>
      </c>
      <c r="Q29" s="158"/>
      <c r="R29" s="126"/>
      <c r="S29" s="126"/>
      <c r="T29" s="140"/>
      <c r="U29" s="140"/>
      <c r="V29" s="140"/>
      <c r="W29" s="140"/>
      <c r="X29" s="140"/>
    </row>
    <row r="30" customFormat="false" ht="15" hidden="false" customHeight="false" outlineLevel="0" collapsed="false">
      <c r="B30" s="72" t="s">
        <v>44</v>
      </c>
      <c r="C30" s="1"/>
      <c r="D30" s="181" t="s">
        <v>30</v>
      </c>
      <c r="E30" s="187" t="s">
        <v>217</v>
      </c>
      <c r="F30" s="17"/>
      <c r="G30" s="101" t="s">
        <v>78</v>
      </c>
      <c r="H30" s="188" t="s">
        <v>218</v>
      </c>
      <c r="I30" s="189" t="s">
        <v>91</v>
      </c>
      <c r="J30" s="17"/>
      <c r="K30" s="116"/>
      <c r="L30" s="115"/>
      <c r="M30" s="115"/>
      <c r="N30" s="115"/>
      <c r="P30" s="171" t="s">
        <v>1</v>
      </c>
      <c r="Q30" s="16"/>
      <c r="R30" s="142"/>
      <c r="S30" s="142"/>
      <c r="T30" s="142"/>
      <c r="U30" s="142"/>
      <c r="V30" s="142"/>
      <c r="W30" s="142"/>
      <c r="X30" s="143"/>
    </row>
    <row r="31" customFormat="false" ht="15" hidden="false" customHeight="false" outlineLevel="0" collapsed="false">
      <c r="B31" s="190" t="s">
        <v>56</v>
      </c>
      <c r="C31" s="191"/>
      <c r="D31" s="191"/>
      <c r="E31" s="191"/>
      <c r="F31" s="191"/>
      <c r="G31" s="191" t="s">
        <v>219</v>
      </c>
      <c r="H31" s="191"/>
      <c r="I31" s="191"/>
      <c r="J31" s="191"/>
      <c r="K31" s="191"/>
      <c r="L31" s="191"/>
      <c r="M31" s="191"/>
      <c r="N31" s="191"/>
      <c r="P31" s="139" t="s">
        <v>0</v>
      </c>
      <c r="Q31" s="158"/>
      <c r="R31" s="126"/>
      <c r="S31" s="126"/>
      <c r="T31" s="140"/>
      <c r="U31" s="140"/>
      <c r="V31" s="140"/>
      <c r="W31" s="140"/>
      <c r="X31" s="140"/>
    </row>
    <row r="32" customFormat="false" ht="15" hidden="false" customHeight="false" outlineLevel="0" collapsed="false">
      <c r="B32" s="67" t="s">
        <v>61</v>
      </c>
      <c r="C32" s="16"/>
      <c r="D32" s="17"/>
      <c r="E32" s="17"/>
      <c r="F32" s="192" t="s">
        <v>220</v>
      </c>
      <c r="G32" s="16"/>
      <c r="H32" s="17"/>
      <c r="I32" s="17"/>
      <c r="J32" s="120"/>
      <c r="K32" s="120"/>
      <c r="L32" s="120"/>
      <c r="M32" s="17"/>
      <c r="N32" s="17"/>
      <c r="P32" s="171" t="s">
        <v>1</v>
      </c>
      <c r="Q32" s="16"/>
      <c r="R32" s="142"/>
      <c r="S32" s="142"/>
      <c r="T32" s="142"/>
      <c r="U32" s="142"/>
      <c r="V32" s="142"/>
      <c r="W32" s="142"/>
      <c r="X32" s="143"/>
    </row>
    <row r="33" customFormat="false" ht="15" hidden="false" customHeight="false" outlineLevel="0" collapsed="false">
      <c r="B33" s="67" t="s">
        <v>67</v>
      </c>
      <c r="C33" s="11"/>
      <c r="D33" s="12"/>
      <c r="E33" s="12"/>
      <c r="F33" s="193" t="s">
        <v>221</v>
      </c>
      <c r="G33" s="11"/>
      <c r="H33" s="12"/>
      <c r="I33" s="12"/>
      <c r="J33" s="120"/>
      <c r="K33" s="120"/>
      <c r="L33" s="120"/>
      <c r="M33" s="17"/>
      <c r="N33" s="17"/>
      <c r="P33" s="139" t="s">
        <v>0</v>
      </c>
      <c r="Q33" s="158"/>
      <c r="R33" s="126"/>
      <c r="S33" s="126"/>
      <c r="T33" s="140"/>
      <c r="U33" s="140"/>
      <c r="V33" s="140"/>
      <c r="W33" s="140"/>
      <c r="X33" s="140"/>
    </row>
    <row r="34" customFormat="false" ht="15" hidden="false" customHeight="false" outlineLevel="0" collapsed="false">
      <c r="B34" s="67" t="s">
        <v>69</v>
      </c>
      <c r="C34" s="11"/>
      <c r="D34" s="12"/>
      <c r="E34" s="12"/>
      <c r="F34" s="193" t="s">
        <v>222</v>
      </c>
      <c r="G34" s="11"/>
      <c r="H34" s="12"/>
      <c r="I34" s="12"/>
      <c r="J34" s="120"/>
      <c r="K34" s="120"/>
      <c r="L34" s="120"/>
      <c r="M34" s="17"/>
      <c r="N34" s="17"/>
      <c r="P34" s="171" t="s">
        <v>1</v>
      </c>
      <c r="Q34" s="16"/>
      <c r="R34" s="142"/>
      <c r="S34" s="142"/>
      <c r="T34" s="142"/>
      <c r="U34" s="142"/>
      <c r="V34" s="142"/>
      <c r="W34" s="142"/>
      <c r="X34" s="143"/>
    </row>
    <row r="35" customFormat="false" ht="15" hidden="false" customHeight="false" outlineLevel="0" collapsed="false">
      <c r="B35" s="194" t="s">
        <v>71</v>
      </c>
      <c r="C35" s="11"/>
      <c r="D35" s="12"/>
      <c r="E35" s="12"/>
      <c r="F35" s="193" t="n">
        <v>-8</v>
      </c>
      <c r="G35" s="11"/>
      <c r="H35" s="12"/>
      <c r="I35" s="12"/>
      <c r="J35" s="120"/>
      <c r="K35" s="120"/>
      <c r="L35" s="120"/>
      <c r="M35" s="17"/>
      <c r="N35" s="17"/>
      <c r="P35" s="139" t="s">
        <v>0</v>
      </c>
      <c r="Q35" s="158"/>
      <c r="R35" s="126"/>
      <c r="S35" s="126"/>
      <c r="T35" s="140"/>
      <c r="U35" s="140"/>
      <c r="V35" s="140"/>
      <c r="W35" s="140"/>
      <c r="X35" s="140"/>
    </row>
    <row r="36" customFormat="false" ht="15" hidden="false" customHeight="false" outlineLevel="0" collapsed="false">
      <c r="B36" s="17"/>
      <c r="C36" s="120"/>
      <c r="D36" s="120"/>
      <c r="E36" s="120"/>
      <c r="F36" s="120"/>
      <c r="G36" s="17"/>
      <c r="H36" s="120"/>
      <c r="I36" s="120"/>
      <c r="J36" s="120"/>
      <c r="K36" s="120"/>
      <c r="L36" s="120"/>
      <c r="M36" s="17"/>
      <c r="N36" s="17"/>
      <c r="P36" s="171" t="s">
        <v>1</v>
      </c>
      <c r="Q36" s="16"/>
      <c r="R36" s="142"/>
      <c r="S36" s="142"/>
      <c r="T36" s="142"/>
      <c r="U36" s="142"/>
      <c r="V36" s="142"/>
      <c r="W36" s="142"/>
      <c r="X36" s="143"/>
    </row>
    <row r="37" customFormat="false" ht="15" hidden="false" customHeight="false" outlineLevel="0" collapsed="false">
      <c r="B37" s="112" t="s">
        <v>223</v>
      </c>
      <c r="C37" s="112"/>
      <c r="D37" s="19"/>
      <c r="E37" s="19"/>
      <c r="F37" s="19"/>
      <c r="G37" s="19"/>
      <c r="H37" s="19"/>
      <c r="I37" s="19"/>
      <c r="J37" s="19"/>
      <c r="K37" s="19"/>
      <c r="L37" s="19"/>
      <c r="M37" s="19"/>
      <c r="N37" s="19"/>
      <c r="P37" s="139" t="s">
        <v>0</v>
      </c>
      <c r="Q37" s="158"/>
      <c r="R37" s="126"/>
      <c r="S37" s="126"/>
      <c r="T37" s="140"/>
      <c r="U37" s="140"/>
      <c r="V37" s="140"/>
      <c r="W37" s="140"/>
      <c r="X37" s="140"/>
    </row>
    <row r="38" customFormat="false" ht="15" hidden="false" customHeight="false" outlineLevel="0" collapsed="false">
      <c r="B38" s="195" t="s">
        <v>224</v>
      </c>
      <c r="C38" s="196"/>
      <c r="D38" s="197"/>
      <c r="E38" s="198"/>
      <c r="F38" s="120"/>
      <c r="G38" s="199"/>
      <c r="H38" s="120"/>
      <c r="I38" s="120"/>
      <c r="J38" s="120"/>
      <c r="K38" s="120"/>
      <c r="L38" s="120"/>
      <c r="M38" s="120"/>
      <c r="N38" s="120"/>
      <c r="P38" s="171" t="s">
        <v>1</v>
      </c>
      <c r="Q38" s="16"/>
      <c r="R38" s="142"/>
      <c r="S38" s="142"/>
      <c r="T38" s="142"/>
      <c r="U38" s="142"/>
      <c r="V38" s="142"/>
      <c r="W38" s="142"/>
      <c r="X38" s="143"/>
    </row>
    <row r="39" customFormat="false" ht="16.9" hidden="false" customHeight="true" outlineLevel="0" collapsed="false">
      <c r="B39" s="195" t="s">
        <v>16</v>
      </c>
      <c r="C39" s="200" t="s">
        <v>225</v>
      </c>
      <c r="D39" s="197"/>
      <c r="E39" s="115"/>
      <c r="F39" s="120"/>
      <c r="G39" s="199"/>
      <c r="H39" s="120"/>
      <c r="I39" s="120"/>
      <c r="J39" s="120"/>
      <c r="K39" s="120"/>
      <c r="L39" s="120"/>
      <c r="M39" s="120"/>
      <c r="N39" s="120"/>
      <c r="P39" s="139" t="s">
        <v>0</v>
      </c>
      <c r="Q39" s="158"/>
      <c r="R39" s="126"/>
      <c r="S39" s="126"/>
      <c r="T39" s="140"/>
      <c r="U39" s="140"/>
      <c r="V39" s="140"/>
      <c r="W39" s="140"/>
      <c r="X39" s="140"/>
    </row>
    <row r="40" customFormat="false" ht="15" hidden="false" customHeight="false" outlineLevel="0" collapsed="false">
      <c r="B40" s="195" t="s">
        <v>226</v>
      </c>
      <c r="C40" s="197"/>
      <c r="D40" s="197"/>
      <c r="E40" s="120"/>
      <c r="F40" s="120"/>
      <c r="G40" s="199"/>
      <c r="H40" s="120"/>
      <c r="I40" s="120"/>
      <c r="J40" s="120"/>
      <c r="K40" s="120"/>
      <c r="L40" s="120"/>
      <c r="M40" s="120"/>
      <c r="N40" s="120"/>
      <c r="P40" s="171" t="s">
        <v>1</v>
      </c>
      <c r="Q40" s="16"/>
      <c r="R40" s="142"/>
      <c r="S40" s="142"/>
      <c r="T40" s="142"/>
      <c r="U40" s="142"/>
      <c r="V40" s="142"/>
      <c r="W40" s="142"/>
      <c r="X40" s="143"/>
    </row>
    <row r="41" customFormat="false" ht="15" hidden="false" customHeight="false" outlineLevel="0" collapsed="false">
      <c r="B41" s="201" t="s">
        <v>227</v>
      </c>
      <c r="C41" s="197"/>
      <c r="D41" s="197"/>
      <c r="E41" s="120"/>
      <c r="F41" s="120"/>
      <c r="G41" s="199"/>
      <c r="H41" s="120"/>
      <c r="I41" s="120"/>
      <c r="J41" s="120"/>
      <c r="K41" s="120"/>
      <c r="L41" s="120"/>
      <c r="M41" s="120"/>
      <c r="N41" s="120"/>
      <c r="P41" s="139" t="s">
        <v>0</v>
      </c>
      <c r="Q41" s="158"/>
      <c r="R41" s="126"/>
      <c r="S41" s="126"/>
      <c r="T41" s="140"/>
      <c r="U41" s="140"/>
      <c r="V41" s="140"/>
      <c r="W41" s="140"/>
      <c r="X41" s="140"/>
    </row>
    <row r="42" customFormat="false" ht="15" hidden="false" customHeight="false" outlineLevel="0" collapsed="false">
      <c r="B42" s="195" t="s">
        <v>228</v>
      </c>
      <c r="C42" s="197"/>
      <c r="D42" s="197"/>
      <c r="E42" s="120"/>
      <c r="F42" s="120"/>
      <c r="G42" s="199"/>
      <c r="H42" s="120"/>
      <c r="I42" s="120"/>
      <c r="J42" s="120"/>
      <c r="K42" s="120"/>
      <c r="L42" s="120"/>
      <c r="M42" s="120"/>
      <c r="N42" s="120"/>
      <c r="P42" s="171" t="s">
        <v>1</v>
      </c>
      <c r="Q42" s="16"/>
      <c r="R42" s="142"/>
      <c r="S42" s="142"/>
      <c r="T42" s="142"/>
      <c r="U42" s="142"/>
      <c r="V42" s="142"/>
      <c r="W42" s="142"/>
      <c r="X42" s="143"/>
    </row>
    <row r="43" customFormat="false" ht="15" hidden="false" customHeight="false" outlineLevel="0" collapsed="false">
      <c r="B43" s="201" t="s">
        <v>229</v>
      </c>
      <c r="C43" s="197"/>
      <c r="D43" s="197"/>
      <c r="E43" s="120"/>
      <c r="F43" s="120"/>
      <c r="G43" s="199"/>
      <c r="H43" s="120"/>
      <c r="I43" s="120"/>
      <c r="J43" s="120"/>
      <c r="K43" s="120"/>
      <c r="L43" s="120"/>
      <c r="M43" s="120"/>
      <c r="N43" s="120"/>
      <c r="P43" s="139" t="s">
        <v>0</v>
      </c>
      <c r="Q43" s="158"/>
      <c r="R43" s="126"/>
      <c r="S43" s="126"/>
      <c r="T43" s="140"/>
      <c r="U43" s="140"/>
      <c r="V43" s="140"/>
      <c r="W43" s="140"/>
      <c r="X43" s="140"/>
    </row>
    <row r="44" customFormat="false" ht="15" hidden="false" customHeight="false" outlineLevel="0" collapsed="false">
      <c r="B44" s="195" t="s">
        <v>230</v>
      </c>
      <c r="C44" s="12"/>
      <c r="D44" s="12"/>
      <c r="E44" s="12"/>
      <c r="F44" s="12"/>
      <c r="G44" s="12"/>
      <c r="H44" s="12"/>
      <c r="I44" s="12"/>
      <c r="J44" s="12"/>
      <c r="K44" s="12"/>
      <c r="L44" s="12"/>
      <c r="M44" s="12"/>
      <c r="N44" s="12"/>
      <c r="P44" s="141" t="s">
        <v>1</v>
      </c>
      <c r="Q44" s="16"/>
      <c r="R44" s="142"/>
      <c r="S44" s="142"/>
      <c r="T44" s="142"/>
      <c r="U44" s="142"/>
      <c r="V44" s="142"/>
      <c r="W44" s="142"/>
      <c r="X44" s="143"/>
    </row>
    <row r="45" customFormat="false" ht="15" hidden="false" customHeight="false" outlineLevel="0" collapsed="false">
      <c r="B45" s="195" t="s">
        <v>231</v>
      </c>
      <c r="C45" s="12"/>
      <c r="D45" s="12"/>
      <c r="E45" s="12"/>
      <c r="F45" s="12"/>
      <c r="G45" s="12"/>
      <c r="H45" s="12"/>
      <c r="I45" s="12"/>
      <c r="J45" s="12"/>
      <c r="K45" s="12"/>
      <c r="L45" s="12"/>
      <c r="M45" s="12"/>
      <c r="N45" s="12"/>
      <c r="P45" s="139" t="s">
        <v>0</v>
      </c>
      <c r="Q45" s="158"/>
      <c r="R45" s="126"/>
      <c r="S45" s="126"/>
      <c r="T45" s="140"/>
      <c r="U45" s="140"/>
      <c r="V45" s="140"/>
      <c r="W45" s="140"/>
      <c r="X45" s="140"/>
    </row>
    <row r="46" customFormat="false" ht="15" hidden="false" customHeight="false" outlineLevel="0" collapsed="false">
      <c r="B46" s="195" t="s">
        <v>232</v>
      </c>
      <c r="C46" s="12"/>
      <c r="D46" s="12"/>
      <c r="E46" s="12"/>
      <c r="F46" s="12"/>
      <c r="G46" s="12"/>
      <c r="H46" s="12"/>
      <c r="I46" s="12"/>
      <c r="J46" s="12"/>
      <c r="K46" s="12"/>
      <c r="L46" s="12"/>
      <c r="M46" s="12"/>
      <c r="N46" s="12"/>
      <c r="P46" s="141" t="s">
        <v>1</v>
      </c>
      <c r="Q46" s="16"/>
      <c r="R46" s="142"/>
      <c r="S46" s="142"/>
      <c r="T46" s="142"/>
      <c r="U46" s="142"/>
      <c r="V46" s="142"/>
      <c r="W46" s="142"/>
      <c r="X46" s="143"/>
    </row>
    <row r="47" customFormat="false" ht="15" hidden="false" customHeight="false" outlineLevel="0" collapsed="false">
      <c r="B47" s="195" t="s">
        <v>233</v>
      </c>
      <c r="C47" s="12"/>
      <c r="D47" s="12"/>
      <c r="E47" s="12"/>
      <c r="F47" s="12"/>
      <c r="G47" s="12"/>
      <c r="H47" s="12"/>
      <c r="I47" s="12"/>
      <c r="J47" s="12"/>
      <c r="K47" s="12"/>
      <c r="L47" s="12"/>
      <c r="M47" s="12"/>
      <c r="N47" s="12"/>
      <c r="P47" s="139" t="s">
        <v>0</v>
      </c>
      <c r="Q47" s="158"/>
      <c r="R47" s="126"/>
      <c r="S47" s="126"/>
      <c r="T47" s="140"/>
      <c r="U47" s="140"/>
      <c r="V47" s="140"/>
      <c r="W47" s="140"/>
      <c r="X47" s="140"/>
    </row>
    <row r="48" customFormat="false" ht="15" hidden="false" customHeight="false" outlineLevel="0" collapsed="false">
      <c r="B48" s="195" t="s">
        <v>234</v>
      </c>
      <c r="C48" s="12"/>
      <c r="D48" s="12"/>
      <c r="E48" s="12"/>
      <c r="F48" s="12"/>
      <c r="G48" s="12"/>
      <c r="H48" s="12"/>
      <c r="I48" s="12"/>
      <c r="J48" s="12"/>
      <c r="K48" s="12"/>
      <c r="L48" s="12"/>
      <c r="M48" s="12"/>
      <c r="N48" s="12"/>
      <c r="P48" s="141" t="s">
        <v>1</v>
      </c>
      <c r="Q48" s="16"/>
      <c r="R48" s="142"/>
      <c r="S48" s="142"/>
      <c r="T48" s="142"/>
      <c r="U48" s="142"/>
      <c r="V48" s="142"/>
      <c r="W48" s="142"/>
      <c r="X48" s="143"/>
    </row>
    <row r="49" customFormat="false" ht="15" hidden="false" customHeight="false" outlineLevel="0" collapsed="false">
      <c r="B49" s="195" t="s">
        <v>235</v>
      </c>
      <c r="C49" s="12"/>
      <c r="D49" s="12"/>
      <c r="E49" s="12"/>
      <c r="F49" s="12"/>
      <c r="G49" s="12"/>
      <c r="H49" s="12"/>
      <c r="I49" s="12"/>
      <c r="J49" s="12"/>
      <c r="K49" s="12"/>
      <c r="L49" s="12"/>
      <c r="M49" s="12"/>
      <c r="N49" s="12"/>
      <c r="P49" s="139" t="s">
        <v>0</v>
      </c>
      <c r="Q49" s="158"/>
      <c r="R49" s="126"/>
      <c r="S49" s="126"/>
      <c r="T49" s="140"/>
      <c r="U49" s="140"/>
      <c r="V49" s="140"/>
      <c r="W49" s="140"/>
      <c r="X49" s="140"/>
    </row>
    <row r="50" customFormat="false" ht="15" hidden="false" customHeight="false" outlineLevel="0" collapsed="false">
      <c r="B50" s="195" t="s">
        <v>236</v>
      </c>
      <c r="C50" s="12"/>
      <c r="D50" s="12"/>
      <c r="E50" s="12"/>
      <c r="F50" s="12"/>
      <c r="G50" s="12"/>
      <c r="H50" s="12"/>
      <c r="I50" s="12"/>
      <c r="J50" s="12"/>
      <c r="K50" s="12"/>
      <c r="L50" s="12"/>
      <c r="M50" s="12"/>
      <c r="N50" s="12"/>
      <c r="P50" s="141" t="s">
        <v>1</v>
      </c>
      <c r="Q50" s="16"/>
      <c r="R50" s="142"/>
      <c r="S50" s="142"/>
      <c r="T50" s="142"/>
      <c r="U50" s="142"/>
      <c r="V50" s="142"/>
      <c r="W50" s="142"/>
      <c r="X50" s="143"/>
    </row>
    <row r="51" customFormat="false" ht="15" hidden="false" customHeight="false" outlineLevel="0" collapsed="false">
      <c r="B51" s="12"/>
      <c r="C51" s="12"/>
      <c r="D51" s="12"/>
      <c r="E51" s="12"/>
      <c r="F51" s="12"/>
      <c r="G51" s="12"/>
      <c r="H51" s="12"/>
      <c r="I51" s="12"/>
      <c r="J51" s="12"/>
      <c r="K51" s="12"/>
      <c r="L51" s="12"/>
      <c r="M51" s="12"/>
      <c r="N51" s="12"/>
      <c r="P51" s="139" t="s">
        <v>0</v>
      </c>
      <c r="Q51" s="158"/>
      <c r="R51" s="126"/>
      <c r="S51" s="126"/>
      <c r="T51" s="140"/>
      <c r="U51" s="140"/>
      <c r="V51" s="140"/>
      <c r="W51" s="140"/>
      <c r="X51" s="140"/>
    </row>
    <row r="52" customFormat="false" ht="15" hidden="false" customHeight="false" outlineLevel="0" collapsed="false">
      <c r="B52" s="12"/>
      <c r="C52" s="12"/>
      <c r="D52" s="12"/>
      <c r="E52" s="12"/>
      <c r="F52" s="12"/>
      <c r="G52" s="12"/>
      <c r="H52" s="12"/>
      <c r="I52" s="12"/>
      <c r="J52" s="12"/>
      <c r="K52" s="12"/>
      <c r="L52" s="12"/>
      <c r="M52" s="12"/>
      <c r="N52" s="12"/>
      <c r="P52" s="141" t="s">
        <v>1</v>
      </c>
      <c r="Q52" s="16"/>
      <c r="R52" s="142"/>
      <c r="S52" s="142"/>
      <c r="T52" s="142"/>
      <c r="U52" s="142"/>
      <c r="V52" s="142"/>
      <c r="W52" s="142"/>
      <c r="X52" s="143"/>
    </row>
    <row r="53" customFormat="false" ht="15" hidden="false" customHeight="false" outlineLevel="0" collapsed="false">
      <c r="B53" s="12"/>
      <c r="C53" s="12"/>
      <c r="D53" s="12"/>
      <c r="E53" s="12"/>
      <c r="F53" s="12"/>
      <c r="G53" s="12"/>
      <c r="H53" s="12"/>
      <c r="I53" s="12"/>
      <c r="J53" s="12"/>
      <c r="K53" s="12"/>
      <c r="L53" s="12"/>
      <c r="M53" s="12"/>
      <c r="N53" s="12"/>
      <c r="P53" s="139" t="s">
        <v>0</v>
      </c>
      <c r="Q53" s="158"/>
      <c r="R53" s="126"/>
      <c r="S53" s="126"/>
      <c r="T53" s="140"/>
      <c r="U53" s="140"/>
      <c r="V53" s="140"/>
      <c r="W53" s="140"/>
      <c r="X53" s="140"/>
    </row>
    <row r="54" customFormat="false" ht="15" hidden="false" customHeight="false" outlineLevel="0" collapsed="false">
      <c r="B54" s="12"/>
      <c r="C54" s="12"/>
      <c r="D54" s="12"/>
      <c r="E54" s="12"/>
      <c r="F54" s="12"/>
      <c r="G54" s="12"/>
      <c r="H54" s="12"/>
      <c r="I54" s="12"/>
      <c r="J54" s="12"/>
      <c r="K54" s="12"/>
      <c r="L54" s="12"/>
      <c r="M54" s="12"/>
      <c r="N54" s="12"/>
      <c r="P54" s="141" t="s">
        <v>1</v>
      </c>
      <c r="Q54" s="16"/>
      <c r="R54" s="142"/>
      <c r="S54" s="142"/>
      <c r="T54" s="142"/>
      <c r="U54" s="142"/>
      <c r="V54" s="142"/>
      <c r="W54" s="142"/>
      <c r="X54" s="143"/>
    </row>
    <row r="55" customFormat="false" ht="15" hidden="false" customHeight="false" outlineLevel="0" collapsed="false">
      <c r="B55" s="12"/>
      <c r="C55" s="12"/>
      <c r="D55" s="12"/>
      <c r="E55" s="12"/>
      <c r="F55" s="12"/>
      <c r="G55" s="12"/>
      <c r="H55" s="12"/>
      <c r="I55" s="12"/>
      <c r="J55" s="12"/>
      <c r="K55" s="12"/>
      <c r="L55" s="12"/>
      <c r="M55" s="12"/>
      <c r="N55" s="12"/>
    </row>
    <row r="56" customFormat="false" ht="15" hidden="false" customHeight="false" outlineLevel="0" collapsed="false">
      <c r="G56" s="2"/>
    </row>
    <row r="57" customFormat="false" ht="15" hidden="false" customHeight="false" outlineLevel="0" collapsed="false">
      <c r="G57" s="2"/>
      <c r="P57" s="2" t="n">
        <v>0</v>
      </c>
      <c r="Q57" s="98" t="s">
        <v>21</v>
      </c>
      <c r="S57" s="2" t="s">
        <v>98</v>
      </c>
      <c r="T57" s="2" t="s">
        <v>237</v>
      </c>
    </row>
    <row r="58" customFormat="false" ht="15" hidden="false" customHeight="false" outlineLevel="0" collapsed="false">
      <c r="G58" s="2"/>
      <c r="P58" s="2" t="n">
        <v>1</v>
      </c>
      <c r="Q58" s="98" t="s">
        <v>18</v>
      </c>
      <c r="S58" s="2" t="s">
        <v>99</v>
      </c>
    </row>
    <row r="59" customFormat="false" ht="15" hidden="false" customHeight="false" outlineLevel="0" collapsed="false">
      <c r="G59" s="2"/>
      <c r="P59" s="2" t="n">
        <v>2</v>
      </c>
      <c r="Q59" s="98" t="s">
        <v>15</v>
      </c>
      <c r="S59" s="2" t="s">
        <v>101</v>
      </c>
    </row>
    <row r="60" customFormat="false" ht="15" hidden="false" customHeight="false" outlineLevel="0" collapsed="false">
      <c r="G60" s="2"/>
      <c r="P60" s="2" t="n">
        <v>3</v>
      </c>
      <c r="Q60" s="98" t="s">
        <v>13</v>
      </c>
      <c r="S60" s="2" t="s">
        <v>103</v>
      </c>
    </row>
    <row r="61" customFormat="false" ht="15" hidden="false" customHeight="false" outlineLevel="0" collapsed="false">
      <c r="G61" s="2"/>
      <c r="P61" s="2" t="n">
        <v>4</v>
      </c>
      <c r="Q61" s="98" t="s">
        <v>10</v>
      </c>
      <c r="S61" s="2" t="s">
        <v>106</v>
      </c>
    </row>
    <row r="62" customFormat="false" ht="15" hidden="false" customHeight="false" outlineLevel="0" collapsed="false">
      <c r="G62" s="2"/>
      <c r="P62" s="2" t="n">
        <v>5</v>
      </c>
      <c r="Q62" s="98" t="s">
        <v>6</v>
      </c>
      <c r="R62" s="47"/>
      <c r="S62" s="2" t="s">
        <v>92</v>
      </c>
    </row>
    <row r="63" customFormat="false" ht="15" hidden="false" customHeight="false" outlineLevel="0" collapsed="false">
      <c r="G63" s="2"/>
      <c r="P63" s="2" t="n">
        <v>6</v>
      </c>
      <c r="Q63" s="2" t="s">
        <v>120</v>
      </c>
      <c r="R63" s="47"/>
      <c r="S63" s="2" t="s">
        <v>108</v>
      </c>
    </row>
    <row r="64" customFormat="false" ht="15" hidden="false" customHeight="false" outlineLevel="0" collapsed="false">
      <c r="B64" s="34"/>
      <c r="P64" s="2" t="n">
        <v>7</v>
      </c>
      <c r="Q64" s="2" t="s">
        <v>238</v>
      </c>
      <c r="S64" s="2" t="s">
        <v>109</v>
      </c>
    </row>
    <row r="65" customFormat="false" ht="15" hidden="false" customHeight="false" outlineLevel="0" collapsed="false">
      <c r="P65" s="2" t="n">
        <v>8</v>
      </c>
      <c r="Q65" s="2" t="s">
        <v>239</v>
      </c>
      <c r="S65" s="2" t="s">
        <v>110</v>
      </c>
    </row>
    <row r="66" customFormat="false" ht="15" hidden="false" customHeight="false" outlineLevel="0" collapsed="false">
      <c r="P66" s="2" t="n">
        <v>9</v>
      </c>
      <c r="Q66" s="2" t="s">
        <v>240</v>
      </c>
      <c r="S66" s="2" t="s">
        <v>112</v>
      </c>
    </row>
    <row r="67" customFormat="false" ht="15" hidden="false" customHeight="false" outlineLevel="0" collapsed="false">
      <c r="P67" s="2" t="n">
        <v>10</v>
      </c>
      <c r="Q67" s="130" t="s">
        <v>241</v>
      </c>
      <c r="Y67" s="2"/>
      <c r="Z67" s="2"/>
      <c r="AA67" s="2"/>
    </row>
    <row r="68" customFormat="false" ht="15" hidden="false" customHeight="false" outlineLevel="0" collapsed="false">
      <c r="Q68" s="2"/>
      <c r="T68" s="2"/>
      <c r="U68" s="3"/>
      <c r="V68" s="2"/>
      <c r="W68" s="2"/>
      <c r="X68" s="2"/>
      <c r="Y68" s="1"/>
      <c r="Z68" s="1"/>
      <c r="AA68" s="1"/>
    </row>
    <row r="69" customFormat="false" ht="15" hidden="false" customHeight="false" outlineLevel="0" collapsed="false">
      <c r="P69" s="9" t="s">
        <v>0</v>
      </c>
      <c r="Q69" s="2"/>
      <c r="R69" s="202" t="s">
        <v>242</v>
      </c>
      <c r="S69" s="12"/>
      <c r="T69" s="12"/>
      <c r="U69" s="13"/>
      <c r="V69" s="13"/>
      <c r="W69" s="13"/>
      <c r="X69" s="12"/>
      <c r="Y69" s="1"/>
      <c r="Z69" s="1"/>
      <c r="AA69" s="1"/>
    </row>
    <row r="70" customFormat="false" ht="15" hidden="false" customHeight="false" outlineLevel="0" collapsed="false">
      <c r="P70" s="9" t="s">
        <v>1</v>
      </c>
      <c r="Q70" s="9"/>
      <c r="R70" s="203" t="s">
        <v>243</v>
      </c>
      <c r="S70" s="204"/>
      <c r="T70" s="204"/>
      <c r="U70" s="204"/>
      <c r="V70" s="204"/>
      <c r="W70" s="204"/>
      <c r="X70" s="204"/>
      <c r="Y70" s="1"/>
      <c r="Z70" s="1"/>
      <c r="AA70" s="1"/>
    </row>
    <row r="71" customFormat="false" ht="15" hidden="false" customHeight="true" outlineLevel="0" collapsed="false">
      <c r="P71" s="9"/>
      <c r="Q71" s="9"/>
      <c r="R71" s="205"/>
      <c r="S71" s="206"/>
      <c r="T71" s="206"/>
      <c r="U71" s="206"/>
      <c r="V71" s="206"/>
      <c r="W71" s="206"/>
      <c r="X71" s="206"/>
      <c r="Y71" s="1"/>
      <c r="Z71" s="1"/>
      <c r="AA71" s="1"/>
    </row>
    <row r="72" customFormat="false" ht="15" hidden="false" customHeight="true" outlineLevel="0" collapsed="false">
      <c r="P72" s="9"/>
      <c r="Q72" s="9"/>
      <c r="R72" s="207"/>
      <c r="S72" s="208"/>
      <c r="T72" s="208"/>
      <c r="U72" s="208"/>
      <c r="V72" s="208"/>
      <c r="W72" s="208"/>
      <c r="X72" s="208"/>
      <c r="Y72" s="1"/>
      <c r="Z72" s="1"/>
      <c r="AA72" s="1"/>
    </row>
    <row r="73" customFormat="false" ht="15" hidden="false" customHeight="true" outlineLevel="0" collapsed="false">
      <c r="P73" s="19" t="s">
        <v>3</v>
      </c>
      <c r="Q73" s="19"/>
      <c r="R73" s="19"/>
      <c r="S73" s="209" t="s">
        <v>244</v>
      </c>
      <c r="T73" s="210"/>
      <c r="U73" s="19"/>
      <c r="V73" s="19"/>
      <c r="W73" s="19"/>
      <c r="X73" s="19"/>
      <c r="Y73" s="1"/>
      <c r="Z73" s="1"/>
      <c r="AA73" s="1"/>
    </row>
    <row r="74" customFormat="false" ht="15" hidden="false" customHeight="true" outlineLevel="0" collapsed="false">
      <c r="P74" s="26" t="s">
        <v>5</v>
      </c>
      <c r="Q74" s="16" t="s">
        <v>245</v>
      </c>
      <c r="R74" s="17"/>
      <c r="S74" s="211" t="s">
        <v>246</v>
      </c>
      <c r="T74" s="6"/>
      <c r="U74" s="212" t="n">
        <v>-2</v>
      </c>
      <c r="V74" s="211" t="s">
        <v>247</v>
      </c>
      <c r="W74" s="6"/>
      <c r="X74" s="212" t="n">
        <v>0</v>
      </c>
      <c r="Y74" s="1"/>
      <c r="Z74" s="1"/>
      <c r="AA74" s="1"/>
    </row>
    <row r="75" customFormat="false" ht="15" hidden="false" customHeight="true" outlineLevel="0" collapsed="false">
      <c r="P75" s="35" t="s">
        <v>248</v>
      </c>
      <c r="Q75" s="11" t="s">
        <v>249</v>
      </c>
      <c r="R75" s="12"/>
      <c r="S75" s="213" t="s">
        <v>250</v>
      </c>
      <c r="T75" s="9"/>
      <c r="U75" s="212" t="n">
        <v>0</v>
      </c>
      <c r="V75" s="213" t="s">
        <v>251</v>
      </c>
      <c r="W75" s="9"/>
      <c r="X75" s="212" t="s">
        <v>252</v>
      </c>
      <c r="Y75" s="1"/>
      <c r="Z75" s="1"/>
      <c r="AA75" s="1"/>
    </row>
    <row r="76" customFormat="false" ht="15" hidden="false" customHeight="true" outlineLevel="0" collapsed="false">
      <c r="P76" s="1"/>
      <c r="Q76" s="1"/>
      <c r="R76" s="1"/>
      <c r="S76" s="214" t="s">
        <v>253</v>
      </c>
      <c r="T76" s="17"/>
      <c r="U76" s="212" t="s">
        <v>254</v>
      </c>
      <c r="V76" s="215" t="s">
        <v>255</v>
      </c>
      <c r="W76" s="17"/>
      <c r="X76" s="212" t="n">
        <v>-1</v>
      </c>
      <c r="Y76" s="1"/>
      <c r="Z76" s="1"/>
      <c r="AA76" s="1"/>
    </row>
    <row r="77" customFormat="false" ht="15" hidden="false" customHeight="true" outlineLevel="0" collapsed="false">
      <c r="P77" s="216" t="s">
        <v>92</v>
      </c>
      <c r="Q77" s="54" t="s">
        <v>24</v>
      </c>
      <c r="R77" s="54"/>
      <c r="S77" s="83" t="s">
        <v>62</v>
      </c>
      <c r="T77" s="57"/>
      <c r="U77" s="84"/>
      <c r="V77" s="84"/>
      <c r="W77" s="84"/>
      <c r="X77" s="85" t="s">
        <v>256</v>
      </c>
      <c r="Y77" s="1"/>
      <c r="Z77" s="1"/>
      <c r="AA77" s="1"/>
    </row>
    <row r="78" customFormat="false" ht="15" hidden="false" customHeight="false" outlineLevel="0" collapsed="false">
      <c r="P78" s="106" t="n">
        <v>1</v>
      </c>
      <c r="Q78" s="217" t="s">
        <v>29</v>
      </c>
      <c r="R78" s="71" t="s">
        <v>257</v>
      </c>
      <c r="S78" s="87" t="s">
        <v>258</v>
      </c>
      <c r="T78" s="88"/>
      <c r="U78" s="90"/>
      <c r="V78" s="90"/>
      <c r="W78" s="90"/>
      <c r="X78" s="218" t="s">
        <v>259</v>
      </c>
      <c r="Y78" s="1"/>
      <c r="Z78" s="1"/>
      <c r="AA78" s="1"/>
    </row>
    <row r="79" customFormat="false" ht="15" hidden="false" customHeight="false" outlineLevel="0" collapsed="false">
      <c r="P79" s="219" t="s">
        <v>260</v>
      </c>
      <c r="Q79" s="67" t="s">
        <v>37</v>
      </c>
      <c r="R79" s="71" t="s">
        <v>257</v>
      </c>
      <c r="S79" s="87" t="s">
        <v>261</v>
      </c>
      <c r="T79" s="88"/>
      <c r="U79" s="90"/>
      <c r="V79" s="90"/>
      <c r="W79" s="90"/>
      <c r="X79" s="220" t="s">
        <v>101</v>
      </c>
      <c r="Y79" s="2"/>
      <c r="Z79" s="2"/>
      <c r="AA79" s="2"/>
    </row>
    <row r="80" customFormat="false" ht="15" hidden="false" customHeight="true" outlineLevel="0" collapsed="false">
      <c r="P80" s="47" t="s">
        <v>262</v>
      </c>
      <c r="Q80" s="47"/>
      <c r="R80" s="47"/>
      <c r="S80" s="87" t="s">
        <v>263</v>
      </c>
      <c r="T80" s="88"/>
      <c r="U80" s="90"/>
      <c r="V80" s="90"/>
      <c r="W80" s="90"/>
      <c r="X80" s="221" t="s">
        <v>103</v>
      </c>
    </row>
    <row r="82" customFormat="false" ht="15" hidden="false" customHeight="true" outlineLevel="0" collapsed="false">
      <c r="T82" s="47"/>
    </row>
    <row r="83" customFormat="false" ht="15" hidden="false" customHeight="true" outlineLevel="0" collapsed="false">
      <c r="T83" s="47"/>
    </row>
    <row r="1048576" customFormat="false" ht="12.75" hidden="false" customHeight="true" outlineLevel="0" collapsed="false"/>
  </sheetData>
  <dataValidations count="1">
    <dataValidation allowBlank="true" errorStyle="stop" operator="equal" showDropDown="false" showErrorMessage="true" showInputMessage="false" sqref="F6:M9 F10:H10" type="none">
      <formula1>0</formula1>
      <formula2>0</formula2>
    </dataValidation>
  </dataValidations>
  <printOptions headings="false" gridLines="false" gridLinesSet="true" horizontalCentered="false" verticalCentered="false"/>
  <pageMargins left="0.7" right="0.7" top="0.75" bottom="0.75" header="0.511811023622047" footer="0.511811023622047"/>
  <pageSetup paperSize="1" scale="8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85"/>
  <sheetViews>
    <sheetView showFormulas="false" showGridLines="true" showRowColHeaders="true" showZeros="true" rightToLeft="false" tabSelected="false" showOutlineSymbols="true" defaultGridColor="true" view="normal" topLeftCell="N47" colorId="64" zoomScale="102" zoomScaleNormal="102" zoomScalePageLayoutView="100" workbookViewId="0">
      <selection pane="topLeft" activeCell="AB15" activeCellId="0" sqref="AB15"/>
    </sheetView>
  </sheetViews>
  <sheetFormatPr defaultColWidth="8.7421875" defaultRowHeight="15" customHeight="true" zeroHeight="false" outlineLevelRow="0" outlineLevelCol="0"/>
  <cols>
    <col collapsed="false" customWidth="true" hidden="false" outlineLevel="0" max="1" min="1" style="1" width="8.87"/>
    <col collapsed="false" customWidth="true" hidden="false" outlineLevel="0" max="6" min="5" style="2" width="5.92"/>
    <col collapsed="false" customWidth="true" hidden="false" outlineLevel="0" max="7" min="7" style="3" width="6.05"/>
    <col collapsed="false" customWidth="true" hidden="false" outlineLevel="0" max="8" min="8" style="2" width="6.05"/>
    <col collapsed="false" customWidth="true" hidden="false" outlineLevel="0" max="9" min="9" style="2" width="7.4"/>
    <col collapsed="false" customWidth="true" hidden="false" outlineLevel="0" max="11" min="10" style="2" width="6.85"/>
    <col collapsed="false" customWidth="true" hidden="false" outlineLevel="0" max="12" min="12" style="2" width="7.94"/>
    <col collapsed="false" customWidth="true" hidden="false" outlineLevel="0" max="13" min="13" style="2" width="9.28"/>
    <col collapsed="false" customWidth="true" hidden="false" outlineLevel="0" max="14" min="14" style="1" width="9.67"/>
    <col collapsed="false" customWidth="true" hidden="false" outlineLevel="0" max="15" min="15" style="2" width="8.87"/>
  </cols>
  <sheetData>
    <row r="1" customFormat="false" ht="15" hidden="false" customHeight="false" outlineLevel="0" collapsed="false">
      <c r="B1" s="1"/>
      <c r="C1" s="1"/>
      <c r="D1" s="1"/>
      <c r="E1" s="1"/>
      <c r="F1" s="1"/>
      <c r="G1" s="4"/>
      <c r="H1" s="1"/>
      <c r="I1" s="1"/>
      <c r="J1" s="1"/>
      <c r="K1" s="222"/>
      <c r="L1" s="223"/>
      <c r="M1" s="7"/>
      <c r="O1" s="121" t="s">
        <v>111</v>
      </c>
      <c r="P1" s="121"/>
      <c r="Q1" s="121"/>
      <c r="R1" s="121"/>
      <c r="S1" s="121"/>
      <c r="T1" s="122"/>
      <c r="U1" s="121"/>
      <c r="V1" s="121"/>
      <c r="W1" s="121"/>
      <c r="X1" s="121"/>
      <c r="Y1" s="121"/>
      <c r="Z1" s="121"/>
    </row>
    <row r="2" customFormat="false" ht="15" hidden="false" customHeight="false" outlineLevel="0" collapsed="false">
      <c r="B2" s="1"/>
      <c r="C2" s="1"/>
      <c r="D2" s="1"/>
      <c r="E2" s="1"/>
      <c r="F2" s="1"/>
      <c r="G2" s="4"/>
      <c r="H2" s="1"/>
      <c r="I2" s="1"/>
      <c r="J2" s="1"/>
      <c r="K2" s="224"/>
      <c r="L2" s="225"/>
      <c r="M2" s="10"/>
      <c r="O2" s="123" t="s">
        <v>113</v>
      </c>
      <c r="P2" s="226" t="s">
        <v>264</v>
      </c>
      <c r="Q2" s="125"/>
      <c r="R2" s="125"/>
      <c r="S2" s="125"/>
      <c r="T2" s="227"/>
      <c r="U2" s="123" t="s">
        <v>113</v>
      </c>
      <c r="V2" s="226" t="s">
        <v>265</v>
      </c>
      <c r="W2" s="125"/>
      <c r="X2" s="125"/>
      <c r="Y2" s="126"/>
      <c r="Z2" s="127"/>
    </row>
    <row r="3" customFormat="false" ht="15" hidden="false" customHeight="false" outlineLevel="0" collapsed="false">
      <c r="B3" s="1"/>
      <c r="C3" s="1"/>
      <c r="D3" s="1"/>
      <c r="E3" s="1"/>
      <c r="F3" s="1"/>
      <c r="G3" s="4"/>
      <c r="H3" s="1"/>
      <c r="I3" s="1"/>
      <c r="J3" s="1"/>
      <c r="K3" s="224"/>
      <c r="L3" s="225"/>
      <c r="M3" s="10"/>
      <c r="O3" s="8" t="s">
        <v>114</v>
      </c>
      <c r="P3" s="12" t="s">
        <v>266</v>
      </c>
      <c r="Q3" s="9" t="s">
        <v>115</v>
      </c>
      <c r="R3" s="228" t="n">
        <v>7</v>
      </c>
      <c r="S3" s="128"/>
      <c r="T3" s="86"/>
      <c r="U3" s="8" t="s">
        <v>114</v>
      </c>
      <c r="V3" s="12" t="s">
        <v>266</v>
      </c>
      <c r="W3" s="9" t="s">
        <v>115</v>
      </c>
      <c r="X3" s="128" t="n">
        <v>3</v>
      </c>
      <c r="Y3" s="9" t="s">
        <v>116</v>
      </c>
      <c r="Z3" s="129" t="s">
        <v>267</v>
      </c>
    </row>
    <row r="4" customFormat="false" ht="15" hidden="false" customHeight="false" outlineLevel="0" collapsed="false">
      <c r="B4" s="1"/>
      <c r="C4" s="1"/>
      <c r="D4" s="1"/>
      <c r="E4" s="1"/>
      <c r="F4" s="1"/>
      <c r="G4" s="4"/>
      <c r="H4" s="1"/>
      <c r="I4" s="1"/>
      <c r="J4" s="1"/>
      <c r="K4" s="224"/>
      <c r="L4" s="225"/>
      <c r="M4" s="10"/>
      <c r="O4" s="8" t="s">
        <v>117</v>
      </c>
      <c r="P4" s="12" t="s">
        <v>268</v>
      </c>
      <c r="Q4" s="9" t="s">
        <v>118</v>
      </c>
      <c r="R4" s="12" t="s">
        <v>269</v>
      </c>
      <c r="S4" s="12"/>
      <c r="T4" s="86"/>
      <c r="U4" s="8" t="s">
        <v>117</v>
      </c>
      <c r="V4" s="12" t="s">
        <v>270</v>
      </c>
      <c r="W4" s="9" t="s">
        <v>118</v>
      </c>
      <c r="X4" s="12" t="s">
        <v>271</v>
      </c>
      <c r="Y4" s="9" t="s">
        <v>119</v>
      </c>
      <c r="Z4" s="86" t="s">
        <v>134</v>
      </c>
    </row>
    <row r="5" customFormat="false" ht="15" hidden="false" customHeight="false" outlineLevel="0" collapsed="false">
      <c r="B5" s="9" t="s">
        <v>0</v>
      </c>
      <c r="D5" s="11" t="s">
        <v>272</v>
      </c>
      <c r="E5" s="12"/>
      <c r="F5" s="12"/>
      <c r="G5" s="13"/>
      <c r="H5" s="12"/>
      <c r="I5" s="12"/>
      <c r="J5" s="86"/>
      <c r="K5" s="224"/>
      <c r="L5" s="225"/>
      <c r="M5" s="10"/>
      <c r="O5" s="8" t="s">
        <v>116</v>
      </c>
      <c r="P5" s="12" t="s">
        <v>267</v>
      </c>
      <c r="Q5" s="9" t="s">
        <v>119</v>
      </c>
      <c r="R5" s="12" t="s">
        <v>273</v>
      </c>
      <c r="S5" s="12"/>
      <c r="T5" s="86"/>
      <c r="U5" s="16"/>
      <c r="V5" s="17"/>
      <c r="W5" s="17"/>
      <c r="X5" s="17"/>
      <c r="Y5" s="17"/>
      <c r="Z5" s="129"/>
    </row>
    <row r="6" customFormat="false" ht="15" hidden="false" customHeight="false" outlineLevel="0" collapsed="false">
      <c r="B6" s="9" t="s">
        <v>1</v>
      </c>
      <c r="C6" s="9"/>
      <c r="D6" s="5" t="s">
        <v>274</v>
      </c>
      <c r="E6" s="6"/>
      <c r="F6" s="6"/>
      <c r="G6" s="229"/>
      <c r="H6" s="6"/>
      <c r="I6" s="6"/>
      <c r="J6" s="7"/>
      <c r="K6" s="224"/>
      <c r="L6" s="225"/>
      <c r="M6" s="10"/>
      <c r="O6" s="16" t="s">
        <v>275</v>
      </c>
      <c r="P6" s="17"/>
      <c r="Q6" s="17"/>
      <c r="R6" s="17"/>
      <c r="S6" s="17"/>
      <c r="T6" s="129"/>
      <c r="U6" s="16" t="s">
        <v>276</v>
      </c>
      <c r="V6" s="17"/>
      <c r="W6" s="17"/>
      <c r="X6" s="17"/>
      <c r="Y6" s="17"/>
      <c r="Z6" s="129"/>
    </row>
    <row r="7" customFormat="false" ht="15" hidden="false" customHeight="false" outlineLevel="0" collapsed="false">
      <c r="B7" s="149" t="s">
        <v>17</v>
      </c>
      <c r="C7" s="11" t="s">
        <v>277</v>
      </c>
      <c r="D7" s="8"/>
      <c r="E7" s="9"/>
      <c r="F7" s="9"/>
      <c r="G7" s="14"/>
      <c r="H7" s="9"/>
      <c r="I7" s="9"/>
      <c r="J7" s="10"/>
      <c r="K7" s="224"/>
      <c r="L7" s="225"/>
      <c r="M7" s="10"/>
      <c r="O7" s="16" t="s">
        <v>278</v>
      </c>
      <c r="P7" s="17"/>
      <c r="Q7" s="17"/>
      <c r="R7" s="17"/>
      <c r="S7" s="17"/>
      <c r="T7" s="129"/>
      <c r="U7" s="16" t="s">
        <v>279</v>
      </c>
      <c r="V7" s="17"/>
      <c r="W7" s="17"/>
      <c r="X7" s="17"/>
      <c r="Y7" s="17"/>
      <c r="Z7" s="129"/>
    </row>
    <row r="8" customFormat="false" ht="15" hidden="false" customHeight="false" outlineLevel="0" collapsed="false">
      <c r="B8" s="1" t="s">
        <v>2</v>
      </c>
      <c r="C8" s="106" t="n">
        <v>3</v>
      </c>
      <c r="D8" s="17"/>
      <c r="E8" s="17"/>
      <c r="F8" s="17"/>
      <c r="G8" s="18"/>
      <c r="H8" s="17"/>
      <c r="I8" s="17"/>
      <c r="J8" s="129"/>
      <c r="K8" s="224"/>
      <c r="L8" s="225"/>
      <c r="M8" s="10"/>
      <c r="O8" s="16"/>
      <c r="P8" s="17"/>
      <c r="Q8" s="17"/>
      <c r="R8" s="17"/>
      <c r="S8" s="17"/>
      <c r="T8" s="129"/>
      <c r="U8" s="16" t="s">
        <v>280</v>
      </c>
      <c r="V8" s="17"/>
      <c r="W8" s="17"/>
      <c r="X8" s="17"/>
      <c r="Y8" s="17"/>
      <c r="Z8" s="129"/>
    </row>
    <row r="9" customFormat="false" ht="15" hidden="false" customHeight="false" outlineLevel="0" collapsed="false">
      <c r="B9" s="19" t="s">
        <v>3</v>
      </c>
      <c r="C9" s="19"/>
      <c r="D9" s="19"/>
      <c r="E9" s="19"/>
      <c r="F9" s="20" t="s">
        <v>281</v>
      </c>
      <c r="G9" s="19"/>
      <c r="H9" s="19"/>
      <c r="I9" s="20"/>
      <c r="J9" s="20"/>
      <c r="K9" s="230"/>
      <c r="L9" s="231"/>
      <c r="M9" s="25"/>
      <c r="O9" s="123" t="s">
        <v>113</v>
      </c>
      <c r="P9" s="232" t="s">
        <v>282</v>
      </c>
      <c r="Q9" s="125"/>
      <c r="R9" s="125"/>
      <c r="S9" s="125"/>
      <c r="T9" s="227"/>
      <c r="U9" s="123" t="s">
        <v>113</v>
      </c>
      <c r="V9" s="233" t="s">
        <v>283</v>
      </c>
      <c r="W9" s="125"/>
      <c r="X9" s="125"/>
      <c r="Y9" s="125"/>
      <c r="Z9" s="227" t="s">
        <v>284</v>
      </c>
    </row>
    <row r="10" customFormat="false" ht="15" hidden="false" customHeight="false" outlineLevel="0" collapsed="false">
      <c r="B10" s="26" t="s">
        <v>5</v>
      </c>
      <c r="C10" s="16" t="s">
        <v>285</v>
      </c>
      <c r="D10" s="17"/>
      <c r="E10" s="36" t="s">
        <v>6</v>
      </c>
      <c r="F10" s="234"/>
      <c r="G10" s="9"/>
      <c r="H10" s="9"/>
      <c r="I10" s="235"/>
      <c r="J10" s="235"/>
      <c r="K10" s="236"/>
      <c r="L10" s="237"/>
      <c r="M10" s="238"/>
      <c r="O10" s="8" t="s">
        <v>114</v>
      </c>
      <c r="P10" s="12" t="s">
        <v>266</v>
      </c>
      <c r="Q10" s="9" t="s">
        <v>115</v>
      </c>
      <c r="R10" s="128" t="n">
        <v>5</v>
      </c>
      <c r="S10" s="12"/>
      <c r="T10" s="86"/>
      <c r="U10" s="8" t="s">
        <v>114</v>
      </c>
      <c r="V10" s="12" t="s">
        <v>266</v>
      </c>
      <c r="W10" s="9" t="s">
        <v>115</v>
      </c>
      <c r="X10" s="128" t="n">
        <v>6</v>
      </c>
      <c r="Y10" s="9" t="s">
        <v>116</v>
      </c>
      <c r="Z10" s="86" t="s">
        <v>267</v>
      </c>
    </row>
    <row r="11" customFormat="false" ht="15" hidden="false" customHeight="false" outlineLevel="0" collapsed="false">
      <c r="B11" s="35" t="s">
        <v>9</v>
      </c>
      <c r="C11" s="11" t="s">
        <v>286</v>
      </c>
      <c r="D11" s="12"/>
      <c r="E11" s="36" t="s">
        <v>10</v>
      </c>
      <c r="F11" s="234"/>
      <c r="G11" s="239" t="s">
        <v>287</v>
      </c>
      <c r="H11" s="239"/>
      <c r="I11" s="98"/>
      <c r="J11" s="98"/>
      <c r="K11" s="240"/>
      <c r="L11" s="241"/>
      <c r="M11" s="238"/>
      <c r="O11" s="8" t="s">
        <v>117</v>
      </c>
      <c r="P11" s="12" t="s">
        <v>288</v>
      </c>
      <c r="Q11" s="9" t="s">
        <v>118</v>
      </c>
      <c r="R11" s="12" t="s">
        <v>153</v>
      </c>
      <c r="S11" s="12"/>
      <c r="T11" s="86"/>
      <c r="U11" s="8" t="s">
        <v>117</v>
      </c>
      <c r="V11" s="12" t="s">
        <v>201</v>
      </c>
      <c r="W11" s="9" t="s">
        <v>118</v>
      </c>
      <c r="X11" s="128" t="s">
        <v>140</v>
      </c>
      <c r="Y11" s="9" t="s">
        <v>119</v>
      </c>
      <c r="Z11" s="242" t="s">
        <v>289</v>
      </c>
    </row>
    <row r="12" customFormat="false" ht="15" hidden="false" customHeight="false" outlineLevel="0" collapsed="false">
      <c r="B12" s="40" t="s">
        <v>12</v>
      </c>
      <c r="C12" s="11" t="s">
        <v>290</v>
      </c>
      <c r="D12" s="12"/>
      <c r="E12" s="36" t="s">
        <v>13</v>
      </c>
      <c r="F12" s="234"/>
      <c r="G12" s="239" t="s">
        <v>291</v>
      </c>
      <c r="H12" s="239"/>
      <c r="I12" s="1"/>
      <c r="J12" s="148"/>
      <c r="K12" s="243"/>
      <c r="L12" s="243"/>
      <c r="M12" s="244"/>
      <c r="O12" s="8" t="s">
        <v>116</v>
      </c>
      <c r="P12" s="12" t="s">
        <v>267</v>
      </c>
      <c r="Q12" s="9" t="s">
        <v>119</v>
      </c>
      <c r="R12" s="12" t="s">
        <v>273</v>
      </c>
      <c r="S12" s="12"/>
      <c r="T12" s="86"/>
      <c r="U12" s="16" t="s">
        <v>292</v>
      </c>
      <c r="V12" s="17"/>
      <c r="W12" s="17"/>
      <c r="X12" s="17"/>
      <c r="Y12" s="17"/>
      <c r="Z12" s="129"/>
    </row>
    <row r="13" customFormat="false" ht="15" hidden="false" customHeight="false" outlineLevel="0" collapsed="false">
      <c r="B13" s="40" t="s">
        <v>154</v>
      </c>
      <c r="C13" s="245" t="s">
        <v>293</v>
      </c>
      <c r="D13" s="12"/>
      <c r="E13" s="36" t="s">
        <v>15</v>
      </c>
      <c r="F13" s="234"/>
      <c r="G13" s="148" t="s">
        <v>294</v>
      </c>
      <c r="H13" s="148"/>
      <c r="I13" s="1"/>
      <c r="J13" s="1"/>
      <c r="K13" s="1"/>
      <c r="L13" s="239"/>
      <c r="M13" s="10"/>
      <c r="O13" s="16" t="s">
        <v>295</v>
      </c>
      <c r="P13" s="17"/>
      <c r="Q13" s="17"/>
      <c r="R13" s="17"/>
      <c r="S13" s="17"/>
      <c r="T13" s="129"/>
      <c r="U13" s="16"/>
      <c r="V13" s="17"/>
      <c r="W13" s="17"/>
      <c r="X13" s="17"/>
      <c r="Y13" s="17"/>
      <c r="Z13" s="129"/>
    </row>
    <row r="14" customFormat="false" ht="15" hidden="false" customHeight="false" outlineLevel="0" collapsed="false">
      <c r="B14" s="45" t="s">
        <v>296</v>
      </c>
      <c r="C14" s="11" t="s">
        <v>297</v>
      </c>
      <c r="D14" s="12"/>
      <c r="E14" s="36" t="s">
        <v>18</v>
      </c>
      <c r="F14" s="234"/>
      <c r="G14" s="148" t="s">
        <v>298</v>
      </c>
      <c r="H14" s="148"/>
      <c r="I14" s="1"/>
      <c r="J14" s="1"/>
      <c r="K14" s="1"/>
      <c r="L14" s="1"/>
      <c r="M14" s="1"/>
      <c r="O14" s="16" t="s">
        <v>299</v>
      </c>
      <c r="P14" s="17"/>
      <c r="Q14" s="17"/>
      <c r="R14" s="17"/>
      <c r="S14" s="17"/>
      <c r="T14" s="129"/>
      <c r="U14" s="16"/>
      <c r="V14" s="17"/>
      <c r="W14" s="17"/>
      <c r="X14" s="17"/>
      <c r="Y14" s="17"/>
      <c r="Z14" s="129"/>
    </row>
    <row r="15" customFormat="false" ht="15" hidden="false" customHeight="false" outlineLevel="0" collapsed="false">
      <c r="B15" s="54" t="s">
        <v>24</v>
      </c>
      <c r="C15" s="54"/>
      <c r="D15" s="55"/>
      <c r="E15" s="55"/>
      <c r="F15" s="55" t="s">
        <v>25</v>
      </c>
      <c r="G15" s="55"/>
      <c r="H15" s="56"/>
      <c r="I15" s="55"/>
      <c r="J15" s="57"/>
      <c r="K15" s="57"/>
      <c r="L15" s="246"/>
      <c r="M15" s="246"/>
      <c r="O15" s="123" t="s">
        <v>113</v>
      </c>
      <c r="P15" s="247" t="s">
        <v>300</v>
      </c>
      <c r="Q15" s="125"/>
      <c r="R15" s="125"/>
      <c r="S15" s="125"/>
      <c r="T15" s="227"/>
      <c r="U15" s="123" t="s">
        <v>113</v>
      </c>
      <c r="V15" s="232" t="s">
        <v>301</v>
      </c>
      <c r="W15" s="125"/>
      <c r="X15" s="125"/>
      <c r="Y15" s="125"/>
      <c r="Z15" s="227"/>
    </row>
    <row r="16" customFormat="false" ht="15" hidden="false" customHeight="false" outlineLevel="0" collapsed="false">
      <c r="A16" s="180" t="n">
        <v>3</v>
      </c>
      <c r="B16" s="58" t="s">
        <v>29</v>
      </c>
      <c r="C16" s="71" t="str">
        <f aca="false">LOOKUP(A16,Data!$A$2:$D$11)</f>
        <v>pppp</v>
      </c>
      <c r="D16" s="6"/>
      <c r="E16" s="6"/>
      <c r="F16" s="248" t="s">
        <v>31</v>
      </c>
      <c r="G16" s="249" t="n">
        <v>4</v>
      </c>
      <c r="H16" s="69"/>
      <c r="I16" s="250" t="s">
        <v>32</v>
      </c>
      <c r="J16" s="77" t="n">
        <v>0</v>
      </c>
      <c r="K16" s="219"/>
      <c r="L16" s="251" t="s">
        <v>33</v>
      </c>
      <c r="M16" s="252" t="n">
        <v>2</v>
      </c>
      <c r="O16" s="8" t="s">
        <v>114</v>
      </c>
      <c r="P16" s="12" t="s">
        <v>266</v>
      </c>
      <c r="Q16" s="9" t="s">
        <v>115</v>
      </c>
      <c r="R16" s="128" t="n">
        <v>3</v>
      </c>
      <c r="S16" s="9" t="s">
        <v>116</v>
      </c>
      <c r="T16" s="86" t="s">
        <v>142</v>
      </c>
      <c r="U16" s="8" t="s">
        <v>114</v>
      </c>
      <c r="V16" s="12" t="s">
        <v>266</v>
      </c>
      <c r="W16" s="9" t="s">
        <v>115</v>
      </c>
      <c r="X16" s="128" t="n">
        <v>4</v>
      </c>
      <c r="Y16" s="9" t="s">
        <v>116</v>
      </c>
      <c r="Z16" s="86" t="s">
        <v>267</v>
      </c>
    </row>
    <row r="17" customFormat="false" ht="15" hidden="false" customHeight="false" outlineLevel="0" collapsed="false">
      <c r="A17" s="180" t="n">
        <v>3</v>
      </c>
      <c r="B17" s="67" t="s">
        <v>37</v>
      </c>
      <c r="C17" s="71" t="str">
        <f aca="false">LOOKUP(A17,Data!$A$2:$D$11)</f>
        <v>pppp</v>
      </c>
      <c r="D17" s="9"/>
      <c r="E17" s="9"/>
      <c r="F17" s="250" t="s">
        <v>38</v>
      </c>
      <c r="G17" s="68" t="n">
        <v>0</v>
      </c>
      <c r="H17" s="69"/>
      <c r="I17" s="250" t="s">
        <v>39</v>
      </c>
      <c r="J17" s="77" t="n">
        <v>0</v>
      </c>
      <c r="K17" s="219"/>
      <c r="L17" s="40" t="s">
        <v>40</v>
      </c>
      <c r="M17" s="77" t="n">
        <v>0</v>
      </c>
      <c r="O17" s="8" t="s">
        <v>117</v>
      </c>
      <c r="P17" s="12" t="s">
        <v>302</v>
      </c>
      <c r="Q17" s="9" t="s">
        <v>118</v>
      </c>
      <c r="R17" s="128" t="s">
        <v>167</v>
      </c>
      <c r="S17" s="9" t="s">
        <v>119</v>
      </c>
      <c r="T17" s="86" t="s">
        <v>303</v>
      </c>
      <c r="U17" s="8" t="s">
        <v>117</v>
      </c>
      <c r="V17" s="12" t="s">
        <v>288</v>
      </c>
      <c r="W17" s="9" t="s">
        <v>118</v>
      </c>
      <c r="X17" s="12" t="s">
        <v>140</v>
      </c>
      <c r="Y17" s="9" t="s">
        <v>119</v>
      </c>
      <c r="Z17" s="86" t="s">
        <v>304</v>
      </c>
    </row>
    <row r="18" customFormat="false" ht="13.5" hidden="false" customHeight="true" outlineLevel="0" collapsed="false">
      <c r="B18" s="67" t="s">
        <v>44</v>
      </c>
      <c r="C18" s="71" t="s">
        <v>30</v>
      </c>
      <c r="D18" s="9"/>
      <c r="E18" s="9"/>
      <c r="F18" s="250" t="s">
        <v>45</v>
      </c>
      <c r="G18" s="68" t="n">
        <v>0</v>
      </c>
      <c r="H18" s="69"/>
      <c r="I18" s="250" t="s">
        <v>46</v>
      </c>
      <c r="J18" s="77" t="n">
        <v>0</v>
      </c>
      <c r="K18" s="219"/>
      <c r="L18" s="251" t="s">
        <v>47</v>
      </c>
      <c r="M18" s="252" t="n">
        <v>1</v>
      </c>
      <c r="O18" s="16" t="s">
        <v>305</v>
      </c>
      <c r="P18" s="17"/>
      <c r="Q18" s="17"/>
      <c r="R18" s="17"/>
      <c r="S18" s="17"/>
      <c r="T18" s="129"/>
      <c r="U18" s="16" t="s">
        <v>306</v>
      </c>
      <c r="V18" s="17"/>
      <c r="W18" s="17"/>
      <c r="X18" s="17"/>
      <c r="Y18" s="17"/>
      <c r="Z18" s="129"/>
    </row>
    <row r="19" customFormat="false" ht="15" hidden="false" customHeight="false" outlineLevel="0" collapsed="false">
      <c r="B19" s="67" t="s">
        <v>51</v>
      </c>
      <c r="C19" s="71" t="s">
        <v>30</v>
      </c>
      <c r="D19" s="9"/>
      <c r="E19" s="9"/>
      <c r="F19" s="250" t="s">
        <v>52</v>
      </c>
      <c r="G19" s="68" t="n">
        <v>0</v>
      </c>
      <c r="H19" s="62"/>
      <c r="I19" s="94" t="s">
        <v>53</v>
      </c>
      <c r="J19" s="252" t="n">
        <v>1</v>
      </c>
      <c r="K19" s="219"/>
      <c r="L19" s="35" t="s">
        <v>54</v>
      </c>
      <c r="M19" s="253" t="n">
        <v>0</v>
      </c>
      <c r="O19" s="16" t="s">
        <v>307</v>
      </c>
      <c r="P19" s="17"/>
      <c r="Q19" s="17"/>
      <c r="R19" s="17"/>
      <c r="S19" s="17"/>
      <c r="T19" s="129"/>
      <c r="U19" s="16"/>
      <c r="V19" s="17"/>
      <c r="W19" s="17"/>
      <c r="X19" s="17"/>
      <c r="Y19" s="17"/>
      <c r="Z19" s="129"/>
    </row>
    <row r="20" customFormat="false" ht="15" hidden="false" customHeight="false" outlineLevel="0" collapsed="false">
      <c r="B20" s="75" t="s">
        <v>56</v>
      </c>
      <c r="C20" s="17"/>
      <c r="D20" s="17"/>
      <c r="E20" s="17"/>
      <c r="F20" s="254" t="s">
        <v>57</v>
      </c>
      <c r="G20" s="77" t="n">
        <v>0</v>
      </c>
      <c r="H20" s="78"/>
      <c r="I20" s="254" t="s">
        <v>58</v>
      </c>
      <c r="J20" s="77" t="n">
        <v>0</v>
      </c>
      <c r="K20" s="255"/>
      <c r="L20" s="256" t="s">
        <v>59</v>
      </c>
      <c r="M20" s="77" t="n">
        <v>0</v>
      </c>
      <c r="O20" s="123" t="s">
        <v>113</v>
      </c>
      <c r="P20" s="257" t="s">
        <v>308</v>
      </c>
      <c r="Q20" s="125"/>
      <c r="R20" s="125"/>
      <c r="S20" s="125"/>
      <c r="T20" s="227"/>
      <c r="U20" s="123" t="s">
        <v>113</v>
      </c>
      <c r="V20" s="247" t="s">
        <v>309</v>
      </c>
      <c r="W20" s="125"/>
      <c r="X20" s="125"/>
      <c r="Y20" s="126" t="s">
        <v>310</v>
      </c>
      <c r="Z20" s="127"/>
    </row>
    <row r="21" customFormat="false" ht="15" hidden="false" customHeight="false" outlineLevel="0" collapsed="false">
      <c r="B21" s="67" t="s">
        <v>61</v>
      </c>
      <c r="C21" s="16"/>
      <c r="D21" s="17"/>
      <c r="E21" s="254" t="s">
        <v>220</v>
      </c>
      <c r="F21" s="83" t="s">
        <v>62</v>
      </c>
      <c r="G21" s="57"/>
      <c r="H21" s="57"/>
      <c r="I21" s="84" t="s">
        <v>63</v>
      </c>
      <c r="J21" s="84"/>
      <c r="K21" s="84" t="s">
        <v>64</v>
      </c>
      <c r="L21" s="57"/>
      <c r="M21" s="85" t="s">
        <v>65</v>
      </c>
      <c r="O21" s="8" t="s">
        <v>114</v>
      </c>
      <c r="P21" s="12" t="s">
        <v>266</v>
      </c>
      <c r="Q21" s="9" t="s">
        <v>115</v>
      </c>
      <c r="R21" s="128" t="n">
        <v>2</v>
      </c>
      <c r="S21" s="9" t="s">
        <v>116</v>
      </c>
      <c r="T21" s="86" t="s">
        <v>142</v>
      </c>
      <c r="U21" s="67" t="s">
        <v>114</v>
      </c>
      <c r="V21" s="12" t="s">
        <v>266</v>
      </c>
      <c r="W21" s="9" t="s">
        <v>115</v>
      </c>
      <c r="X21" s="128" t="n">
        <v>2</v>
      </c>
      <c r="Y21" s="9" t="s">
        <v>116</v>
      </c>
      <c r="Z21" s="258" t="s">
        <v>142</v>
      </c>
    </row>
    <row r="22" customFormat="false" ht="15" hidden="false" customHeight="false" outlineLevel="0" collapsed="false">
      <c r="B22" s="67" t="s">
        <v>67</v>
      </c>
      <c r="C22" s="11"/>
      <c r="D22" s="12"/>
      <c r="E22" s="86" t="s">
        <v>221</v>
      </c>
      <c r="F22" s="259" t="s">
        <v>311</v>
      </c>
      <c r="G22" s="260"/>
      <c r="H22" s="260"/>
      <c r="I22" s="261" t="str">
        <f aca="false">LOOKUP(J22,Data!$A$2:$B$12)</f>
        <v>Good (+3)</v>
      </c>
      <c r="J22" s="262" t="n">
        <v>3</v>
      </c>
      <c r="K22" s="175"/>
      <c r="L22" s="263"/>
      <c r="M22" s="92"/>
      <c r="O22" s="8" t="s">
        <v>117</v>
      </c>
      <c r="P22" s="12" t="s">
        <v>312</v>
      </c>
      <c r="Q22" s="9" t="s">
        <v>118</v>
      </c>
      <c r="R22" s="128" t="s">
        <v>140</v>
      </c>
      <c r="S22" s="9" t="s">
        <v>119</v>
      </c>
      <c r="T22" s="86" t="s">
        <v>313</v>
      </c>
      <c r="U22" s="67" t="s">
        <v>117</v>
      </c>
      <c r="V22" s="12" t="s">
        <v>314</v>
      </c>
      <c r="W22" s="9" t="s">
        <v>118</v>
      </c>
      <c r="X22" s="12" t="s">
        <v>153</v>
      </c>
      <c r="Y22" s="9" t="s">
        <v>119</v>
      </c>
      <c r="Z22" s="86" t="s">
        <v>313</v>
      </c>
    </row>
    <row r="23" customFormat="false" ht="15" hidden="false" customHeight="false" outlineLevel="0" collapsed="false">
      <c r="B23" s="67" t="s">
        <v>69</v>
      </c>
      <c r="C23" s="11"/>
      <c r="D23" s="12"/>
      <c r="E23" s="86" t="s">
        <v>222</v>
      </c>
      <c r="F23" s="259" t="s">
        <v>315</v>
      </c>
      <c r="G23" s="260"/>
      <c r="H23" s="260"/>
      <c r="I23" s="261" t="str">
        <f aca="false">LOOKUP(J23,Data!$A$2:$B$12)</f>
        <v>Fair (+2)</v>
      </c>
      <c r="J23" s="262" t="n">
        <v>2</v>
      </c>
      <c r="K23" s="175"/>
      <c r="L23" s="263"/>
      <c r="M23" s="264" t="s">
        <v>316</v>
      </c>
      <c r="O23" s="16" t="s">
        <v>317</v>
      </c>
      <c r="P23" s="17"/>
      <c r="Q23" s="17"/>
      <c r="R23" s="17"/>
      <c r="S23" s="17"/>
      <c r="T23" s="129"/>
      <c r="U23" s="16" t="s">
        <v>318</v>
      </c>
      <c r="V23" s="17"/>
      <c r="W23" s="17"/>
      <c r="X23" s="17"/>
      <c r="Y23" s="17"/>
      <c r="Z23" s="265" t="s">
        <v>319</v>
      </c>
    </row>
    <row r="24" customFormat="false" ht="15" hidden="false" customHeight="false" outlineLevel="0" collapsed="false">
      <c r="B24" s="67" t="s">
        <v>71</v>
      </c>
      <c r="C24" s="11"/>
      <c r="D24" s="12"/>
      <c r="E24" s="86" t="n">
        <v>-8</v>
      </c>
      <c r="F24" s="259" t="s">
        <v>320</v>
      </c>
      <c r="G24" s="260"/>
      <c r="H24" s="260"/>
      <c r="I24" s="261" t="str">
        <f aca="false">LOOKUP(J24,Data!$A$2:$B$12)</f>
        <v>Fantastic (+6)</v>
      </c>
      <c r="J24" s="262" t="n">
        <f aca="false">G16+M16</f>
        <v>6</v>
      </c>
      <c r="K24" s="175" t="n">
        <f aca="false">J24+4</f>
        <v>10</v>
      </c>
      <c r="L24" s="260" t="s">
        <v>321</v>
      </c>
      <c r="M24" s="88"/>
      <c r="O24" s="16" t="s">
        <v>322</v>
      </c>
      <c r="P24" s="17"/>
      <c r="Q24" s="17"/>
      <c r="R24" s="17"/>
      <c r="S24" s="17"/>
      <c r="T24" s="129"/>
      <c r="U24" s="16" t="s">
        <v>323</v>
      </c>
      <c r="V24" s="17"/>
      <c r="W24" s="17"/>
      <c r="X24" s="17"/>
      <c r="Y24" s="17" t="s">
        <v>15</v>
      </c>
      <c r="Z24" s="258"/>
    </row>
    <row r="25" customFormat="false" ht="15" hidden="false" customHeight="false" outlineLevel="0" collapsed="false">
      <c r="B25" s="75" t="s">
        <v>73</v>
      </c>
      <c r="C25" s="9"/>
      <c r="D25" s="9"/>
      <c r="E25" s="94" t="s">
        <v>74</v>
      </c>
      <c r="F25" s="259" t="s">
        <v>324</v>
      </c>
      <c r="G25" s="260"/>
      <c r="H25" s="260"/>
      <c r="I25" s="261" t="str">
        <f aca="false">LOOKUP(J25,Data!$A$2:$B$12)</f>
        <v>Superb (+5)</v>
      </c>
      <c r="J25" s="262" t="n">
        <v>5</v>
      </c>
      <c r="K25" s="175" t="n">
        <f aca="false">J25+4</f>
        <v>9</v>
      </c>
      <c r="L25" s="263"/>
      <c r="M25" s="88"/>
      <c r="O25" s="16"/>
      <c r="P25" s="17"/>
      <c r="Q25" s="17"/>
      <c r="R25" s="17"/>
      <c r="S25" s="17"/>
      <c r="T25" s="129"/>
      <c r="U25" s="16"/>
      <c r="V25" s="17"/>
      <c r="W25" s="17"/>
      <c r="X25" s="17"/>
      <c r="Y25" s="17"/>
      <c r="Z25" s="129"/>
    </row>
    <row r="26" customFormat="false" ht="15" hidden="false" customHeight="false" outlineLevel="0" collapsed="false">
      <c r="B26" s="67" t="s">
        <v>77</v>
      </c>
      <c r="C26" s="95" t="s">
        <v>78</v>
      </c>
      <c r="D26" s="9" t="s">
        <v>79</v>
      </c>
      <c r="E26" s="96" t="s">
        <v>80</v>
      </c>
      <c r="F26" s="266" t="s">
        <v>266</v>
      </c>
      <c r="G26" s="260"/>
      <c r="H26" s="260"/>
      <c r="I26" s="261" t="str">
        <f aca="false">LOOKUP(J26,Data!$A$2:$B$12)</f>
        <v>Great (+4)</v>
      </c>
      <c r="J26" s="262" t="n">
        <f aca="false">G16</f>
        <v>4</v>
      </c>
      <c r="K26" s="175" t="n">
        <f aca="false">J26+4</f>
        <v>8</v>
      </c>
      <c r="L26" s="263"/>
      <c r="M26" s="88"/>
      <c r="O26" s="16" t="s">
        <v>325</v>
      </c>
      <c r="P26" s="17"/>
      <c r="Q26" s="17"/>
      <c r="R26" s="17"/>
      <c r="S26" s="17"/>
      <c r="T26" s="129"/>
      <c r="U26" s="16"/>
      <c r="V26" s="17"/>
      <c r="W26" s="17"/>
      <c r="X26" s="17"/>
      <c r="Y26" s="17"/>
      <c r="Z26" s="129"/>
    </row>
    <row r="27" customFormat="false" ht="15" hidden="false" customHeight="false" outlineLevel="0" collapsed="false">
      <c r="B27" s="97" t="s">
        <v>82</v>
      </c>
      <c r="C27" s="95" t="s">
        <v>78</v>
      </c>
      <c r="D27" s="98" t="n">
        <v>-1</v>
      </c>
      <c r="E27" s="96" t="s">
        <v>83</v>
      </c>
      <c r="F27" s="259" t="s">
        <v>270</v>
      </c>
      <c r="G27" s="260"/>
      <c r="H27" s="260"/>
      <c r="I27" s="261" t="str">
        <f aca="false">LOOKUP(J27,Data!$A$2:$B$12)</f>
        <v>Fair (+2)</v>
      </c>
      <c r="J27" s="262" t="n">
        <f aca="false">M16</f>
        <v>2</v>
      </c>
      <c r="K27" s="175" t="n">
        <f aca="false">J27+4</f>
        <v>6</v>
      </c>
      <c r="L27" s="263"/>
      <c r="M27" s="99" t="s">
        <v>202</v>
      </c>
      <c r="O27" s="267" t="s">
        <v>326</v>
      </c>
      <c r="P27" s="267"/>
      <c r="Q27" s="267"/>
      <c r="R27" s="267"/>
      <c r="S27" s="267"/>
      <c r="T27" s="268"/>
      <c r="U27" s="267"/>
      <c r="V27" s="267"/>
      <c r="W27" s="267"/>
      <c r="X27" s="267"/>
      <c r="Y27" s="267"/>
      <c r="Z27" s="267"/>
    </row>
    <row r="28" customFormat="false" ht="15" hidden="false" customHeight="false" outlineLevel="0" collapsed="false">
      <c r="B28" s="67" t="s">
        <v>86</v>
      </c>
      <c r="C28" s="95" t="s">
        <v>78</v>
      </c>
      <c r="D28" s="98" t="n">
        <v>-2</v>
      </c>
      <c r="E28" s="96" t="s">
        <v>87</v>
      </c>
      <c r="F28" s="259" t="s">
        <v>327</v>
      </c>
      <c r="G28" s="260"/>
      <c r="H28" s="260"/>
      <c r="I28" s="261" t="str">
        <f aca="false">LOOKUP(J28,Data!$A$2:$B$12)</f>
        <v>Average (+1)</v>
      </c>
      <c r="J28" s="262" t="n">
        <v>1</v>
      </c>
      <c r="K28" s="175" t="n">
        <f aca="false">J28+4</f>
        <v>5</v>
      </c>
      <c r="L28" s="263"/>
      <c r="M28" s="99" t="s">
        <v>88</v>
      </c>
      <c r="R28" s="2" t="n">
        <v>1</v>
      </c>
      <c r="S28" s="2" t="s">
        <v>107</v>
      </c>
    </row>
    <row r="29" customFormat="false" ht="15" hidden="false" customHeight="false" outlineLevel="0" collapsed="false">
      <c r="B29" s="100" t="s">
        <v>90</v>
      </c>
      <c r="C29" s="101" t="s">
        <v>78</v>
      </c>
      <c r="D29" s="102" t="s">
        <v>218</v>
      </c>
      <c r="E29" s="103" t="s">
        <v>91</v>
      </c>
      <c r="F29" s="104" t="s">
        <v>92</v>
      </c>
      <c r="G29" s="105"/>
      <c r="H29" s="106" t="n">
        <v>0</v>
      </c>
      <c r="I29" s="108" t="s">
        <v>328</v>
      </c>
      <c r="J29" s="108"/>
      <c r="K29" s="108"/>
      <c r="L29" s="109" t="s">
        <v>93</v>
      </c>
      <c r="M29" s="269" t="str">
        <f aca="false">E11</f>
        <v>Great (+4)</v>
      </c>
      <c r="O29" s="270" t="s">
        <v>329</v>
      </c>
      <c r="R29" s="2" t="s">
        <v>330</v>
      </c>
      <c r="V29" s="271" t="s">
        <v>331</v>
      </c>
    </row>
    <row r="30" customFormat="false" ht="15" hidden="false" customHeight="false" outlineLevel="0" collapsed="false">
      <c r="B30" s="110"/>
      <c r="C30" s="110"/>
      <c r="D30" s="110"/>
      <c r="E30" s="110"/>
      <c r="F30" s="110"/>
      <c r="G30" s="111"/>
      <c r="H30" s="110"/>
      <c r="I30" s="110"/>
      <c r="J30" s="110"/>
      <c r="K30" s="110"/>
      <c r="L30" s="110"/>
      <c r="M30" s="110"/>
      <c r="O30" s="271" t="s">
        <v>332</v>
      </c>
      <c r="R30" s="2" t="s">
        <v>333</v>
      </c>
      <c r="V30" s="272" t="s">
        <v>334</v>
      </c>
    </row>
    <row r="31" customFormat="false" ht="15" hidden="false" customHeight="false" outlineLevel="0" collapsed="false">
      <c r="B31" s="112" t="s">
        <v>94</v>
      </c>
      <c r="C31" s="112"/>
      <c r="D31" s="112"/>
      <c r="E31" s="113" t="s">
        <v>95</v>
      </c>
      <c r="F31" s="114"/>
      <c r="G31" s="114"/>
      <c r="H31" s="112" t="s">
        <v>96</v>
      </c>
      <c r="I31" s="112"/>
      <c r="J31" s="273"/>
      <c r="K31" s="273"/>
      <c r="L31" s="273" t="s">
        <v>97</v>
      </c>
      <c r="M31" s="273"/>
      <c r="O31" s="271"/>
      <c r="R31" s="2" t="s">
        <v>335</v>
      </c>
      <c r="V31" s="2" t="s">
        <v>336</v>
      </c>
    </row>
    <row r="32" customFormat="false" ht="15" hidden="false" customHeight="false" outlineLevel="0" collapsed="false">
      <c r="B32" s="17" t="s">
        <v>337</v>
      </c>
      <c r="C32" s="115"/>
      <c r="D32" s="115"/>
      <c r="E32" s="116" t="s">
        <v>338</v>
      </c>
      <c r="F32" s="115"/>
      <c r="G32" s="17"/>
      <c r="H32" s="115"/>
      <c r="I32" s="115"/>
      <c r="J32" s="115"/>
      <c r="K32" s="115"/>
      <c r="L32" s="115"/>
      <c r="M32" s="17"/>
      <c r="V32" s="2" t="s">
        <v>339</v>
      </c>
    </row>
    <row r="33" customFormat="false" ht="15" hidden="false" customHeight="false" outlineLevel="0" collapsed="false">
      <c r="B33" s="17" t="s">
        <v>340</v>
      </c>
      <c r="C33" s="115"/>
      <c r="D33" s="115"/>
      <c r="E33" s="115" t="s">
        <v>341</v>
      </c>
      <c r="F33" s="115"/>
      <c r="G33" s="17"/>
      <c r="H33" s="115"/>
      <c r="I33" s="115"/>
      <c r="J33" s="115"/>
      <c r="K33" s="115"/>
      <c r="L33" s="115"/>
      <c r="M33" s="17"/>
      <c r="O33" s="274" t="s">
        <v>342</v>
      </c>
      <c r="V33" s="2" t="s">
        <v>343</v>
      </c>
    </row>
    <row r="34" customFormat="false" ht="15" hidden="false" customHeight="false" outlineLevel="0" collapsed="false">
      <c r="B34" s="118" t="s">
        <v>344</v>
      </c>
      <c r="C34" s="115"/>
      <c r="D34" s="115"/>
      <c r="E34" s="275" t="s">
        <v>345</v>
      </c>
      <c r="F34" s="115"/>
      <c r="G34" s="17"/>
      <c r="H34" s="115"/>
      <c r="I34" s="115"/>
      <c r="J34" s="115"/>
      <c r="K34" s="115"/>
      <c r="L34" s="115"/>
      <c r="M34" s="17"/>
      <c r="O34" s="2" t="s">
        <v>346</v>
      </c>
      <c r="P34" s="2"/>
      <c r="Q34" s="2"/>
      <c r="R34" s="2"/>
      <c r="S34" s="2"/>
      <c r="U34" s="276"/>
      <c r="V34" s="2" t="s">
        <v>347</v>
      </c>
    </row>
    <row r="35" customFormat="false" ht="15" hidden="false" customHeight="false" outlineLevel="0" collapsed="false">
      <c r="B35" s="17"/>
      <c r="C35" s="115"/>
      <c r="D35" s="115"/>
      <c r="E35" s="275" t="s">
        <v>348</v>
      </c>
      <c r="F35" s="115"/>
      <c r="G35" s="17"/>
      <c r="H35" s="115"/>
      <c r="I35" s="115"/>
      <c r="J35" s="115"/>
      <c r="K35" s="115"/>
      <c r="L35" s="115"/>
      <c r="M35" s="17"/>
      <c r="O35" s="274" t="s">
        <v>349</v>
      </c>
      <c r="P35" s="2"/>
      <c r="Q35" s="2"/>
      <c r="R35" s="2"/>
      <c r="S35" s="2"/>
      <c r="U35" s="276"/>
      <c r="V35" s="2" t="s">
        <v>350</v>
      </c>
    </row>
    <row r="36" customFormat="false" ht="15" hidden="false" customHeight="false" outlineLevel="0" collapsed="false">
      <c r="B36" s="17" t="s">
        <v>351</v>
      </c>
      <c r="C36" s="115"/>
      <c r="D36" s="115"/>
      <c r="E36" s="275" t="s">
        <v>352</v>
      </c>
      <c r="F36" s="115"/>
      <c r="G36" s="17"/>
      <c r="H36" s="115"/>
      <c r="I36" s="115"/>
      <c r="J36" s="115"/>
      <c r="K36" s="115"/>
      <c r="L36" s="115"/>
      <c r="M36" s="17"/>
      <c r="O36" s="274" t="s">
        <v>353</v>
      </c>
      <c r="P36" s="2"/>
      <c r="Q36" s="2"/>
      <c r="R36" s="2"/>
      <c r="S36" s="2"/>
      <c r="U36" s="276"/>
      <c r="V36" s="2" t="s">
        <v>354</v>
      </c>
    </row>
    <row r="37" customFormat="false" ht="15" hidden="false" customHeight="false" outlineLevel="0" collapsed="false">
      <c r="B37" s="112" t="s">
        <v>105</v>
      </c>
      <c r="C37" s="112"/>
      <c r="D37" s="112"/>
      <c r="E37" s="114"/>
      <c r="F37" s="114"/>
      <c r="G37" s="114"/>
      <c r="H37" s="112"/>
      <c r="I37" s="112"/>
      <c r="J37" s="112"/>
      <c r="K37" s="112"/>
      <c r="L37" s="112"/>
      <c r="M37" s="112"/>
      <c r="P37" s="2"/>
      <c r="Q37" s="2"/>
      <c r="R37" s="2"/>
      <c r="S37" s="2"/>
      <c r="U37" s="276"/>
    </row>
    <row r="38" customFormat="false" ht="15" hidden="false" customHeight="false" outlineLevel="0" collapsed="false">
      <c r="B38" s="120"/>
      <c r="C38" s="120"/>
      <c r="D38" s="120"/>
      <c r="E38" s="120"/>
      <c r="F38" s="120"/>
      <c r="G38" s="17"/>
      <c r="H38" s="120"/>
      <c r="I38" s="120"/>
      <c r="J38" s="120"/>
      <c r="K38" s="120"/>
      <c r="L38" s="120"/>
      <c r="M38" s="120"/>
      <c r="P38" s="2"/>
      <c r="Q38" s="2"/>
      <c r="R38" s="2"/>
      <c r="S38" s="2"/>
      <c r="U38" s="276"/>
    </row>
    <row r="39" customFormat="false" ht="16.9" hidden="false" customHeight="true" outlineLevel="0" collapsed="false">
      <c r="B39" s="17"/>
      <c r="C39" s="120"/>
      <c r="D39" s="120"/>
      <c r="E39" s="120"/>
      <c r="F39" s="120"/>
      <c r="G39" s="17"/>
      <c r="H39" s="120"/>
      <c r="I39" s="120"/>
      <c r="J39" s="120"/>
      <c r="K39" s="120"/>
      <c r="L39" s="120"/>
      <c r="M39" s="120"/>
      <c r="P39" s="2"/>
      <c r="Q39" s="2"/>
      <c r="R39" s="2"/>
      <c r="S39" s="2"/>
      <c r="U39" s="276"/>
    </row>
    <row r="40" customFormat="false" ht="15" hidden="false" customHeight="false" outlineLevel="0" collapsed="false">
      <c r="B40" s="17"/>
      <c r="C40" s="120"/>
      <c r="D40" s="120"/>
      <c r="E40" s="120"/>
      <c r="F40" s="120"/>
      <c r="G40" s="17"/>
      <c r="H40" s="120"/>
      <c r="I40" s="120"/>
      <c r="J40" s="120"/>
      <c r="K40" s="120"/>
      <c r="L40" s="120"/>
      <c r="M40" s="120"/>
      <c r="P40" s="2"/>
      <c r="Q40" s="2"/>
      <c r="R40" s="2"/>
      <c r="S40" s="2"/>
      <c r="U40" s="276"/>
    </row>
    <row r="41" customFormat="false" ht="15" hidden="false" customHeight="false" outlineLevel="0" collapsed="false">
      <c r="B41" s="17"/>
      <c r="C41" s="120"/>
      <c r="D41" s="120"/>
      <c r="E41" s="120"/>
      <c r="F41" s="120"/>
      <c r="G41" s="17"/>
      <c r="H41" s="120"/>
      <c r="I41" s="120"/>
      <c r="J41" s="120"/>
      <c r="K41" s="120"/>
      <c r="L41" s="120"/>
      <c r="M41" s="17"/>
      <c r="P41" s="2"/>
      <c r="Q41" s="2"/>
      <c r="R41" s="2"/>
      <c r="S41" s="2"/>
      <c r="U41" s="276"/>
    </row>
    <row r="42" customFormat="false" ht="15" hidden="false" customHeight="false" outlineLevel="0" collapsed="false">
      <c r="B42" s="112" t="s">
        <v>355</v>
      </c>
      <c r="C42" s="112"/>
      <c r="D42" s="19"/>
      <c r="E42" s="19"/>
      <c r="F42" s="19"/>
      <c r="G42" s="19"/>
      <c r="H42" s="19"/>
      <c r="I42" s="19"/>
      <c r="J42" s="19"/>
      <c r="K42" s="19"/>
      <c r="L42" s="19"/>
      <c r="M42" s="19"/>
      <c r="P42" s="2"/>
      <c r="Q42" s="2"/>
      <c r="R42" s="2"/>
      <c r="S42" s="2"/>
      <c r="U42" s="276"/>
    </row>
    <row r="43" customFormat="false" ht="15" hidden="false" customHeight="true" outlineLevel="0" collapsed="false">
      <c r="B43" s="195" t="s">
        <v>224</v>
      </c>
      <c r="C43" s="196"/>
      <c r="D43" s="197"/>
      <c r="E43" s="198"/>
      <c r="F43" s="120"/>
      <c r="G43" s="199"/>
      <c r="H43" s="120"/>
      <c r="I43" s="120"/>
      <c r="J43" s="199"/>
      <c r="K43" s="199"/>
      <c r="L43" s="199"/>
      <c r="M43" s="199"/>
      <c r="P43" s="2"/>
      <c r="Q43" s="2"/>
      <c r="R43" s="2"/>
      <c r="S43" s="2"/>
      <c r="U43" s="276"/>
    </row>
    <row r="44" customFormat="false" ht="15" hidden="false" customHeight="false" outlineLevel="0" collapsed="false">
      <c r="B44" s="195" t="s">
        <v>16</v>
      </c>
      <c r="D44" s="197"/>
      <c r="E44" s="115"/>
      <c r="F44" s="120"/>
      <c r="G44" s="199"/>
      <c r="H44" s="120"/>
      <c r="I44" s="120"/>
      <c r="J44" s="199"/>
      <c r="K44" s="199"/>
      <c r="L44" s="199"/>
      <c r="M44" s="199"/>
      <c r="P44" s="98"/>
      <c r="S44" s="98"/>
      <c r="U44" s="276"/>
    </row>
    <row r="45" customFormat="false" ht="15" hidden="false" customHeight="false" outlineLevel="0" collapsed="false">
      <c r="B45" s="195" t="s">
        <v>356</v>
      </c>
      <c r="C45" s="197"/>
      <c r="D45" s="197"/>
      <c r="E45" s="120"/>
      <c r="F45" s="120"/>
      <c r="G45" s="199"/>
      <c r="H45" s="120"/>
      <c r="I45" s="120"/>
      <c r="J45" s="199"/>
      <c r="K45" s="199"/>
      <c r="L45" s="199"/>
      <c r="M45" s="199"/>
      <c r="S45" s="98"/>
      <c r="U45" s="276"/>
    </row>
    <row r="46" customFormat="false" ht="15" hidden="false" customHeight="false" outlineLevel="0" collapsed="false">
      <c r="B46" s="201" t="s">
        <v>357</v>
      </c>
      <c r="C46" s="197"/>
      <c r="D46" s="197"/>
      <c r="E46" s="120"/>
      <c r="F46" s="120"/>
      <c r="G46" s="199"/>
      <c r="H46" s="120"/>
      <c r="I46" s="120"/>
      <c r="J46" s="199"/>
      <c r="K46" s="199"/>
      <c r="L46" s="199"/>
      <c r="M46" s="199"/>
    </row>
    <row r="47" customFormat="false" ht="15" hidden="false" customHeight="false" outlineLevel="0" collapsed="false">
      <c r="B47" s="201" t="s">
        <v>358</v>
      </c>
      <c r="C47" s="197"/>
      <c r="D47" s="197"/>
      <c r="E47" s="120"/>
      <c r="F47" s="120"/>
      <c r="G47" s="199"/>
      <c r="H47" s="120"/>
      <c r="I47" s="120"/>
      <c r="J47" s="199"/>
      <c r="K47" s="199"/>
      <c r="L47" s="199"/>
      <c r="M47" s="199"/>
    </row>
    <row r="48" customFormat="false" ht="15" hidden="false" customHeight="false" outlineLevel="0" collapsed="false">
      <c r="B48" s="201" t="s">
        <v>359</v>
      </c>
      <c r="C48" s="197"/>
      <c r="D48" s="197"/>
      <c r="E48" s="120"/>
      <c r="F48" s="120"/>
      <c r="G48" s="199"/>
      <c r="H48" s="120"/>
      <c r="I48" s="120"/>
      <c r="J48" s="199"/>
      <c r="K48" s="199"/>
      <c r="L48" s="199"/>
      <c r="M48" s="199"/>
    </row>
    <row r="49" customFormat="false" ht="15" hidden="false" customHeight="false" outlineLevel="0" collapsed="false">
      <c r="B49" s="195" t="s">
        <v>230</v>
      </c>
      <c r="C49" s="12"/>
      <c r="D49" s="12"/>
      <c r="E49" s="12"/>
      <c r="F49" s="12"/>
      <c r="G49" s="12"/>
      <c r="H49" s="12"/>
      <c r="I49" s="12"/>
      <c r="J49" s="12"/>
      <c r="K49" s="12"/>
      <c r="L49" s="12"/>
      <c r="M49" s="12"/>
    </row>
    <row r="50" customFormat="false" ht="15" hidden="false" customHeight="false" outlineLevel="0" collapsed="false">
      <c r="B50" s="195" t="s">
        <v>360</v>
      </c>
      <c r="C50" s="12"/>
      <c r="D50" s="12"/>
      <c r="E50" s="12"/>
      <c r="F50" s="12"/>
      <c r="G50" s="12"/>
      <c r="H50" s="12"/>
      <c r="I50" s="12"/>
      <c r="J50" s="12"/>
      <c r="K50" s="12"/>
      <c r="L50" s="12"/>
      <c r="M50" s="12"/>
    </row>
    <row r="51" customFormat="false" ht="15" hidden="false" customHeight="false" outlineLevel="0" collapsed="false">
      <c r="B51" s="195" t="s">
        <v>361</v>
      </c>
      <c r="C51" s="12"/>
      <c r="D51" s="12"/>
      <c r="E51" s="12"/>
      <c r="F51" s="12"/>
      <c r="G51" s="12"/>
      <c r="H51" s="12"/>
      <c r="I51" s="12"/>
      <c r="J51" s="12"/>
      <c r="K51" s="12"/>
      <c r="L51" s="12"/>
      <c r="M51" s="12"/>
    </row>
    <row r="52" customFormat="false" ht="15" hidden="false" customHeight="false" outlineLevel="0" collapsed="false">
      <c r="B52" s="201" t="s">
        <v>362</v>
      </c>
      <c r="C52" s="12"/>
      <c r="D52" s="12"/>
      <c r="E52" s="12"/>
      <c r="F52" s="12"/>
      <c r="G52" s="12"/>
      <c r="H52" s="12"/>
      <c r="I52" s="12"/>
      <c r="J52" s="12"/>
      <c r="K52" s="12"/>
      <c r="L52" s="12"/>
      <c r="M52" s="12"/>
    </row>
    <row r="53" customFormat="false" ht="15" hidden="false" customHeight="false" outlineLevel="0" collapsed="false">
      <c r="B53" s="195" t="s">
        <v>234</v>
      </c>
      <c r="C53" s="12"/>
      <c r="D53" s="12"/>
      <c r="E53" s="12"/>
      <c r="F53" s="12"/>
      <c r="G53" s="12"/>
      <c r="H53" s="12"/>
      <c r="I53" s="12"/>
      <c r="J53" s="12"/>
      <c r="K53" s="12"/>
      <c r="L53" s="12"/>
      <c r="M53" s="12"/>
    </row>
    <row r="54" customFormat="false" ht="15" hidden="false" customHeight="false" outlineLevel="0" collapsed="false">
      <c r="B54" s="195" t="s">
        <v>235</v>
      </c>
      <c r="C54" s="12"/>
      <c r="D54" s="12"/>
      <c r="E54" s="12"/>
      <c r="F54" s="12"/>
      <c r="G54" s="12"/>
      <c r="H54" s="12"/>
      <c r="I54" s="12"/>
      <c r="J54" s="12"/>
      <c r="K54" s="12"/>
      <c r="L54" s="12"/>
      <c r="M54" s="12"/>
    </row>
    <row r="55" customFormat="false" ht="15" hidden="false" customHeight="false" outlineLevel="0" collapsed="false">
      <c r="B55" s="195" t="s">
        <v>236</v>
      </c>
      <c r="C55" s="12"/>
      <c r="D55" s="12"/>
      <c r="E55" s="12"/>
      <c r="F55" s="12"/>
      <c r="G55" s="12"/>
      <c r="H55" s="12"/>
      <c r="I55" s="12"/>
      <c r="J55" s="12"/>
      <c r="K55" s="12"/>
      <c r="L55" s="12"/>
      <c r="M55" s="12"/>
      <c r="O55" s="0"/>
    </row>
    <row r="56" customFormat="false" ht="15" hidden="false" customHeight="false" outlineLevel="0" collapsed="false">
      <c r="O56" s="0"/>
    </row>
    <row r="57" customFormat="false" ht="15" hidden="false" customHeight="false" outlineLevel="0" collapsed="false">
      <c r="B57" s="9" t="s">
        <v>0</v>
      </c>
      <c r="D57" s="202" t="s">
        <v>363</v>
      </c>
      <c r="E57" s="12"/>
      <c r="F57" s="12"/>
      <c r="G57" s="13"/>
      <c r="H57" s="13"/>
      <c r="I57" s="13"/>
      <c r="J57" s="12"/>
      <c r="K57" s="1"/>
      <c r="L57" s="1"/>
      <c r="M57" s="1"/>
      <c r="O57" s="0"/>
    </row>
    <row r="58" customFormat="false" ht="15" hidden="false" customHeight="false" outlineLevel="0" collapsed="false">
      <c r="B58" s="9" t="s">
        <v>1</v>
      </c>
      <c r="C58" s="9"/>
      <c r="D58" s="277" t="s">
        <v>364</v>
      </c>
      <c r="E58" s="204"/>
      <c r="F58" s="204"/>
      <c r="G58" s="204"/>
      <c r="H58" s="204"/>
      <c r="I58" s="204"/>
      <c r="J58" s="204"/>
      <c r="K58" s="1"/>
      <c r="L58" s="1"/>
      <c r="M58" s="1"/>
      <c r="O58" s="0"/>
    </row>
    <row r="59" customFormat="false" ht="15" hidden="false" customHeight="false" outlineLevel="0" collapsed="false">
      <c r="B59" s="9"/>
      <c r="C59" s="9"/>
      <c r="D59" s="278" t="s">
        <v>365</v>
      </c>
      <c r="E59" s="206"/>
      <c r="F59" s="206"/>
      <c r="G59" s="206"/>
      <c r="H59" s="206"/>
      <c r="I59" s="206"/>
      <c r="J59" s="206"/>
      <c r="K59" s="1"/>
      <c r="L59" s="1"/>
      <c r="M59" s="1"/>
      <c r="S59" s="2"/>
    </row>
    <row r="60" customFormat="false" ht="15" hidden="false" customHeight="false" outlineLevel="0" collapsed="false">
      <c r="B60" s="9"/>
      <c r="C60" s="9"/>
      <c r="D60" s="279" t="s">
        <v>366</v>
      </c>
      <c r="E60" s="208"/>
      <c r="F60" s="208"/>
      <c r="G60" s="208"/>
      <c r="H60" s="208"/>
      <c r="I60" s="208"/>
      <c r="J60" s="208"/>
      <c r="K60" s="1"/>
      <c r="L60" s="1"/>
      <c r="M60" s="1"/>
      <c r="S60" s="2"/>
    </row>
    <row r="61" customFormat="false" ht="15" hidden="false" customHeight="false" outlineLevel="0" collapsed="false">
      <c r="B61" s="19" t="s">
        <v>3</v>
      </c>
      <c r="C61" s="19"/>
      <c r="D61" s="19"/>
      <c r="E61" s="209" t="s">
        <v>244</v>
      </c>
      <c r="F61" s="210"/>
      <c r="G61" s="19"/>
      <c r="H61" s="19"/>
      <c r="I61" s="19"/>
      <c r="J61" s="19"/>
      <c r="K61" s="1"/>
      <c r="L61" s="1"/>
      <c r="M61" s="1"/>
      <c r="S61" s="2"/>
    </row>
    <row r="62" customFormat="false" ht="15" hidden="false" customHeight="false" outlineLevel="0" collapsed="false">
      <c r="B62" s="26" t="s">
        <v>5</v>
      </c>
      <c r="C62" s="16" t="s">
        <v>367</v>
      </c>
      <c r="D62" s="17"/>
      <c r="E62" s="211" t="s">
        <v>246</v>
      </c>
      <c r="F62" s="6"/>
      <c r="G62" s="280" t="s">
        <v>254</v>
      </c>
      <c r="H62" s="211" t="s">
        <v>247</v>
      </c>
      <c r="I62" s="6"/>
      <c r="J62" s="280" t="s">
        <v>252</v>
      </c>
      <c r="K62" s="1"/>
      <c r="L62" s="1"/>
      <c r="M62" s="1"/>
    </row>
    <row r="63" customFormat="false" ht="15" hidden="false" customHeight="false" outlineLevel="0" collapsed="false">
      <c r="B63" s="35" t="s">
        <v>248</v>
      </c>
      <c r="C63" s="11" t="s">
        <v>368</v>
      </c>
      <c r="D63" s="12"/>
      <c r="E63" s="213" t="s">
        <v>250</v>
      </c>
      <c r="F63" s="9"/>
      <c r="G63" s="280" t="n">
        <v>0</v>
      </c>
      <c r="H63" s="213" t="s">
        <v>251</v>
      </c>
      <c r="I63" s="9"/>
      <c r="J63" s="280" t="n">
        <v>0</v>
      </c>
      <c r="K63" s="1"/>
      <c r="L63" s="1"/>
      <c r="M63" s="1"/>
    </row>
    <row r="64" customFormat="false" ht="15" hidden="false" customHeight="false" outlineLevel="0" collapsed="false">
      <c r="B64" s="1"/>
      <c r="C64" s="1" t="s">
        <v>369</v>
      </c>
      <c r="D64" s="1"/>
      <c r="E64" s="214" t="s">
        <v>253</v>
      </c>
      <c r="F64" s="17"/>
      <c r="G64" s="280" t="n">
        <v>-1</v>
      </c>
      <c r="H64" s="215" t="s">
        <v>255</v>
      </c>
      <c r="I64" s="17"/>
      <c r="J64" s="280" t="n">
        <v>-2</v>
      </c>
      <c r="K64" s="1"/>
      <c r="L64" s="1"/>
      <c r="M64" s="1"/>
      <c r="O64" s="2" t="n">
        <v>0</v>
      </c>
      <c r="P64" s="98" t="s">
        <v>21</v>
      </c>
    </row>
    <row r="65" customFormat="false" ht="15" hidden="false" customHeight="false" outlineLevel="0" collapsed="false">
      <c r="B65" s="216" t="s">
        <v>92</v>
      </c>
      <c r="C65" s="54" t="s">
        <v>24</v>
      </c>
      <c r="D65" s="54"/>
      <c r="E65" s="83" t="s">
        <v>62</v>
      </c>
      <c r="F65" s="57"/>
      <c r="G65" s="84"/>
      <c r="H65" s="84"/>
      <c r="I65" s="84"/>
      <c r="J65" s="85" t="s">
        <v>256</v>
      </c>
      <c r="K65" s="1"/>
      <c r="L65" s="1"/>
      <c r="M65" s="1"/>
      <c r="O65" s="2" t="n">
        <v>1</v>
      </c>
      <c r="P65" s="98" t="s">
        <v>18</v>
      </c>
    </row>
    <row r="66" customFormat="false" ht="15" hidden="false" customHeight="false" outlineLevel="0" collapsed="false">
      <c r="B66" s="106" t="n">
        <v>3</v>
      </c>
      <c r="C66" s="217" t="s">
        <v>29</v>
      </c>
      <c r="D66" s="71" t="s">
        <v>257</v>
      </c>
      <c r="E66" s="87" t="s">
        <v>258</v>
      </c>
      <c r="F66" s="88"/>
      <c r="G66" s="90"/>
      <c r="H66" s="90"/>
      <c r="I66" s="90"/>
      <c r="J66" s="218" t="s">
        <v>259</v>
      </c>
      <c r="K66" s="1"/>
      <c r="L66" s="1"/>
      <c r="M66" s="1"/>
      <c r="O66" s="2" t="n">
        <v>2</v>
      </c>
      <c r="P66" s="98" t="s">
        <v>15</v>
      </c>
    </row>
    <row r="67" customFormat="false" ht="15" hidden="false" customHeight="false" outlineLevel="0" collapsed="false">
      <c r="B67" s="219" t="s">
        <v>370</v>
      </c>
      <c r="C67" s="67" t="s">
        <v>37</v>
      </c>
      <c r="D67" s="71" t="s">
        <v>257</v>
      </c>
      <c r="E67" s="87" t="s">
        <v>371</v>
      </c>
      <c r="F67" s="88"/>
      <c r="G67" s="90"/>
      <c r="H67" s="90"/>
      <c r="I67" s="90"/>
      <c r="J67" s="220" t="s">
        <v>101</v>
      </c>
      <c r="K67" s="1"/>
      <c r="L67" s="1"/>
      <c r="M67" s="1"/>
      <c r="O67" s="2" t="n">
        <v>3</v>
      </c>
      <c r="P67" s="98" t="s">
        <v>13</v>
      </c>
    </row>
    <row r="68" customFormat="false" ht="15" hidden="false" customHeight="false" outlineLevel="0" collapsed="false">
      <c r="B68" s="47"/>
      <c r="C68" s="47"/>
      <c r="D68" s="47"/>
      <c r="E68" s="87" t="s">
        <v>263</v>
      </c>
      <c r="F68" s="88"/>
      <c r="G68" s="90"/>
      <c r="H68" s="90"/>
      <c r="I68" s="90"/>
      <c r="J68" s="221" t="s">
        <v>103</v>
      </c>
      <c r="O68" s="2" t="n">
        <v>4</v>
      </c>
      <c r="P68" s="98" t="s">
        <v>10</v>
      </c>
      <c r="R68" s="2" t="s">
        <v>106</v>
      </c>
    </row>
    <row r="69" customFormat="false" ht="15" hidden="false" customHeight="false" outlineLevel="0" collapsed="false">
      <c r="O69" s="2" t="n">
        <v>5</v>
      </c>
      <c r="P69" s="98" t="s">
        <v>6</v>
      </c>
      <c r="R69" s="2" t="s">
        <v>92</v>
      </c>
    </row>
    <row r="70" customFormat="false" ht="15" hidden="false" customHeight="false" outlineLevel="0" collapsed="false">
      <c r="O70" s="2" t="n">
        <v>6</v>
      </c>
      <c r="P70" s="2" t="s">
        <v>120</v>
      </c>
      <c r="R70" s="2" t="s">
        <v>108</v>
      </c>
    </row>
    <row r="71" customFormat="false" ht="15" hidden="false" customHeight="false" outlineLevel="0" collapsed="false">
      <c r="O71" s="2" t="n">
        <v>7</v>
      </c>
      <c r="P71" s="2" t="s">
        <v>238</v>
      </c>
      <c r="R71" s="2" t="s">
        <v>109</v>
      </c>
    </row>
    <row r="72" customFormat="false" ht="15" hidden="false" customHeight="false" outlineLevel="0" collapsed="false">
      <c r="G72" s="2"/>
      <c r="O72" s="2" t="n">
        <v>8</v>
      </c>
      <c r="P72" s="2" t="s">
        <v>239</v>
      </c>
      <c r="R72" s="2" t="s">
        <v>110</v>
      </c>
    </row>
    <row r="73" customFormat="false" ht="15" hidden="false" customHeight="false" outlineLevel="0" collapsed="false">
      <c r="G73" s="2"/>
      <c r="O73" s="2" t="n">
        <v>9</v>
      </c>
      <c r="P73" s="2" t="s">
        <v>240</v>
      </c>
      <c r="R73" s="2" t="s">
        <v>112</v>
      </c>
    </row>
    <row r="74" customFormat="false" ht="15" hidden="false" customHeight="false" outlineLevel="0" collapsed="false">
      <c r="G74" s="2"/>
      <c r="O74" s="2" t="n">
        <v>10</v>
      </c>
      <c r="P74" s="130" t="s">
        <v>241</v>
      </c>
    </row>
    <row r="75" customFormat="false" ht="15" hidden="false" customHeight="false" outlineLevel="0" collapsed="false">
      <c r="G75" s="2"/>
    </row>
    <row r="76" customFormat="false" ht="15" hidden="false" customHeight="false" outlineLevel="0" collapsed="false">
      <c r="G76" s="2"/>
    </row>
    <row r="77" customFormat="false" ht="15" hidden="false" customHeight="false" outlineLevel="0" collapsed="false">
      <c r="G77" s="2"/>
    </row>
    <row r="78" customFormat="false" ht="15" hidden="false" customHeight="false" outlineLevel="0" collapsed="false">
      <c r="G78" s="2"/>
    </row>
    <row r="79" customFormat="false" ht="15" hidden="false" customHeight="false" outlineLevel="0" collapsed="false">
      <c r="G79" s="2"/>
    </row>
    <row r="80" customFormat="false" ht="15" hidden="false" customHeight="false" outlineLevel="0" collapsed="false">
      <c r="G80" s="2"/>
    </row>
    <row r="81" customFormat="false" ht="15" hidden="false" customHeight="false" outlineLevel="0" collapsed="false">
      <c r="G81" s="2"/>
    </row>
    <row r="82" customFormat="false" ht="15" hidden="false" customHeight="false" outlineLevel="0" collapsed="false">
      <c r="G82" s="2"/>
    </row>
    <row r="83" customFormat="false" ht="15" hidden="false" customHeight="false" outlineLevel="0" collapsed="false">
      <c r="G83" s="2"/>
    </row>
    <row r="84" customFormat="false" ht="15" hidden="false" customHeight="false" outlineLevel="0" collapsed="false">
      <c r="G84" s="2"/>
    </row>
    <row r="85" customFormat="false" ht="15" hidden="false" customHeight="false" outlineLevel="0" collapsed="false">
      <c r="G85" s="2"/>
    </row>
  </sheetData>
  <dataValidations count="1">
    <dataValidation allowBlank="true" errorStyle="stop" operator="equal" showDropDown="false" showErrorMessage="true" showInputMessage="false" sqref="E10:M11 E12:H14 J12:M12 L13:M13" type="none">
      <formula1>0</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1"/>
  <sheetViews>
    <sheetView showFormulas="false" showGridLines="true" showRowColHeaders="true" showZeros="true" rightToLeft="false" tabSelected="false" showOutlineSymbols="true" defaultGridColor="true" view="normal" topLeftCell="E17" colorId="64" zoomScale="102" zoomScaleNormal="102" zoomScalePageLayoutView="100" workbookViewId="0">
      <selection pane="topLeft" activeCell="M18" activeCellId="0" sqref="M18"/>
    </sheetView>
  </sheetViews>
  <sheetFormatPr defaultColWidth="8.7421875" defaultRowHeight="15" customHeight="true" zeroHeight="false" outlineLevelRow="0" outlineLevelCol="0"/>
  <cols>
    <col collapsed="false" customWidth="true" hidden="false" outlineLevel="0" max="1" min="1" style="1" width="8.87"/>
    <col collapsed="false" customWidth="true" hidden="false" outlineLevel="0" max="6" min="5" style="2" width="5.92"/>
    <col collapsed="false" customWidth="true" hidden="false" outlineLevel="0" max="7" min="7" style="3" width="6.05"/>
    <col collapsed="false" customWidth="true" hidden="false" outlineLevel="0" max="8" min="8" style="2" width="6.05"/>
    <col collapsed="false" customWidth="true" hidden="false" outlineLevel="0" max="9" min="9" style="2" width="7.4"/>
    <col collapsed="false" customWidth="true" hidden="false" outlineLevel="0" max="11" min="10" style="2" width="6.85"/>
    <col collapsed="false" customWidth="true" hidden="false" outlineLevel="0" max="12" min="12" style="2" width="7.94"/>
    <col collapsed="false" customWidth="true" hidden="false" outlineLevel="0" max="13" min="13" style="2" width="9.28"/>
    <col collapsed="false" customWidth="true" hidden="false" outlineLevel="0" max="14" min="14" style="1" width="9.67"/>
    <col collapsed="false" customWidth="true" hidden="false" outlineLevel="0" max="15" min="15" style="2" width="8.87"/>
  </cols>
  <sheetData>
    <row r="1" customFormat="false" ht="15" hidden="false" customHeight="false" outlineLevel="0" collapsed="false">
      <c r="B1" s="1"/>
      <c r="C1" s="1"/>
      <c r="D1" s="1"/>
      <c r="E1" s="1"/>
      <c r="F1" s="1"/>
      <c r="G1" s="4"/>
      <c r="H1" s="1"/>
      <c r="I1" s="1"/>
      <c r="J1" s="1"/>
      <c r="K1" s="222"/>
      <c r="L1" s="223"/>
      <c r="M1" s="281"/>
      <c r="T1" s="282" t="n">
        <f aca="false">SUM(T3:T17)</f>
        <v>30</v>
      </c>
    </row>
    <row r="2" customFormat="false" ht="15" hidden="false" customHeight="false" outlineLevel="0" collapsed="false">
      <c r="B2" s="1"/>
      <c r="C2" s="1"/>
      <c r="D2" s="1"/>
      <c r="E2" s="1"/>
      <c r="F2" s="1"/>
      <c r="G2" s="4"/>
      <c r="H2" s="1"/>
      <c r="I2" s="1"/>
      <c r="J2" s="1"/>
      <c r="K2" s="224"/>
      <c r="L2" s="225"/>
      <c r="M2" s="283"/>
      <c r="O2" s="1"/>
      <c r="P2" s="284"/>
      <c r="Q2" s="1"/>
      <c r="R2" s="1"/>
      <c r="S2" s="136" t="s">
        <v>125</v>
      </c>
      <c r="T2" s="136" t="s">
        <v>126</v>
      </c>
      <c r="U2" s="136" t="s">
        <v>127</v>
      </c>
      <c r="V2" s="136" t="s">
        <v>128</v>
      </c>
      <c r="W2" s="136" t="s">
        <v>129</v>
      </c>
    </row>
    <row r="3" customFormat="false" ht="15" hidden="false" customHeight="false" outlineLevel="0" collapsed="false">
      <c r="B3" s="1"/>
      <c r="C3" s="1"/>
      <c r="D3" s="1"/>
      <c r="E3" s="1"/>
      <c r="F3" s="1"/>
      <c r="G3" s="4"/>
      <c r="H3" s="1"/>
      <c r="I3" s="1"/>
      <c r="J3" s="1"/>
      <c r="K3" s="224"/>
      <c r="L3" s="225"/>
      <c r="M3" s="283"/>
      <c r="O3" s="285" t="s">
        <v>0</v>
      </c>
      <c r="P3" s="286" t="s">
        <v>372</v>
      </c>
      <c r="Q3" s="287"/>
      <c r="R3" s="287"/>
      <c r="S3" s="140" t="s">
        <v>373</v>
      </c>
      <c r="T3" s="288" t="n">
        <v>4</v>
      </c>
      <c r="U3" s="140" t="s">
        <v>133</v>
      </c>
      <c r="V3" s="140" t="s">
        <v>141</v>
      </c>
      <c r="W3" s="140" t="s">
        <v>374</v>
      </c>
    </row>
    <row r="4" customFormat="false" ht="15" hidden="false" customHeight="false" outlineLevel="0" collapsed="false">
      <c r="B4" s="1"/>
      <c r="C4" s="1"/>
      <c r="D4" s="1"/>
      <c r="E4" s="1"/>
      <c r="F4" s="1"/>
      <c r="G4" s="4"/>
      <c r="H4" s="1"/>
      <c r="I4" s="1"/>
      <c r="J4" s="1"/>
      <c r="K4" s="224"/>
      <c r="L4" s="225"/>
      <c r="M4" s="283"/>
      <c r="O4" s="171" t="s">
        <v>1</v>
      </c>
      <c r="P4" s="289" t="s">
        <v>375</v>
      </c>
      <c r="Q4" s="142"/>
      <c r="R4" s="142"/>
      <c r="S4" s="142"/>
      <c r="T4" s="290"/>
      <c r="U4" s="142"/>
      <c r="V4" s="142"/>
      <c r="W4" s="143"/>
    </row>
    <row r="5" customFormat="false" ht="15" hidden="false" customHeight="false" outlineLevel="0" collapsed="false">
      <c r="B5" s="1" t="s">
        <v>0</v>
      </c>
      <c r="C5" s="11" t="s">
        <v>376</v>
      </c>
      <c r="D5" s="12"/>
      <c r="E5" s="12"/>
      <c r="F5" s="12"/>
      <c r="G5" s="13"/>
      <c r="H5" s="12"/>
      <c r="I5" s="12"/>
      <c r="J5" s="12"/>
      <c r="K5" s="224"/>
      <c r="L5" s="225"/>
      <c r="M5" s="283"/>
      <c r="O5" s="285" t="s">
        <v>0</v>
      </c>
      <c r="P5" s="291" t="s">
        <v>377</v>
      </c>
      <c r="Q5" s="292"/>
      <c r="R5" s="292"/>
      <c r="S5" s="140" t="s">
        <v>373</v>
      </c>
      <c r="T5" s="288" t="n">
        <v>6</v>
      </c>
      <c r="U5" s="140" t="s">
        <v>133</v>
      </c>
      <c r="V5" s="140" t="s">
        <v>289</v>
      </c>
      <c r="W5" s="140" t="s">
        <v>206</v>
      </c>
    </row>
    <row r="6" customFormat="false" ht="15" hidden="false" customHeight="false" outlineLevel="0" collapsed="false">
      <c r="B6" s="1" t="s">
        <v>1</v>
      </c>
      <c r="C6" s="1"/>
      <c r="D6" s="8" t="s">
        <v>378</v>
      </c>
      <c r="E6" s="9"/>
      <c r="F6" s="9"/>
      <c r="G6" s="14"/>
      <c r="H6" s="9"/>
      <c r="I6" s="9"/>
      <c r="J6" s="9"/>
      <c r="K6" s="224"/>
      <c r="L6" s="225"/>
      <c r="M6" s="283"/>
      <c r="O6" s="171" t="s">
        <v>1</v>
      </c>
      <c r="P6" s="289" t="s">
        <v>379</v>
      </c>
      <c r="Q6" s="142"/>
      <c r="R6" s="142"/>
      <c r="S6" s="142"/>
      <c r="T6" s="290"/>
      <c r="U6" s="142"/>
      <c r="V6" s="142"/>
      <c r="W6" s="143"/>
    </row>
    <row r="7" customFormat="false" ht="15" hidden="false" customHeight="false" outlineLevel="0" collapsed="false">
      <c r="B7" s="1" t="s">
        <v>2</v>
      </c>
      <c r="C7" s="15" t="n">
        <v>3</v>
      </c>
      <c r="D7" s="16"/>
      <c r="E7" s="17"/>
      <c r="F7" s="17"/>
      <c r="G7" s="18"/>
      <c r="H7" s="17"/>
      <c r="I7" s="17"/>
      <c r="J7" s="17"/>
      <c r="K7" s="224"/>
      <c r="L7" s="225"/>
      <c r="M7" s="283"/>
      <c r="O7" s="285" t="s">
        <v>0</v>
      </c>
      <c r="P7" s="291" t="s">
        <v>380</v>
      </c>
      <c r="Q7" s="292"/>
      <c r="R7" s="292"/>
      <c r="S7" s="140" t="s">
        <v>381</v>
      </c>
      <c r="T7" s="288" t="n">
        <v>4</v>
      </c>
      <c r="U7" s="140" t="s">
        <v>269</v>
      </c>
      <c r="V7" s="140" t="s">
        <v>289</v>
      </c>
      <c r="W7" s="140" t="s">
        <v>135</v>
      </c>
    </row>
    <row r="8" customFormat="false" ht="15" hidden="false" customHeight="false" outlineLevel="0" collapsed="false">
      <c r="B8" s="149" t="s">
        <v>17</v>
      </c>
      <c r="C8" s="293" t="s">
        <v>382</v>
      </c>
      <c r="D8" s="1"/>
      <c r="E8" s="1"/>
      <c r="F8" s="1"/>
      <c r="G8" s="4"/>
      <c r="H8" s="1"/>
      <c r="I8" s="1"/>
      <c r="J8" s="1"/>
      <c r="K8" s="224"/>
      <c r="L8" s="225"/>
      <c r="M8" s="283"/>
      <c r="O8" s="171" t="s">
        <v>1</v>
      </c>
      <c r="P8" s="2" t="s">
        <v>383</v>
      </c>
      <c r="Q8" s="142"/>
      <c r="R8" s="142"/>
      <c r="S8" s="142"/>
      <c r="T8" s="290"/>
      <c r="U8" s="142"/>
      <c r="V8" s="142"/>
      <c r="W8" s="143"/>
    </row>
    <row r="9" customFormat="false" ht="18" hidden="false" customHeight="true" outlineLevel="0" collapsed="false">
      <c r="B9" s="19" t="s">
        <v>3</v>
      </c>
      <c r="C9" s="19"/>
      <c r="D9" s="19"/>
      <c r="E9" s="19"/>
      <c r="F9" s="145" t="s">
        <v>4</v>
      </c>
      <c r="G9" s="19"/>
      <c r="H9" s="19"/>
      <c r="I9" s="20"/>
      <c r="J9" s="22"/>
      <c r="K9" s="230"/>
      <c r="L9" s="231"/>
      <c r="M9" s="294"/>
      <c r="O9" s="285" t="s">
        <v>0</v>
      </c>
      <c r="P9" s="291" t="s">
        <v>384</v>
      </c>
      <c r="Q9" s="292"/>
      <c r="R9" s="292"/>
      <c r="S9" s="140" t="s">
        <v>381</v>
      </c>
      <c r="T9" s="288" t="n">
        <v>4</v>
      </c>
      <c r="U9" s="140" t="s">
        <v>167</v>
      </c>
      <c r="V9" s="140" t="s">
        <v>289</v>
      </c>
      <c r="W9" s="140" t="s">
        <v>135</v>
      </c>
    </row>
    <row r="10" customFormat="false" ht="15" hidden="false" customHeight="false" outlineLevel="0" collapsed="false">
      <c r="B10" s="26" t="s">
        <v>5</v>
      </c>
      <c r="C10" s="16" t="s">
        <v>385</v>
      </c>
      <c r="D10" s="17"/>
      <c r="E10" s="27" t="s">
        <v>6</v>
      </c>
      <c r="F10" s="28"/>
      <c r="G10" s="9"/>
      <c r="H10" s="9"/>
      <c r="I10" s="32"/>
      <c r="J10" s="32"/>
      <c r="K10" s="295"/>
      <c r="L10" s="296"/>
      <c r="M10" s="297"/>
      <c r="O10" s="171" t="s">
        <v>1</v>
      </c>
      <c r="P10" s="16" t="s">
        <v>386</v>
      </c>
      <c r="Q10" s="142"/>
      <c r="R10" s="142"/>
      <c r="S10" s="142"/>
      <c r="T10" s="290"/>
      <c r="U10" s="142"/>
      <c r="V10" s="142"/>
      <c r="W10" s="143"/>
    </row>
    <row r="11" customFormat="false" ht="15" hidden="false" customHeight="false" outlineLevel="0" collapsed="false">
      <c r="B11" s="35" t="s">
        <v>9</v>
      </c>
      <c r="C11" s="11" t="s">
        <v>387</v>
      </c>
      <c r="D11" s="12"/>
      <c r="E11" s="36" t="s">
        <v>10</v>
      </c>
      <c r="F11" s="37"/>
      <c r="G11" s="148" t="s">
        <v>75</v>
      </c>
      <c r="H11" s="148"/>
      <c r="I11" s="98"/>
      <c r="J11" s="98"/>
      <c r="K11" s="224"/>
      <c r="L11" s="296"/>
      <c r="M11" s="297"/>
      <c r="O11" s="285" t="s">
        <v>0</v>
      </c>
      <c r="P11" s="298" t="s">
        <v>388</v>
      </c>
      <c r="Q11" s="292"/>
      <c r="R11" s="292"/>
      <c r="S11" s="140" t="s">
        <v>373</v>
      </c>
      <c r="T11" s="288" t="n">
        <v>5</v>
      </c>
      <c r="U11" s="140" t="s">
        <v>269</v>
      </c>
      <c r="V11" s="140" t="s">
        <v>289</v>
      </c>
      <c r="W11" s="140" t="s">
        <v>374</v>
      </c>
    </row>
    <row r="12" customFormat="false" ht="15" hidden="false" customHeight="false" outlineLevel="0" collapsed="false">
      <c r="B12" s="40" t="s">
        <v>12</v>
      </c>
      <c r="C12" s="11" t="s">
        <v>389</v>
      </c>
      <c r="D12" s="12"/>
      <c r="E12" s="36" t="s">
        <v>13</v>
      </c>
      <c r="F12" s="37"/>
      <c r="G12" s="213" t="s">
        <v>390</v>
      </c>
      <c r="H12" s="148"/>
      <c r="I12" s="1"/>
      <c r="J12" s="148"/>
      <c r="K12" s="243"/>
      <c r="L12" s="243"/>
      <c r="M12" s="299"/>
      <c r="O12" s="171" t="s">
        <v>1</v>
      </c>
      <c r="P12" s="300" t="s">
        <v>391</v>
      </c>
      <c r="Q12" s="142"/>
      <c r="R12" s="142"/>
      <c r="S12" s="142"/>
      <c r="T12" s="290"/>
      <c r="U12" s="142"/>
      <c r="V12" s="142"/>
      <c r="W12" s="143"/>
    </row>
    <row r="13" customFormat="false" ht="15" hidden="false" customHeight="false" outlineLevel="0" collapsed="false">
      <c r="B13" s="40" t="s">
        <v>392</v>
      </c>
      <c r="C13" s="11" t="s">
        <v>393</v>
      </c>
      <c r="D13" s="12"/>
      <c r="E13" s="36" t="s">
        <v>15</v>
      </c>
      <c r="F13" s="37"/>
      <c r="G13" s="148" t="s">
        <v>394</v>
      </c>
      <c r="H13" s="148"/>
      <c r="I13" s="1"/>
      <c r="J13" s="148"/>
      <c r="K13" s="1"/>
      <c r="L13" s="148"/>
      <c r="M13" s="10"/>
      <c r="O13" s="285" t="s">
        <v>0</v>
      </c>
      <c r="P13" s="291" t="s">
        <v>395</v>
      </c>
      <c r="Q13" s="292"/>
      <c r="R13" s="292"/>
      <c r="S13" s="140" t="s">
        <v>373</v>
      </c>
      <c r="T13" s="288" t="n">
        <v>4</v>
      </c>
      <c r="U13" s="140" t="s">
        <v>269</v>
      </c>
      <c r="V13" s="140" t="s">
        <v>289</v>
      </c>
      <c r="W13" s="140" t="s">
        <v>206</v>
      </c>
    </row>
    <row r="14" customFormat="false" ht="15" hidden="false" customHeight="false" outlineLevel="0" collapsed="false">
      <c r="B14" s="40" t="s">
        <v>158</v>
      </c>
      <c r="C14" s="11" t="s">
        <v>396</v>
      </c>
      <c r="D14" s="12"/>
      <c r="E14" s="36" t="s">
        <v>18</v>
      </c>
      <c r="F14" s="37"/>
      <c r="G14" s="148" t="s">
        <v>397</v>
      </c>
      <c r="H14" s="148"/>
      <c r="I14" s="1"/>
      <c r="J14" s="148"/>
      <c r="K14" s="1"/>
      <c r="L14" s="1"/>
      <c r="M14" s="1"/>
      <c r="O14" s="171" t="s">
        <v>1</v>
      </c>
      <c r="P14" s="289" t="s">
        <v>398</v>
      </c>
      <c r="Q14" s="142"/>
      <c r="R14" s="142"/>
      <c r="S14" s="142"/>
      <c r="T14" s="290"/>
      <c r="U14" s="142"/>
      <c r="V14" s="142"/>
      <c r="W14" s="143"/>
    </row>
    <row r="15" customFormat="false" ht="15" hidden="false" customHeight="false" outlineLevel="0" collapsed="false">
      <c r="B15" s="54" t="s">
        <v>24</v>
      </c>
      <c r="C15" s="301"/>
      <c r="D15" s="302"/>
      <c r="E15" s="302"/>
      <c r="F15" s="303" t="s">
        <v>25</v>
      </c>
      <c r="G15" s="302"/>
      <c r="H15" s="304"/>
      <c r="I15" s="302"/>
      <c r="J15" s="246"/>
      <c r="K15" s="246"/>
      <c r="L15" s="246"/>
      <c r="M15" s="246"/>
      <c r="O15" s="285" t="s">
        <v>0</v>
      </c>
      <c r="P15" s="291" t="s">
        <v>399</v>
      </c>
      <c r="Q15" s="292"/>
      <c r="R15" s="292"/>
      <c r="S15" s="140" t="s">
        <v>373</v>
      </c>
      <c r="T15" s="288" t="n">
        <v>3</v>
      </c>
      <c r="U15" s="140" t="s">
        <v>140</v>
      </c>
      <c r="V15" s="140" t="s">
        <v>289</v>
      </c>
      <c r="W15" s="140" t="s">
        <v>206</v>
      </c>
    </row>
    <row r="16" customFormat="false" ht="15" hidden="false" customHeight="false" outlineLevel="0" collapsed="false">
      <c r="A16" s="180" t="n">
        <v>2</v>
      </c>
      <c r="B16" s="58" t="s">
        <v>29</v>
      </c>
      <c r="C16" s="71" t="str">
        <f aca="false">LOOKUP(A16,Data!$A$2:$D$11)</f>
        <v>ppp</v>
      </c>
      <c r="D16" s="6"/>
      <c r="E16" s="6"/>
      <c r="F16" s="305" t="s">
        <v>31</v>
      </c>
      <c r="G16" s="61" t="n">
        <v>0</v>
      </c>
      <c r="H16" s="62"/>
      <c r="I16" s="306" t="s">
        <v>32</v>
      </c>
      <c r="J16" s="253" t="n">
        <v>0</v>
      </c>
      <c r="K16" s="219"/>
      <c r="L16" s="307" t="s">
        <v>33</v>
      </c>
      <c r="M16" s="253" t="n">
        <v>0</v>
      </c>
      <c r="O16" s="308" t="s">
        <v>1</v>
      </c>
      <c r="P16" s="289" t="s">
        <v>400</v>
      </c>
      <c r="Q16" s="142"/>
      <c r="R16" s="142"/>
      <c r="S16" s="142"/>
      <c r="T16" s="142"/>
      <c r="U16" s="142"/>
      <c r="V16" s="142"/>
      <c r="W16" s="143"/>
    </row>
    <row r="17" customFormat="false" ht="15" hidden="false" customHeight="false" outlineLevel="0" collapsed="false">
      <c r="A17" s="180" t="n">
        <v>4</v>
      </c>
      <c r="B17" s="67" t="s">
        <v>37</v>
      </c>
      <c r="C17" s="71" t="str">
        <f aca="false">LOOKUP(A17,Data!$A$2:$D$11)</f>
        <v>pppp</v>
      </c>
      <c r="D17" s="9"/>
      <c r="E17" s="9"/>
      <c r="F17" s="250" t="s">
        <v>38</v>
      </c>
      <c r="G17" s="68" t="n">
        <v>0</v>
      </c>
      <c r="H17" s="69"/>
      <c r="I17" s="306" t="s">
        <v>39</v>
      </c>
      <c r="J17" s="77" t="n">
        <v>0</v>
      </c>
      <c r="K17" s="219"/>
      <c r="L17" s="309" t="s">
        <v>40</v>
      </c>
      <c r="M17" s="77" t="s">
        <v>401</v>
      </c>
      <c r="O17" s="285" t="s">
        <v>0</v>
      </c>
      <c r="P17" s="2"/>
      <c r="Q17" s="126"/>
      <c r="R17" s="126"/>
      <c r="S17" s="140"/>
      <c r="T17" s="140"/>
      <c r="U17" s="140"/>
      <c r="V17" s="140"/>
      <c r="W17" s="140"/>
    </row>
    <row r="18" customFormat="false" ht="16.5" hidden="false" customHeight="true" outlineLevel="0" collapsed="false">
      <c r="A18" s="180"/>
      <c r="B18" s="67" t="s">
        <v>44</v>
      </c>
      <c r="C18" s="71" t="s">
        <v>30</v>
      </c>
      <c r="D18" s="9"/>
      <c r="E18" s="9"/>
      <c r="F18" s="250" t="s">
        <v>45</v>
      </c>
      <c r="G18" s="61" t="n">
        <v>0</v>
      </c>
      <c r="H18" s="69"/>
      <c r="I18" s="306" t="s">
        <v>46</v>
      </c>
      <c r="J18" s="77" t="n">
        <v>0</v>
      </c>
      <c r="K18" s="219"/>
      <c r="L18" s="310" t="s">
        <v>47</v>
      </c>
      <c r="M18" s="252" t="n">
        <v>2</v>
      </c>
      <c r="O18" s="308" t="s">
        <v>1</v>
      </c>
      <c r="P18" s="289"/>
      <c r="Q18" s="142"/>
      <c r="R18" s="142"/>
      <c r="S18" s="142"/>
      <c r="T18" s="142"/>
      <c r="U18" s="142"/>
      <c r="V18" s="142"/>
      <c r="W18" s="143"/>
    </row>
    <row r="19" customFormat="false" ht="15" hidden="false" customHeight="false" outlineLevel="0" collapsed="false">
      <c r="B19" s="67" t="s">
        <v>51</v>
      </c>
      <c r="C19" s="71" t="s">
        <v>30</v>
      </c>
      <c r="D19" s="9"/>
      <c r="E19" s="9"/>
      <c r="F19" s="250" t="s">
        <v>52</v>
      </c>
      <c r="G19" s="68" t="n">
        <v>0</v>
      </c>
      <c r="H19" s="62"/>
      <c r="I19" s="311" t="s">
        <v>53</v>
      </c>
      <c r="J19" s="252" t="n">
        <v>3</v>
      </c>
      <c r="K19" s="219"/>
      <c r="L19" s="307" t="s">
        <v>54</v>
      </c>
      <c r="M19" s="253" t="n">
        <v>0</v>
      </c>
      <c r="O19" s="167" t="s">
        <v>402</v>
      </c>
      <c r="P19" s="167"/>
      <c r="Q19" s="167"/>
      <c r="R19" s="168"/>
      <c r="S19" s="312" t="s">
        <v>403</v>
      </c>
      <c r="T19" s="169"/>
      <c r="U19" s="168"/>
      <c r="V19" s="168"/>
      <c r="W19" s="313" t="s">
        <v>404</v>
      </c>
    </row>
    <row r="20" customFormat="false" ht="15" hidden="false" customHeight="false" outlineLevel="0" collapsed="false">
      <c r="B20" s="75" t="s">
        <v>56</v>
      </c>
      <c r="C20" s="17"/>
      <c r="D20" s="17"/>
      <c r="E20" s="17"/>
      <c r="F20" s="314" t="s">
        <v>57</v>
      </c>
      <c r="G20" s="252" t="n">
        <v>3</v>
      </c>
      <c r="H20" s="78"/>
      <c r="I20" s="315" t="s">
        <v>58</v>
      </c>
      <c r="J20" s="77" t="n">
        <v>0</v>
      </c>
      <c r="K20" s="255"/>
      <c r="L20" s="316" t="s">
        <v>59</v>
      </c>
      <c r="M20" s="77" t="n">
        <v>0</v>
      </c>
      <c r="O20" s="139" t="s">
        <v>0</v>
      </c>
      <c r="P20" s="317" t="s">
        <v>405</v>
      </c>
      <c r="Q20" s="292"/>
      <c r="R20" s="292"/>
      <c r="S20" s="140" t="s">
        <v>381</v>
      </c>
      <c r="T20" s="318" t="n">
        <v>2</v>
      </c>
      <c r="U20" s="140" t="s">
        <v>269</v>
      </c>
      <c r="V20" s="140" t="s">
        <v>289</v>
      </c>
      <c r="W20" s="140" t="s">
        <v>206</v>
      </c>
    </row>
    <row r="21" customFormat="false" ht="15" hidden="false" customHeight="false" outlineLevel="0" collapsed="false">
      <c r="B21" s="67" t="s">
        <v>61</v>
      </c>
      <c r="C21" s="16"/>
      <c r="D21" s="17"/>
      <c r="E21" s="254" t="s">
        <v>220</v>
      </c>
      <c r="F21" s="83" t="s">
        <v>62</v>
      </c>
      <c r="G21" s="57"/>
      <c r="H21" s="57"/>
      <c r="I21" s="84" t="s">
        <v>63</v>
      </c>
      <c r="J21" s="84"/>
      <c r="K21" s="84" t="s">
        <v>64</v>
      </c>
      <c r="L21" s="57"/>
      <c r="M21" s="85" t="s">
        <v>65</v>
      </c>
      <c r="N21" s="319"/>
      <c r="O21" s="171" t="s">
        <v>1</v>
      </c>
      <c r="P21" s="16" t="s">
        <v>406</v>
      </c>
      <c r="Q21" s="142"/>
      <c r="R21" s="142"/>
      <c r="S21" s="142"/>
      <c r="T21" s="290"/>
      <c r="U21" s="142"/>
      <c r="V21" s="142"/>
      <c r="W21" s="143" t="str">
        <f aca="false">I25</f>
        <v>Good (+3)</v>
      </c>
    </row>
    <row r="22" customFormat="false" ht="15" hidden="false" customHeight="false" outlineLevel="0" collapsed="false">
      <c r="B22" s="67" t="s">
        <v>67</v>
      </c>
      <c r="C22" s="11"/>
      <c r="D22" s="12"/>
      <c r="E22" s="86" t="s">
        <v>221</v>
      </c>
      <c r="F22" s="87" t="s">
        <v>407</v>
      </c>
      <c r="G22" s="88"/>
      <c r="H22" s="88"/>
      <c r="I22" s="89" t="str">
        <f aca="false">LOOKUP(J22,Data!$A$2:$B$12)</f>
        <v>mediocre (+0)</v>
      </c>
      <c r="J22" s="90" t="n">
        <v>0</v>
      </c>
      <c r="K22" s="91"/>
      <c r="L22" s="88"/>
      <c r="M22" s="92" t="s">
        <v>187</v>
      </c>
      <c r="O22" s="139" t="s">
        <v>0</v>
      </c>
      <c r="P22" s="320" t="s">
        <v>408</v>
      </c>
      <c r="Q22" s="321"/>
      <c r="R22" s="321"/>
      <c r="S22" s="140" t="s">
        <v>409</v>
      </c>
      <c r="T22" s="318" t="n">
        <v>2</v>
      </c>
      <c r="U22" s="140" t="s">
        <v>269</v>
      </c>
      <c r="V22" s="140" t="s">
        <v>289</v>
      </c>
      <c r="W22" s="140" t="s">
        <v>374</v>
      </c>
    </row>
    <row r="23" customFormat="false" ht="15" hidden="false" customHeight="false" outlineLevel="0" collapsed="false">
      <c r="B23" s="67" t="s">
        <v>69</v>
      </c>
      <c r="C23" s="11"/>
      <c r="D23" s="12"/>
      <c r="E23" s="86" t="s">
        <v>222</v>
      </c>
      <c r="F23" s="87" t="s">
        <v>410</v>
      </c>
      <c r="G23" s="88"/>
      <c r="H23" s="88"/>
      <c r="I23" s="89" t="str">
        <f aca="false">LOOKUP(J23,Data!$A$2:$B$12)</f>
        <v>Fantastic (+6)</v>
      </c>
      <c r="J23" s="90" t="n">
        <v>6</v>
      </c>
      <c r="K23" s="91" t="n">
        <f aca="false">J23+4</f>
        <v>10</v>
      </c>
      <c r="L23" s="88"/>
      <c r="M23" s="92"/>
      <c r="O23" s="171" t="s">
        <v>1</v>
      </c>
      <c r="P23" s="289" t="s">
        <v>411</v>
      </c>
      <c r="Q23" s="142"/>
      <c r="R23" s="142"/>
      <c r="S23" s="142"/>
      <c r="T23" s="290"/>
      <c r="U23" s="142"/>
      <c r="V23" s="142"/>
      <c r="W23" s="143" t="str">
        <f aca="false">I26</f>
        <v>Fair (+2)</v>
      </c>
    </row>
    <row r="24" customFormat="false" ht="15" hidden="false" customHeight="false" outlineLevel="0" collapsed="false">
      <c r="B24" s="67" t="s">
        <v>71</v>
      </c>
      <c r="C24" s="11"/>
      <c r="D24" s="12"/>
      <c r="E24" s="86" t="n">
        <v>-8</v>
      </c>
      <c r="F24" s="87" t="s">
        <v>412</v>
      </c>
      <c r="G24" s="88"/>
      <c r="H24" s="88"/>
      <c r="I24" s="89" t="str">
        <f aca="false">LOOKUP(J24,Data!$A$2:$B$12)</f>
        <v>Superb (+5)</v>
      </c>
      <c r="J24" s="90" t="n">
        <v>5</v>
      </c>
      <c r="K24" s="91" t="n">
        <f aca="false">J24+4</f>
        <v>9</v>
      </c>
      <c r="L24" s="88"/>
      <c r="M24" s="88"/>
      <c r="O24" s="139" t="s">
        <v>0</v>
      </c>
      <c r="P24" s="322" t="s">
        <v>413</v>
      </c>
      <c r="Q24" s="287"/>
      <c r="R24" s="287"/>
      <c r="S24" s="140" t="s">
        <v>414</v>
      </c>
      <c r="T24" s="318" t="n">
        <v>2</v>
      </c>
      <c r="U24" s="140" t="s">
        <v>140</v>
      </c>
      <c r="V24" s="140" t="s">
        <v>289</v>
      </c>
      <c r="W24" s="140" t="s">
        <v>135</v>
      </c>
    </row>
    <row r="25" customFormat="false" ht="15" hidden="false" customHeight="false" outlineLevel="0" collapsed="false">
      <c r="B25" s="75" t="s">
        <v>210</v>
      </c>
      <c r="C25" s="9"/>
      <c r="D25" s="9"/>
      <c r="E25" s="94" t="s">
        <v>74</v>
      </c>
      <c r="F25" s="87" t="s">
        <v>415</v>
      </c>
      <c r="G25" s="88"/>
      <c r="H25" s="88"/>
      <c r="I25" s="89" t="str">
        <f aca="false">LOOKUP(J25,Data!$A$2:$B$12)</f>
        <v>Good (+3)</v>
      </c>
      <c r="J25" s="90" t="n">
        <v>3</v>
      </c>
      <c r="K25" s="91" t="n">
        <f aca="false">J25+4</f>
        <v>7</v>
      </c>
      <c r="L25" s="88"/>
      <c r="M25" s="88"/>
      <c r="O25" s="171" t="s">
        <v>1</v>
      </c>
      <c r="P25" s="289" t="s">
        <v>416</v>
      </c>
      <c r="Q25" s="142"/>
      <c r="R25" s="142"/>
      <c r="S25" s="142"/>
      <c r="T25" s="290"/>
      <c r="U25" s="142"/>
      <c r="V25" s="142"/>
      <c r="W25" s="143" t="str">
        <f aca="false">W23</f>
        <v>Fair (+2)</v>
      </c>
    </row>
    <row r="26" customFormat="false" ht="15" hidden="false" customHeight="false" outlineLevel="0" collapsed="false">
      <c r="B26" s="67" t="s">
        <v>77</v>
      </c>
      <c r="C26" s="95" t="s">
        <v>78</v>
      </c>
      <c r="D26" s="9" t="s">
        <v>79</v>
      </c>
      <c r="E26" s="96" t="s">
        <v>80</v>
      </c>
      <c r="F26" s="87" t="s">
        <v>302</v>
      </c>
      <c r="G26" s="88"/>
      <c r="H26" s="88"/>
      <c r="I26" s="89" t="str">
        <f aca="false">LOOKUP(J26,Data!$A$2:$B$12)</f>
        <v>Fair (+2)</v>
      </c>
      <c r="J26" s="90" t="n">
        <v>2</v>
      </c>
      <c r="K26" s="91" t="n">
        <f aca="false">J26+4</f>
        <v>6</v>
      </c>
      <c r="L26" s="88"/>
      <c r="M26" s="88"/>
      <c r="O26" s="139" t="s">
        <v>0</v>
      </c>
      <c r="P26" s="317" t="s">
        <v>417</v>
      </c>
      <c r="Q26" s="292"/>
      <c r="R26" s="292"/>
      <c r="S26" s="140" t="s">
        <v>373</v>
      </c>
      <c r="T26" s="318" t="n">
        <v>3</v>
      </c>
      <c r="U26" s="140" t="s">
        <v>269</v>
      </c>
      <c r="V26" s="140" t="s">
        <v>289</v>
      </c>
      <c r="W26" s="140" t="s">
        <v>374</v>
      </c>
    </row>
    <row r="27" customFormat="false" ht="15" hidden="false" customHeight="false" outlineLevel="0" collapsed="false">
      <c r="B27" s="97" t="s">
        <v>82</v>
      </c>
      <c r="C27" s="95" t="s">
        <v>78</v>
      </c>
      <c r="D27" s="98" t="n">
        <v>-1</v>
      </c>
      <c r="E27" s="323" t="s">
        <v>83</v>
      </c>
      <c r="F27" s="87" t="s">
        <v>201</v>
      </c>
      <c r="G27" s="88"/>
      <c r="H27" s="88"/>
      <c r="I27" s="89" t="str">
        <f aca="false">LOOKUP(J27,Data!$A$2:$B$12)</f>
        <v>Fair (+2)</v>
      </c>
      <c r="J27" s="90" t="n">
        <v>2</v>
      </c>
      <c r="K27" s="91" t="n">
        <f aca="false">J27+4</f>
        <v>6</v>
      </c>
      <c r="L27" s="88"/>
      <c r="M27" s="99" t="s">
        <v>202</v>
      </c>
      <c r="O27" s="171" t="s">
        <v>1</v>
      </c>
      <c r="P27" s="289" t="s">
        <v>418</v>
      </c>
      <c r="Q27" s="142"/>
      <c r="R27" s="142"/>
      <c r="S27" s="142"/>
      <c r="T27" s="290"/>
      <c r="U27" s="142"/>
      <c r="V27" s="142"/>
      <c r="W27" s="143" t="str">
        <f aca="false">W21</f>
        <v>Good (+3)</v>
      </c>
    </row>
    <row r="28" customFormat="false" ht="15" hidden="false" customHeight="false" outlineLevel="0" collapsed="false">
      <c r="B28" s="67" t="s">
        <v>86</v>
      </c>
      <c r="C28" s="95" t="s">
        <v>78</v>
      </c>
      <c r="D28" s="98" t="n">
        <v>-2</v>
      </c>
      <c r="E28" s="323" t="s">
        <v>87</v>
      </c>
      <c r="F28" s="87" t="s">
        <v>207</v>
      </c>
      <c r="G28" s="88"/>
      <c r="H28" s="88"/>
      <c r="I28" s="89" t="str">
        <f aca="false">LOOKUP(J28,Data!$A$2:$B$12)</f>
        <v>mediocre (+0)</v>
      </c>
      <c r="J28" s="324" t="n">
        <v>0</v>
      </c>
      <c r="K28" s="1"/>
      <c r="L28" s="88"/>
      <c r="M28" s="99" t="s">
        <v>88</v>
      </c>
      <c r="O28" s="139" t="s">
        <v>0</v>
      </c>
      <c r="P28" s="2"/>
      <c r="Q28" s="126"/>
      <c r="R28" s="126"/>
      <c r="S28" s="140"/>
      <c r="T28" s="288"/>
      <c r="U28" s="140"/>
      <c r="V28" s="140"/>
      <c r="W28" s="140"/>
    </row>
    <row r="29" customFormat="false" ht="15" hidden="false" customHeight="false" outlineLevel="0" collapsed="false">
      <c r="B29" s="325" t="s">
        <v>419</v>
      </c>
      <c r="C29" s="101" t="s">
        <v>78</v>
      </c>
      <c r="D29" s="102" t="n">
        <v>-3</v>
      </c>
      <c r="E29" s="326" t="s">
        <v>91</v>
      </c>
      <c r="F29" s="104" t="s">
        <v>92</v>
      </c>
      <c r="G29" s="105"/>
      <c r="H29" s="106" t="n">
        <v>0</v>
      </c>
      <c r="I29" s="107" t="s">
        <v>420</v>
      </c>
      <c r="J29" s="108"/>
      <c r="K29" s="108"/>
      <c r="L29" s="109" t="s">
        <v>93</v>
      </c>
      <c r="M29" s="269" t="str">
        <f aca="false">E12</f>
        <v>Good (+3)</v>
      </c>
      <c r="O29" s="171" t="s">
        <v>1</v>
      </c>
      <c r="P29" s="289"/>
      <c r="Q29" s="142"/>
      <c r="R29" s="142"/>
      <c r="S29" s="142"/>
      <c r="T29" s="142"/>
      <c r="U29" s="142"/>
      <c r="V29" s="142"/>
      <c r="W29" s="143"/>
    </row>
    <row r="30" customFormat="false" ht="15" hidden="false" customHeight="false" outlineLevel="0" collapsed="false">
      <c r="B30" s="110"/>
      <c r="C30" s="110"/>
      <c r="D30" s="110"/>
      <c r="E30" s="110"/>
      <c r="F30" s="110"/>
      <c r="G30" s="111"/>
      <c r="H30" s="110"/>
      <c r="I30" s="110"/>
      <c r="J30" s="110"/>
      <c r="K30" s="110"/>
      <c r="L30" s="110"/>
      <c r="M30" s="110"/>
      <c r="R30" s="59"/>
    </row>
    <row r="31" customFormat="false" ht="15" hidden="false" customHeight="false" outlineLevel="0" collapsed="false">
      <c r="B31" s="112" t="s">
        <v>94</v>
      </c>
      <c r="C31" s="112"/>
      <c r="D31" s="112"/>
      <c r="E31" s="113" t="s">
        <v>95</v>
      </c>
      <c r="F31" s="114"/>
      <c r="G31" s="114"/>
      <c r="H31" s="112"/>
      <c r="I31" s="112"/>
      <c r="J31" s="112"/>
      <c r="K31" s="112"/>
      <c r="L31" s="112"/>
      <c r="M31" s="112"/>
      <c r="O31" s="9" t="s">
        <v>0</v>
      </c>
      <c r="Q31" s="202" t="s">
        <v>421</v>
      </c>
      <c r="R31" s="12"/>
      <c r="S31" s="12"/>
      <c r="T31" s="13"/>
      <c r="U31" s="13"/>
      <c r="V31" s="13"/>
      <c r="W31" s="86"/>
      <c r="X31" s="2"/>
      <c r="Y31" s="2"/>
      <c r="Z31" s="2"/>
    </row>
    <row r="32" customFormat="false" ht="15" hidden="false" customHeight="false" outlineLevel="0" collapsed="false">
      <c r="B32" s="17" t="s">
        <v>422</v>
      </c>
      <c r="C32" s="115"/>
      <c r="D32" s="116"/>
      <c r="E32" s="116" t="s">
        <v>423</v>
      </c>
      <c r="F32" s="116"/>
      <c r="G32" s="117"/>
      <c r="H32" s="116"/>
      <c r="I32" s="115"/>
      <c r="J32" s="115"/>
      <c r="K32" s="115"/>
      <c r="L32" s="115"/>
      <c r="M32" s="17"/>
      <c r="O32" s="9" t="s">
        <v>1</v>
      </c>
      <c r="P32" s="9"/>
      <c r="Q32" s="327" t="s">
        <v>424</v>
      </c>
      <c r="R32" s="204"/>
      <c r="S32" s="204"/>
      <c r="T32" s="204"/>
      <c r="U32" s="204"/>
      <c r="V32" s="204"/>
      <c r="W32" s="328"/>
      <c r="X32" s="2"/>
      <c r="Y32" s="2"/>
      <c r="Z32" s="2"/>
    </row>
    <row r="33" customFormat="false" ht="15" hidden="false" customHeight="false" outlineLevel="0" collapsed="false">
      <c r="B33" s="17" t="s">
        <v>425</v>
      </c>
      <c r="C33" s="115"/>
      <c r="D33" s="119"/>
      <c r="E33" s="116" t="s">
        <v>426</v>
      </c>
      <c r="F33" s="116"/>
      <c r="G33" s="117"/>
      <c r="H33" s="116"/>
      <c r="I33" s="115"/>
      <c r="J33" s="115"/>
      <c r="K33" s="115"/>
      <c r="L33" s="115"/>
      <c r="M33" s="17"/>
      <c r="O33" s="9"/>
      <c r="P33" s="9"/>
      <c r="Q33" s="278"/>
      <c r="R33" s="206"/>
      <c r="S33" s="206"/>
      <c r="T33" s="206"/>
      <c r="U33" s="206"/>
      <c r="V33" s="206"/>
      <c r="W33" s="329"/>
      <c r="X33" s="2"/>
      <c r="Y33" s="2"/>
      <c r="Z33" s="2"/>
    </row>
    <row r="34" customFormat="false" ht="15" hidden="false" customHeight="false" outlineLevel="0" collapsed="false">
      <c r="B34" s="117" t="s">
        <v>427</v>
      </c>
      <c r="C34" s="115"/>
      <c r="D34" s="116"/>
      <c r="E34" s="116" t="s">
        <v>428</v>
      </c>
      <c r="F34" s="116"/>
      <c r="G34" s="117"/>
      <c r="H34" s="116"/>
      <c r="I34" s="115"/>
      <c r="J34" s="115"/>
      <c r="K34" s="115"/>
      <c r="L34" s="115"/>
      <c r="M34" s="17"/>
      <c r="O34" s="9"/>
      <c r="P34" s="9"/>
      <c r="Q34" s="279"/>
      <c r="R34" s="208"/>
      <c r="S34" s="208"/>
      <c r="T34" s="208"/>
      <c r="U34" s="208"/>
      <c r="V34" s="208"/>
      <c r="W34" s="330"/>
      <c r="X34" s="2"/>
      <c r="Y34" s="2"/>
      <c r="Z34" s="2"/>
    </row>
    <row r="35" customFormat="false" ht="15" hidden="false" customHeight="false" outlineLevel="0" collapsed="false">
      <c r="B35" s="117" t="s">
        <v>387</v>
      </c>
      <c r="C35" s="115"/>
      <c r="D35" s="116"/>
      <c r="E35" s="116"/>
      <c r="F35" s="116"/>
      <c r="G35" s="117"/>
      <c r="H35" s="116"/>
      <c r="I35" s="115"/>
      <c r="J35" s="115"/>
      <c r="K35" s="115"/>
      <c r="L35" s="115"/>
      <c r="M35" s="17"/>
      <c r="O35" s="19" t="s">
        <v>3</v>
      </c>
      <c r="P35" s="19"/>
      <c r="Q35" s="19"/>
      <c r="R35" s="209" t="s">
        <v>244</v>
      </c>
      <c r="S35" s="210"/>
      <c r="T35" s="19"/>
      <c r="U35" s="19"/>
      <c r="V35" s="19"/>
      <c r="W35" s="19"/>
      <c r="X35" s="2"/>
      <c r="Y35" s="2"/>
      <c r="Z35" s="2"/>
    </row>
    <row r="36" customFormat="false" ht="15" hidden="false" customHeight="false" outlineLevel="0" collapsed="false">
      <c r="B36" s="17" t="s">
        <v>429</v>
      </c>
      <c r="C36" s="115"/>
      <c r="D36" s="116"/>
      <c r="E36" s="116"/>
      <c r="F36" s="116"/>
      <c r="G36" s="117"/>
      <c r="H36" s="116"/>
      <c r="I36" s="115"/>
      <c r="J36" s="115"/>
      <c r="K36" s="115"/>
      <c r="L36" s="115"/>
      <c r="M36" s="17"/>
      <c r="O36" s="26" t="s">
        <v>5</v>
      </c>
      <c r="P36" s="16" t="s">
        <v>430</v>
      </c>
      <c r="Q36" s="17"/>
      <c r="R36" s="211" t="s">
        <v>246</v>
      </c>
      <c r="S36" s="6"/>
      <c r="T36" s="212" t="s">
        <v>252</v>
      </c>
      <c r="U36" s="211" t="s">
        <v>247</v>
      </c>
      <c r="V36" s="6"/>
      <c r="W36" s="212" t="s">
        <v>254</v>
      </c>
      <c r="X36" s="2"/>
      <c r="Y36" s="2"/>
      <c r="Z36" s="2"/>
    </row>
    <row r="37" customFormat="false" ht="15" hidden="false" customHeight="false" outlineLevel="0" collapsed="false">
      <c r="B37" s="112" t="s">
        <v>105</v>
      </c>
      <c r="C37" s="112"/>
      <c r="D37" s="112"/>
      <c r="E37" s="114"/>
      <c r="F37" s="114"/>
      <c r="G37" s="114"/>
      <c r="H37" s="112"/>
      <c r="I37" s="112"/>
      <c r="J37" s="112"/>
      <c r="K37" s="112"/>
      <c r="L37" s="112"/>
      <c r="M37" s="112"/>
      <c r="O37" s="35" t="s">
        <v>248</v>
      </c>
      <c r="P37" s="11" t="s">
        <v>431</v>
      </c>
      <c r="Q37" s="12"/>
      <c r="R37" s="213" t="s">
        <v>250</v>
      </c>
      <c r="S37" s="9"/>
      <c r="T37" s="212" t="n">
        <v>-2</v>
      </c>
      <c r="U37" s="213" t="s">
        <v>251</v>
      </c>
      <c r="V37" s="9"/>
      <c r="W37" s="212" t="n">
        <v>-1</v>
      </c>
      <c r="X37" s="2"/>
      <c r="Y37" s="2"/>
      <c r="Z37" s="2"/>
    </row>
    <row r="38" customFormat="false" ht="15" hidden="false" customHeight="false" outlineLevel="0" collapsed="false">
      <c r="B38" s="17" t="s">
        <v>432</v>
      </c>
      <c r="C38" s="120"/>
      <c r="D38" s="120"/>
      <c r="E38" s="120"/>
      <c r="F38" s="120"/>
      <c r="G38" s="17"/>
      <c r="H38" s="120"/>
      <c r="I38" s="120"/>
      <c r="J38" s="120"/>
      <c r="K38" s="120"/>
      <c r="L38" s="120"/>
      <c r="M38" s="120"/>
      <c r="O38" s="1"/>
      <c r="P38" s="1"/>
      <c r="Q38" s="1"/>
      <c r="R38" s="214" t="s">
        <v>253</v>
      </c>
      <c r="S38" s="17"/>
      <c r="T38" s="212" t="n">
        <v>0</v>
      </c>
      <c r="U38" s="215" t="s">
        <v>255</v>
      </c>
      <c r="V38" s="17"/>
      <c r="W38" s="212" t="n">
        <v>0</v>
      </c>
      <c r="X38" s="2"/>
      <c r="Y38" s="2"/>
      <c r="Z38" s="2"/>
    </row>
    <row r="39" customFormat="false" ht="16.9" hidden="false" customHeight="true" outlineLevel="0" collapsed="false">
      <c r="B39" s="17"/>
      <c r="C39" s="120"/>
      <c r="D39" s="120"/>
      <c r="E39" s="120"/>
      <c r="F39" s="120"/>
      <c r="G39" s="17"/>
      <c r="H39" s="120"/>
      <c r="I39" s="120"/>
      <c r="J39" s="120"/>
      <c r="K39" s="120"/>
      <c r="L39" s="120"/>
      <c r="M39" s="120"/>
      <c r="O39" s="216" t="s">
        <v>92</v>
      </c>
      <c r="P39" s="54" t="s">
        <v>24</v>
      </c>
      <c r="Q39" s="54"/>
      <c r="R39" s="83" t="s">
        <v>62</v>
      </c>
      <c r="S39" s="57"/>
      <c r="T39" s="84"/>
      <c r="U39" s="84"/>
      <c r="V39" s="84"/>
      <c r="W39" s="85"/>
      <c r="X39" s="2"/>
      <c r="Y39" s="2"/>
      <c r="Z39" s="2"/>
    </row>
    <row r="40" customFormat="false" ht="15" hidden="false" customHeight="false" outlineLevel="0" collapsed="false">
      <c r="B40" s="17"/>
      <c r="C40" s="120"/>
      <c r="D40" s="120"/>
      <c r="E40" s="120"/>
      <c r="F40" s="120"/>
      <c r="G40" s="17"/>
      <c r="H40" s="120"/>
      <c r="I40" s="120"/>
      <c r="J40" s="120"/>
      <c r="K40" s="120"/>
      <c r="L40" s="120"/>
      <c r="M40" s="120"/>
      <c r="O40" s="106" t="n">
        <v>3</v>
      </c>
      <c r="P40" s="217" t="s">
        <v>29</v>
      </c>
      <c r="Q40" s="71" t="s">
        <v>257</v>
      </c>
      <c r="R40" s="87" t="s">
        <v>258</v>
      </c>
      <c r="S40" s="88"/>
      <c r="T40" s="90"/>
      <c r="U40" s="90"/>
      <c r="V40" s="90"/>
      <c r="W40" s="218" t="s">
        <v>259</v>
      </c>
      <c r="X40" s="2"/>
      <c r="Y40" s="2"/>
      <c r="Z40" s="2"/>
    </row>
    <row r="41" customFormat="false" ht="15" hidden="false" customHeight="false" outlineLevel="0" collapsed="false">
      <c r="B41" s="17"/>
      <c r="C41" s="120"/>
      <c r="D41" s="120"/>
      <c r="E41" s="120"/>
      <c r="F41" s="120"/>
      <c r="G41" s="17"/>
      <c r="H41" s="120"/>
      <c r="I41" s="120"/>
      <c r="J41" s="120"/>
      <c r="K41" s="120"/>
      <c r="L41" s="120"/>
      <c r="M41" s="120"/>
      <c r="O41" s="219" t="s">
        <v>433</v>
      </c>
      <c r="P41" s="67" t="s">
        <v>37</v>
      </c>
      <c r="Q41" s="71" t="s">
        <v>257</v>
      </c>
      <c r="R41" s="87" t="s">
        <v>434</v>
      </c>
      <c r="S41" s="88"/>
      <c r="T41" s="90"/>
      <c r="U41" s="90"/>
      <c r="V41" s="90"/>
      <c r="W41" s="221" t="s">
        <v>103</v>
      </c>
      <c r="X41" s="2"/>
      <c r="Y41" s="2"/>
      <c r="Z41" s="2"/>
    </row>
    <row r="42" customFormat="false" ht="14.85" hidden="false" customHeight="true" outlineLevel="0" collapsed="false">
      <c r="B42" s="112" t="s">
        <v>223</v>
      </c>
      <c r="C42" s="112"/>
      <c r="D42" s="19"/>
      <c r="E42" s="19"/>
      <c r="F42" s="19"/>
      <c r="G42" s="19"/>
      <c r="H42" s="19"/>
      <c r="I42" s="19" t="s">
        <v>211</v>
      </c>
      <c r="J42" s="19"/>
      <c r="K42" s="19"/>
      <c r="L42" s="19"/>
      <c r="M42" s="19"/>
      <c r="O42" s="47"/>
      <c r="P42" s="47"/>
      <c r="Q42" s="47"/>
      <c r="R42" s="87" t="s">
        <v>263</v>
      </c>
      <c r="S42" s="88"/>
      <c r="T42" s="90"/>
      <c r="U42" s="90"/>
      <c r="V42" s="90"/>
      <c r="W42" s="221" t="s">
        <v>103</v>
      </c>
      <c r="X42" s="2"/>
      <c r="Y42" s="2"/>
      <c r="Z42" s="2"/>
    </row>
    <row r="43" customFormat="false" ht="15" hidden="false" customHeight="false" outlineLevel="0" collapsed="false">
      <c r="B43" s="195" t="s">
        <v>435</v>
      </c>
      <c r="C43" s="196"/>
      <c r="D43" s="197"/>
      <c r="E43" s="198"/>
      <c r="F43" s="120"/>
      <c r="G43" s="199"/>
      <c r="H43" s="120"/>
      <c r="I43" s="120"/>
      <c r="J43" s="199"/>
      <c r="K43" s="120"/>
      <c r="L43" s="120"/>
      <c r="M43" s="120"/>
    </row>
    <row r="44" customFormat="false" ht="15" hidden="false" customHeight="false" outlineLevel="0" collapsed="false">
      <c r="B44" s="195" t="s">
        <v>16</v>
      </c>
      <c r="C44" s="200"/>
      <c r="D44" s="197"/>
      <c r="E44" s="115"/>
      <c r="F44" s="120"/>
      <c r="G44" s="199"/>
      <c r="H44" s="120"/>
      <c r="I44" s="120"/>
      <c r="J44" s="199"/>
      <c r="K44" s="120"/>
      <c r="L44" s="120"/>
      <c r="M44" s="120"/>
    </row>
    <row r="45" customFormat="false" ht="15" hidden="false" customHeight="false" outlineLevel="0" collapsed="false">
      <c r="B45" s="195" t="s">
        <v>436</v>
      </c>
      <c r="C45" s="197"/>
      <c r="D45" s="197"/>
      <c r="E45" s="120"/>
      <c r="F45" s="120"/>
      <c r="G45" s="199"/>
      <c r="H45" s="120"/>
      <c r="I45" s="120"/>
      <c r="J45" s="199"/>
      <c r="K45" s="120"/>
      <c r="L45" s="120"/>
      <c r="M45" s="120"/>
    </row>
    <row r="46" customFormat="false" ht="15" hidden="false" customHeight="false" outlineLevel="0" collapsed="false">
      <c r="B46" s="195" t="s">
        <v>437</v>
      </c>
      <c r="C46" s="197"/>
      <c r="D46" s="197"/>
      <c r="E46" s="120"/>
      <c r="F46" s="120"/>
      <c r="G46" s="199"/>
      <c r="H46" s="120"/>
      <c r="I46" s="120"/>
      <c r="J46" s="199"/>
      <c r="K46" s="120"/>
      <c r="L46" s="120"/>
      <c r="M46" s="120"/>
    </row>
    <row r="47" customFormat="false" ht="15" hidden="false" customHeight="false" outlineLevel="0" collapsed="false">
      <c r="B47" s="195" t="s">
        <v>228</v>
      </c>
      <c r="C47" s="197"/>
      <c r="D47" s="197"/>
      <c r="E47" s="120"/>
      <c r="F47" s="120"/>
      <c r="G47" s="199"/>
      <c r="H47" s="120"/>
      <c r="I47" s="120"/>
      <c r="J47" s="199"/>
      <c r="K47" s="120"/>
      <c r="L47" s="120"/>
      <c r="M47" s="120"/>
    </row>
    <row r="48" customFormat="false" ht="15" hidden="false" customHeight="false" outlineLevel="0" collapsed="false">
      <c r="B48" s="195" t="s">
        <v>438</v>
      </c>
      <c r="C48" s="197"/>
      <c r="D48" s="197"/>
      <c r="E48" s="120"/>
      <c r="F48" s="120"/>
      <c r="G48" s="199"/>
      <c r="H48" s="120"/>
      <c r="I48" s="120"/>
      <c r="J48" s="199"/>
      <c r="K48" s="120"/>
      <c r="L48" s="120"/>
      <c r="M48" s="120"/>
    </row>
    <row r="49" customFormat="false" ht="15" hidden="false" customHeight="false" outlineLevel="0" collapsed="false">
      <c r="B49" s="195" t="s">
        <v>439</v>
      </c>
      <c r="C49" s="12"/>
      <c r="D49" s="12"/>
      <c r="E49" s="12"/>
      <c r="F49" s="12"/>
      <c r="G49" s="12"/>
      <c r="H49" s="12"/>
      <c r="I49" s="12"/>
      <c r="J49" s="12"/>
      <c r="K49" s="12"/>
      <c r="L49" s="12"/>
      <c r="M49" s="12"/>
    </row>
    <row r="50" customFormat="false" ht="15" hidden="false" customHeight="false" outlineLevel="0" collapsed="false">
      <c r="B50" s="195" t="s">
        <v>231</v>
      </c>
      <c r="C50" s="12"/>
      <c r="D50" s="12"/>
      <c r="E50" s="12"/>
      <c r="F50" s="12"/>
      <c r="G50" s="12"/>
      <c r="H50" s="12"/>
      <c r="I50" s="12"/>
      <c r="J50" s="12"/>
      <c r="K50" s="12"/>
      <c r="L50" s="12"/>
      <c r="M50" s="12"/>
    </row>
    <row r="51" customFormat="false" ht="15" hidden="false" customHeight="false" outlineLevel="0" collapsed="false">
      <c r="B51" s="195" t="s">
        <v>232</v>
      </c>
      <c r="C51" s="12"/>
      <c r="D51" s="12"/>
      <c r="E51" s="12"/>
      <c r="F51" s="12"/>
      <c r="G51" s="12"/>
      <c r="H51" s="12"/>
      <c r="I51" s="12"/>
      <c r="J51" s="12"/>
      <c r="K51" s="12"/>
      <c r="L51" s="12"/>
      <c r="M51" s="12"/>
    </row>
    <row r="52" customFormat="false" ht="15" hidden="false" customHeight="false" outlineLevel="0" collapsed="false">
      <c r="B52" s="195" t="s">
        <v>440</v>
      </c>
      <c r="C52" s="12"/>
      <c r="D52" s="12"/>
      <c r="E52" s="12"/>
      <c r="F52" s="12"/>
      <c r="G52" s="12"/>
      <c r="H52" s="12"/>
      <c r="I52" s="12"/>
      <c r="J52" s="12"/>
      <c r="K52" s="12"/>
      <c r="L52" s="12"/>
      <c r="M52" s="12"/>
    </row>
    <row r="53" customFormat="false" ht="15" hidden="false" customHeight="false" outlineLevel="0" collapsed="false">
      <c r="B53" s="195" t="s">
        <v>234</v>
      </c>
      <c r="C53" s="12"/>
      <c r="D53" s="12"/>
      <c r="E53" s="12"/>
      <c r="F53" s="12"/>
      <c r="G53" s="12"/>
      <c r="H53" s="12"/>
      <c r="I53" s="12"/>
      <c r="J53" s="12"/>
      <c r="K53" s="12"/>
      <c r="L53" s="12"/>
      <c r="M53" s="12"/>
    </row>
    <row r="54" customFormat="false" ht="15" hidden="false" customHeight="false" outlineLevel="0" collapsed="false">
      <c r="B54" s="195" t="s">
        <v>235</v>
      </c>
      <c r="C54" s="12"/>
      <c r="D54" s="12"/>
      <c r="E54" s="12"/>
      <c r="F54" s="12"/>
      <c r="G54" s="12"/>
      <c r="H54" s="12"/>
      <c r="I54" s="12"/>
      <c r="J54" s="12"/>
      <c r="K54" s="12"/>
      <c r="L54" s="12"/>
      <c r="M54" s="12"/>
    </row>
    <row r="55" customFormat="false" ht="15" hidden="false" customHeight="false" outlineLevel="0" collapsed="false">
      <c r="B55" s="195" t="s">
        <v>236</v>
      </c>
      <c r="C55" s="12"/>
      <c r="D55" s="12"/>
      <c r="E55" s="12"/>
      <c r="F55" s="12"/>
      <c r="G55" s="12"/>
      <c r="H55" s="12"/>
      <c r="I55" s="12"/>
      <c r="J55" s="12"/>
      <c r="K55" s="12"/>
      <c r="L55" s="12"/>
      <c r="M55" s="12"/>
    </row>
    <row r="56" customFormat="false" ht="15" hidden="false" customHeight="true" outlineLevel="0" collapsed="false">
      <c r="B56" s="331"/>
    </row>
    <row r="57" customFormat="false" ht="15" hidden="false" customHeight="true" outlineLevel="0" collapsed="false">
      <c r="B57" s="331"/>
      <c r="E57" s="2" t="s">
        <v>441</v>
      </c>
    </row>
    <row r="58" customFormat="false" ht="15" hidden="false" customHeight="true" outlineLevel="0" collapsed="false">
      <c r="B58" s="332"/>
      <c r="E58" s="2" t="s">
        <v>442</v>
      </c>
    </row>
    <row r="59" customFormat="false" ht="15" hidden="false" customHeight="true" outlineLevel="0" collapsed="false">
      <c r="E59" s="2" t="s">
        <v>443</v>
      </c>
    </row>
    <row r="60" customFormat="false" ht="15" hidden="false" customHeight="true" outlineLevel="0" collapsed="false">
      <c r="E60" s="2" t="s">
        <v>444</v>
      </c>
    </row>
    <row r="61" customFormat="false" ht="15" hidden="false" customHeight="true" outlineLevel="0" collapsed="false">
      <c r="E61" s="2" t="s">
        <v>445</v>
      </c>
    </row>
    <row r="71" customFormat="false" ht="15" hidden="false" customHeight="false" outlineLevel="0" collapsed="false"/>
    <row r="72" customFormat="false" ht="15" hidden="false" customHeight="false" outlineLevel="0" collapsed="false"/>
    <row r="98" customFormat="false" ht="15" hidden="false" customHeight="true" outlineLevel="0" collapsed="false">
      <c r="I98" s="333"/>
    </row>
    <row r="99" customFormat="false" ht="15" hidden="false" customHeight="true" outlineLevel="0" collapsed="false">
      <c r="I99" s="333"/>
    </row>
    <row r="100" customFormat="false" ht="15" hidden="false" customHeight="true" outlineLevel="0" collapsed="false">
      <c r="I100" s="333"/>
    </row>
    <row r="101" customFormat="false" ht="15" hidden="false" customHeight="true" outlineLevel="0" collapsed="false">
      <c r="I101" s="333"/>
    </row>
  </sheetData>
  <mergeCells count="3">
    <mergeCell ref="G11:H11"/>
    <mergeCell ref="I11:J11"/>
    <mergeCell ref="K12:L12"/>
  </mergeCells>
  <dataValidations count="2">
    <dataValidation allowBlank="true" errorStyle="stop" operator="between" showDropDown="false" showErrorMessage="true" showInputMessage="true" sqref="G10:H10" type="list">
      <formula1>$O$10:$O$12</formula1>
      <formula2>0</formula2>
    </dataValidation>
    <dataValidation allowBlank="true" errorStyle="stop" operator="between" showDropDown="false" showErrorMessage="true" showInputMessage="true" sqref="G11:M11 G12:H14 J12:M12 J13:J14 L13:M13 L14" type="none">
      <formula1>$O$10:$O$12</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55"/>
  <sheetViews>
    <sheetView showFormulas="false" showGridLines="true" showRowColHeaders="true" showZeros="true" rightToLeft="false" tabSelected="false" showOutlineSymbols="true" defaultGridColor="true" view="normal" topLeftCell="G1" colorId="64" zoomScale="102" zoomScaleNormal="102" zoomScalePageLayoutView="100" workbookViewId="0">
      <selection pane="topLeft" activeCell="O1" activeCellId="0" sqref="O1"/>
    </sheetView>
  </sheetViews>
  <sheetFormatPr defaultColWidth="8.7421875" defaultRowHeight="15" customHeight="true" zeroHeight="false" outlineLevelRow="0" outlineLevelCol="0"/>
  <cols>
    <col collapsed="false" customWidth="true" hidden="false" outlineLevel="0" max="1" min="1" style="1" width="8.87"/>
    <col collapsed="false" customWidth="true" hidden="false" outlineLevel="0" max="6" min="5" style="2" width="5.92"/>
    <col collapsed="false" customWidth="true" hidden="false" outlineLevel="0" max="7" min="7" style="3" width="6.05"/>
    <col collapsed="false" customWidth="true" hidden="false" outlineLevel="0" max="8" min="8" style="2" width="6.05"/>
    <col collapsed="false" customWidth="true" hidden="false" outlineLevel="0" max="9" min="9" style="2" width="7.4"/>
    <col collapsed="false" customWidth="true" hidden="false" outlineLevel="0" max="11" min="10" style="2" width="6.85"/>
    <col collapsed="false" customWidth="true" hidden="false" outlineLevel="0" max="12" min="12" style="2" width="7.94"/>
    <col collapsed="false" customWidth="true" hidden="false" outlineLevel="0" max="13" min="13" style="2" width="9.28"/>
    <col collapsed="false" customWidth="true" hidden="false" outlineLevel="0" max="14" min="14" style="1" width="9.67"/>
    <col collapsed="false" customWidth="true" hidden="false" outlineLevel="0" max="15" min="15" style="2" width="8.87"/>
    <col collapsed="false" customWidth="true" hidden="false" outlineLevel="0" max="18" min="18" style="2" width="9.41"/>
  </cols>
  <sheetData>
    <row r="1" customFormat="false" ht="15" hidden="false" customHeight="false" outlineLevel="0" collapsed="false">
      <c r="B1" s="1"/>
      <c r="C1" s="1"/>
      <c r="D1" s="1"/>
      <c r="E1" s="1"/>
      <c r="F1" s="1"/>
      <c r="G1" s="4"/>
      <c r="H1" s="1"/>
      <c r="I1" s="1"/>
      <c r="J1" s="1"/>
      <c r="K1" s="334"/>
      <c r="L1" s="335"/>
      <c r="M1" s="336"/>
      <c r="S1" s="136" t="s">
        <v>125</v>
      </c>
      <c r="T1" s="136" t="s">
        <v>126</v>
      </c>
      <c r="U1" s="136" t="s">
        <v>127</v>
      </c>
      <c r="V1" s="136" t="s">
        <v>446</v>
      </c>
      <c r="W1" s="136" t="s">
        <v>129</v>
      </c>
      <c r="X1" s="282"/>
    </row>
    <row r="2" customFormat="false" ht="15" hidden="false" customHeight="false" outlineLevel="0" collapsed="false">
      <c r="B2" s="1"/>
      <c r="C2" s="1"/>
      <c r="D2" s="1"/>
      <c r="E2" s="1"/>
      <c r="F2" s="1"/>
      <c r="G2" s="4"/>
      <c r="H2" s="1"/>
      <c r="I2" s="1"/>
      <c r="J2" s="1"/>
      <c r="K2" s="337"/>
      <c r="L2" s="338"/>
      <c r="M2" s="339"/>
      <c r="O2" s="139" t="s">
        <v>0</v>
      </c>
      <c r="P2" s="340" t="s">
        <v>447</v>
      </c>
      <c r="Q2" s="126"/>
      <c r="R2" s="126"/>
      <c r="S2" s="140" t="s">
        <v>448</v>
      </c>
      <c r="T2" s="140" t="n">
        <v>2</v>
      </c>
      <c r="U2" s="140" t="s">
        <v>271</v>
      </c>
      <c r="V2" s="140" t="s">
        <v>313</v>
      </c>
      <c r="W2" s="140" t="s">
        <v>449</v>
      </c>
      <c r="X2" s="282"/>
    </row>
    <row r="3" customFormat="false" ht="15" hidden="false" customHeight="false" outlineLevel="0" collapsed="false">
      <c r="B3" s="1"/>
      <c r="C3" s="1"/>
      <c r="D3" s="1"/>
      <c r="E3" s="1"/>
      <c r="F3" s="1"/>
      <c r="G3" s="4"/>
      <c r="H3" s="1"/>
      <c r="I3" s="1"/>
      <c r="J3" s="1"/>
      <c r="K3" s="337"/>
      <c r="L3" s="338"/>
      <c r="M3" s="339"/>
      <c r="O3" s="141" t="s">
        <v>1</v>
      </c>
      <c r="P3" s="289" t="s">
        <v>450</v>
      </c>
      <c r="Q3" s="142"/>
      <c r="R3" s="142"/>
      <c r="S3" s="142"/>
      <c r="T3" s="142"/>
      <c r="U3" s="142"/>
      <c r="V3" s="142"/>
      <c r="W3" s="143"/>
    </row>
    <row r="4" customFormat="false" ht="15" hidden="false" customHeight="false" outlineLevel="0" collapsed="false">
      <c r="B4" s="1"/>
      <c r="C4" s="1"/>
      <c r="D4" s="1"/>
      <c r="E4" s="1"/>
      <c r="F4" s="1"/>
      <c r="G4" s="4"/>
      <c r="H4" s="1"/>
      <c r="I4" s="1"/>
      <c r="J4" s="1"/>
      <c r="K4" s="337"/>
      <c r="L4" s="338"/>
      <c r="M4" s="339"/>
      <c r="O4" s="139" t="s">
        <v>0</v>
      </c>
      <c r="P4" s="124" t="s">
        <v>384</v>
      </c>
      <c r="Q4" s="126"/>
      <c r="R4" s="126"/>
      <c r="S4" s="140" t="s">
        <v>381</v>
      </c>
      <c r="T4" s="140" t="n">
        <v>4</v>
      </c>
      <c r="U4" s="140" t="s">
        <v>167</v>
      </c>
      <c r="V4" s="140" t="s">
        <v>313</v>
      </c>
      <c r="W4" s="140" t="s">
        <v>142</v>
      </c>
    </row>
    <row r="5" customFormat="false" ht="15" hidden="false" customHeight="false" outlineLevel="0" collapsed="false">
      <c r="B5" s="1" t="s">
        <v>0</v>
      </c>
      <c r="C5" s="11" t="s">
        <v>451</v>
      </c>
      <c r="D5" s="12"/>
      <c r="E5" s="12"/>
      <c r="F5" s="12"/>
      <c r="G5" s="13"/>
      <c r="H5" s="12"/>
      <c r="I5" s="12"/>
      <c r="J5" s="12"/>
      <c r="K5" s="337"/>
      <c r="L5" s="338"/>
      <c r="M5" s="339"/>
      <c r="O5" s="141" t="s">
        <v>1</v>
      </c>
      <c r="P5" s="16" t="s">
        <v>386</v>
      </c>
      <c r="Q5" s="142"/>
      <c r="R5" s="142"/>
      <c r="S5" s="142"/>
      <c r="T5" s="142"/>
      <c r="U5" s="142"/>
      <c r="V5" s="142"/>
      <c r="W5" s="143"/>
    </row>
    <row r="6" customFormat="false" ht="15" hidden="false" customHeight="false" outlineLevel="0" collapsed="false">
      <c r="B6" s="1" t="s">
        <v>1</v>
      </c>
      <c r="C6" s="1"/>
      <c r="D6" s="8" t="s">
        <v>452</v>
      </c>
      <c r="E6" s="9"/>
      <c r="F6" s="9"/>
      <c r="G6" s="14"/>
      <c r="H6" s="9"/>
      <c r="I6" s="9"/>
      <c r="J6" s="9"/>
      <c r="K6" s="337"/>
      <c r="L6" s="338"/>
      <c r="M6" s="339"/>
      <c r="O6" s="139" t="s">
        <v>0</v>
      </c>
      <c r="P6" s="124" t="s">
        <v>453</v>
      </c>
      <c r="Q6" s="126"/>
      <c r="R6" s="126"/>
      <c r="S6" s="140" t="s">
        <v>454</v>
      </c>
      <c r="T6" s="140" t="n">
        <v>6</v>
      </c>
      <c r="U6" s="140" t="s">
        <v>167</v>
      </c>
      <c r="V6" s="140" t="s">
        <v>313</v>
      </c>
      <c r="W6" s="140" t="s">
        <v>206</v>
      </c>
    </row>
    <row r="7" customFormat="false" ht="15" hidden="false" customHeight="false" outlineLevel="0" collapsed="false">
      <c r="B7" s="1" t="s">
        <v>2</v>
      </c>
      <c r="C7" s="15" t="n">
        <v>3</v>
      </c>
      <c r="D7" s="16"/>
      <c r="E7" s="17"/>
      <c r="F7" s="17"/>
      <c r="G7" s="18"/>
      <c r="H7" s="17"/>
      <c r="I7" s="17"/>
      <c r="J7" s="17"/>
      <c r="K7" s="337"/>
      <c r="L7" s="338"/>
      <c r="M7" s="339"/>
      <c r="O7" s="141" t="s">
        <v>1</v>
      </c>
      <c r="P7" s="16" t="s">
        <v>455</v>
      </c>
      <c r="Q7" s="142"/>
      <c r="R7" s="142"/>
      <c r="S7" s="142"/>
      <c r="T7" s="142"/>
      <c r="U7" s="142"/>
      <c r="V7" s="142"/>
      <c r="W7" s="143"/>
    </row>
    <row r="8" customFormat="false" ht="15" hidden="false" customHeight="false" outlineLevel="0" collapsed="false">
      <c r="B8" s="137" t="s">
        <v>17</v>
      </c>
      <c r="C8" s="1" t="s">
        <v>456</v>
      </c>
      <c r="D8" s="1"/>
      <c r="E8" s="1"/>
      <c r="F8" s="1"/>
      <c r="G8" s="4"/>
      <c r="H8" s="1"/>
      <c r="I8" s="1"/>
      <c r="J8" s="1"/>
      <c r="K8" s="337"/>
      <c r="L8" s="338"/>
      <c r="M8" s="339"/>
      <c r="O8" s="139" t="s">
        <v>0</v>
      </c>
      <c r="P8" s="124" t="s">
        <v>457</v>
      </c>
      <c r="Q8" s="126"/>
      <c r="R8" s="126"/>
      <c r="S8" s="140" t="s">
        <v>454</v>
      </c>
      <c r="T8" s="140" t="n">
        <v>5</v>
      </c>
      <c r="U8" s="140" t="s">
        <v>133</v>
      </c>
      <c r="V8" s="140" t="s">
        <v>458</v>
      </c>
      <c r="W8" s="140" t="s">
        <v>374</v>
      </c>
    </row>
    <row r="9" customFormat="false" ht="18" hidden="false" customHeight="true" outlineLevel="0" collapsed="false">
      <c r="B9" s="19" t="s">
        <v>3</v>
      </c>
      <c r="C9" s="19"/>
      <c r="D9" s="19"/>
      <c r="E9" s="19"/>
      <c r="F9" s="20" t="s">
        <v>4</v>
      </c>
      <c r="G9" s="19"/>
      <c r="H9" s="19"/>
      <c r="I9" s="22"/>
      <c r="J9" s="22"/>
      <c r="K9" s="341"/>
      <c r="L9" s="342"/>
      <c r="M9" s="343"/>
      <c r="O9" s="141" t="s">
        <v>1</v>
      </c>
      <c r="P9" s="163" t="s">
        <v>459</v>
      </c>
      <c r="Q9" s="142"/>
      <c r="R9" s="142"/>
      <c r="S9" s="142"/>
      <c r="T9" s="142"/>
      <c r="U9" s="142"/>
      <c r="V9" s="142"/>
      <c r="W9" s="143"/>
    </row>
    <row r="10" customFormat="false" ht="15" hidden="false" customHeight="false" outlineLevel="0" collapsed="false">
      <c r="B10" s="26" t="s">
        <v>5</v>
      </c>
      <c r="C10" s="16" t="s">
        <v>460</v>
      </c>
      <c r="D10" s="17"/>
      <c r="E10" s="27" t="s">
        <v>6</v>
      </c>
      <c r="F10" s="28"/>
      <c r="G10" s="39"/>
      <c r="H10" s="39"/>
      <c r="I10" s="344"/>
      <c r="J10" s="344"/>
      <c r="K10" s="345"/>
      <c r="L10" s="345"/>
      <c r="M10" s="345"/>
      <c r="O10" s="139" t="s">
        <v>0</v>
      </c>
      <c r="P10" s="346" t="s">
        <v>461</v>
      </c>
      <c r="Q10" s="126"/>
      <c r="R10" s="126"/>
      <c r="S10" s="140" t="s">
        <v>462</v>
      </c>
      <c r="T10" s="140" t="n">
        <v>4</v>
      </c>
      <c r="U10" s="140" t="s">
        <v>140</v>
      </c>
      <c r="V10" s="140" t="s">
        <v>289</v>
      </c>
      <c r="W10" s="140" t="s">
        <v>374</v>
      </c>
    </row>
    <row r="11" customFormat="false" ht="15" hidden="false" customHeight="false" outlineLevel="0" collapsed="false">
      <c r="B11" s="35" t="s">
        <v>9</v>
      </c>
      <c r="C11" s="11" t="s">
        <v>463</v>
      </c>
      <c r="D11" s="12"/>
      <c r="E11" s="36" t="s">
        <v>10</v>
      </c>
      <c r="F11" s="37"/>
      <c r="G11" s="148" t="s">
        <v>34</v>
      </c>
      <c r="H11" s="148"/>
      <c r="I11" s="39"/>
      <c r="J11" s="39"/>
      <c r="K11" s="347"/>
      <c r="L11" s="345"/>
      <c r="M11" s="345"/>
      <c r="O11" s="141" t="s">
        <v>1</v>
      </c>
      <c r="P11" s="16" t="s">
        <v>464</v>
      </c>
      <c r="Q11" s="142"/>
      <c r="R11" s="142"/>
      <c r="S11" s="142"/>
      <c r="T11" s="142"/>
      <c r="U11" s="142"/>
      <c r="V11" s="142"/>
      <c r="W11" s="143"/>
    </row>
    <row r="12" customFormat="false" ht="15" hidden="false" customHeight="false" outlineLevel="0" collapsed="false">
      <c r="B12" s="40" t="s">
        <v>12</v>
      </c>
      <c r="C12" s="11" t="s">
        <v>465</v>
      </c>
      <c r="D12" s="12"/>
      <c r="E12" s="36" t="s">
        <v>13</v>
      </c>
      <c r="F12" s="37"/>
      <c r="G12" s="239" t="s">
        <v>466</v>
      </c>
      <c r="H12" s="239"/>
      <c r="I12" s="1"/>
      <c r="J12" s="148"/>
      <c r="K12" s="98"/>
      <c r="L12" s="98"/>
      <c r="M12" s="345"/>
      <c r="O12" s="139" t="s">
        <v>0</v>
      </c>
      <c r="P12" s="124" t="s">
        <v>467</v>
      </c>
      <c r="Q12" s="126"/>
      <c r="R12" s="126"/>
      <c r="S12" s="140" t="s">
        <v>468</v>
      </c>
      <c r="T12" s="140" t="n">
        <v>3</v>
      </c>
      <c r="U12" s="140" t="s">
        <v>133</v>
      </c>
      <c r="V12" s="140" t="s">
        <v>469</v>
      </c>
      <c r="W12" s="140" t="s">
        <v>374</v>
      </c>
    </row>
    <row r="13" customFormat="false" ht="15" hidden="false" customHeight="false" outlineLevel="0" collapsed="false">
      <c r="B13" s="40" t="s">
        <v>392</v>
      </c>
      <c r="C13" s="11" t="s">
        <v>293</v>
      </c>
      <c r="D13" s="12"/>
      <c r="E13" s="36" t="s">
        <v>15</v>
      </c>
      <c r="F13" s="14"/>
      <c r="G13" s="148" t="s">
        <v>470</v>
      </c>
      <c r="H13" s="148"/>
      <c r="I13" s="1"/>
      <c r="J13" s="1"/>
      <c r="K13" s="1"/>
      <c r="L13" s="1"/>
      <c r="M13" s="39"/>
      <c r="O13" s="141" t="s">
        <v>1</v>
      </c>
      <c r="P13" s="16" t="s">
        <v>471</v>
      </c>
      <c r="Q13" s="142"/>
      <c r="R13" s="142"/>
      <c r="S13" s="142"/>
      <c r="T13" s="142"/>
      <c r="U13" s="142"/>
      <c r="V13" s="142"/>
      <c r="W13" s="143"/>
    </row>
    <row r="14" customFormat="false" ht="15" hidden="false" customHeight="false" outlineLevel="0" collapsed="false">
      <c r="B14" s="45" t="s">
        <v>158</v>
      </c>
      <c r="C14" s="11" t="s">
        <v>472</v>
      </c>
      <c r="D14" s="12"/>
      <c r="E14" s="36" t="s">
        <v>18</v>
      </c>
      <c r="F14" s="37"/>
      <c r="G14" s="148" t="s">
        <v>473</v>
      </c>
      <c r="H14" s="148"/>
      <c r="I14" s="1"/>
      <c r="J14" s="1"/>
      <c r="K14" s="1"/>
      <c r="L14" s="1"/>
      <c r="O14" s="139" t="s">
        <v>0</v>
      </c>
      <c r="P14" s="124" t="s">
        <v>165</v>
      </c>
      <c r="Q14" s="126"/>
      <c r="R14" s="126"/>
      <c r="S14" s="140" t="s">
        <v>166</v>
      </c>
      <c r="T14" s="140" t="n">
        <v>1</v>
      </c>
      <c r="U14" s="140" t="s">
        <v>167</v>
      </c>
      <c r="V14" s="140" t="s">
        <v>289</v>
      </c>
      <c r="W14" s="140" t="s">
        <v>474</v>
      </c>
    </row>
    <row r="15" customFormat="false" ht="15" hidden="false" customHeight="false" outlineLevel="0" collapsed="false">
      <c r="B15" s="54" t="s">
        <v>24</v>
      </c>
      <c r="C15" s="54"/>
      <c r="D15" s="54"/>
      <c r="E15" s="55"/>
      <c r="F15" s="55" t="s">
        <v>25</v>
      </c>
      <c r="G15" s="55"/>
      <c r="H15" s="304"/>
      <c r="I15" s="302"/>
      <c r="J15" s="246"/>
      <c r="K15" s="246"/>
      <c r="L15" s="246"/>
      <c r="M15" s="246"/>
      <c r="O15" s="141" t="s">
        <v>1</v>
      </c>
      <c r="P15" s="289" t="s">
        <v>475</v>
      </c>
      <c r="Q15" s="142"/>
      <c r="R15" s="142"/>
      <c r="S15" s="142"/>
      <c r="T15" s="142"/>
      <c r="U15" s="142"/>
      <c r="V15" s="142"/>
      <c r="W15" s="143"/>
    </row>
    <row r="16" customFormat="false" ht="15" hidden="false" customHeight="false" outlineLevel="0" collapsed="false">
      <c r="A16" s="180" t="n">
        <v>2</v>
      </c>
      <c r="B16" s="58" t="s">
        <v>29</v>
      </c>
      <c r="C16" s="71" t="str">
        <f aca="false">LOOKUP(A16,Data!$A$2:$D$11)</f>
        <v>ppp</v>
      </c>
      <c r="D16" s="9"/>
      <c r="E16" s="6"/>
      <c r="F16" s="60" t="s">
        <v>31</v>
      </c>
      <c r="G16" s="61" t="n">
        <v>0</v>
      </c>
      <c r="H16" s="62"/>
      <c r="I16" s="63" t="s">
        <v>32</v>
      </c>
      <c r="J16" s="253" t="n">
        <v>0</v>
      </c>
      <c r="K16" s="219"/>
      <c r="L16" s="66" t="s">
        <v>33</v>
      </c>
      <c r="M16" s="253" t="n">
        <v>0</v>
      </c>
      <c r="O16" s="139" t="s">
        <v>0</v>
      </c>
      <c r="P16" s="348" t="s">
        <v>476</v>
      </c>
      <c r="Q16" s="126"/>
      <c r="R16" s="126"/>
      <c r="S16" s="140" t="s">
        <v>162</v>
      </c>
      <c r="T16" s="140" t="n">
        <v>2</v>
      </c>
      <c r="U16" s="140" t="s">
        <v>133</v>
      </c>
      <c r="V16" s="140" t="s">
        <v>289</v>
      </c>
      <c r="W16" s="140" t="s">
        <v>477</v>
      </c>
    </row>
    <row r="17" customFormat="false" ht="15" hidden="false" customHeight="false" outlineLevel="0" collapsed="false">
      <c r="A17" s="180" t="n">
        <v>3</v>
      </c>
      <c r="B17" s="67" t="s">
        <v>37</v>
      </c>
      <c r="C17" s="71" t="str">
        <f aca="false">LOOKUP(A17,Data!$A$2:$D$11)</f>
        <v>pppp</v>
      </c>
      <c r="D17" s="9"/>
      <c r="E17" s="9"/>
      <c r="F17" s="155" t="s">
        <v>38</v>
      </c>
      <c r="G17" s="61" t="n">
        <v>3</v>
      </c>
      <c r="H17" s="69"/>
      <c r="I17" s="63" t="s">
        <v>39</v>
      </c>
      <c r="J17" s="77" t="n">
        <v>0</v>
      </c>
      <c r="K17" s="219"/>
      <c r="L17" s="156" t="s">
        <v>40</v>
      </c>
      <c r="M17" s="253" t="n">
        <v>2</v>
      </c>
      <c r="O17" s="141" t="s">
        <v>1</v>
      </c>
      <c r="P17" s="289" t="s">
        <v>478</v>
      </c>
      <c r="Q17" s="142"/>
      <c r="R17" s="142"/>
      <c r="S17" s="142"/>
      <c r="T17" s="142"/>
      <c r="U17" s="142"/>
      <c r="V17" s="142"/>
      <c r="W17" s="143"/>
    </row>
    <row r="18" customFormat="false" ht="13.5" hidden="false" customHeight="true" outlineLevel="0" collapsed="false">
      <c r="B18" s="67" t="s">
        <v>44</v>
      </c>
      <c r="C18" s="71" t="s">
        <v>30</v>
      </c>
      <c r="D18" s="9"/>
      <c r="E18" s="9"/>
      <c r="F18" s="63" t="s">
        <v>45</v>
      </c>
      <c r="G18" s="61" t="n">
        <v>0</v>
      </c>
      <c r="H18" s="69"/>
      <c r="I18" s="63" t="s">
        <v>46</v>
      </c>
      <c r="J18" s="77" t="n">
        <v>0</v>
      </c>
      <c r="K18" s="219"/>
      <c r="L18" s="156" t="s">
        <v>47</v>
      </c>
      <c r="M18" s="253" t="n">
        <v>3</v>
      </c>
      <c r="O18" s="139" t="s">
        <v>0</v>
      </c>
      <c r="P18" s="340" t="s">
        <v>479</v>
      </c>
      <c r="Q18" s="126"/>
      <c r="R18" s="126"/>
      <c r="S18" s="140" t="s">
        <v>480</v>
      </c>
      <c r="T18" s="140" t="n">
        <v>3</v>
      </c>
      <c r="U18" s="140" t="s">
        <v>167</v>
      </c>
      <c r="V18" s="140" t="s">
        <v>289</v>
      </c>
      <c r="W18" s="140" t="s">
        <v>206</v>
      </c>
    </row>
    <row r="19" customFormat="false" ht="15" hidden="false" customHeight="false" outlineLevel="0" collapsed="false">
      <c r="B19" s="349" t="s">
        <v>51</v>
      </c>
      <c r="C19" s="71" t="s">
        <v>30</v>
      </c>
      <c r="D19" s="9"/>
      <c r="E19" s="9"/>
      <c r="F19" s="63" t="s">
        <v>52</v>
      </c>
      <c r="G19" s="68" t="n">
        <v>0</v>
      </c>
      <c r="H19" s="62"/>
      <c r="I19" s="63" t="s">
        <v>53</v>
      </c>
      <c r="J19" s="253" t="n">
        <v>0</v>
      </c>
      <c r="K19" s="219"/>
      <c r="L19" s="66" t="s">
        <v>54</v>
      </c>
      <c r="M19" s="253" t="n">
        <v>0</v>
      </c>
      <c r="O19" s="141" t="s">
        <v>1</v>
      </c>
      <c r="P19" s="289" t="s">
        <v>481</v>
      </c>
      <c r="Q19" s="142"/>
      <c r="R19" s="142"/>
      <c r="S19" s="142"/>
      <c r="T19" s="142" t="n">
        <f aca="false">SUM(T2:T18)</f>
        <v>30</v>
      </c>
      <c r="U19" s="142"/>
      <c r="V19" s="142"/>
      <c r="W19" s="143"/>
    </row>
    <row r="20" customFormat="false" ht="15" hidden="false" customHeight="false" outlineLevel="0" collapsed="false">
      <c r="B20" s="75" t="s">
        <v>56</v>
      </c>
      <c r="C20" s="17"/>
      <c r="D20" s="17"/>
      <c r="E20" s="17"/>
      <c r="F20" s="76" t="s">
        <v>57</v>
      </c>
      <c r="G20" s="253" t="n">
        <v>0</v>
      </c>
      <c r="H20" s="78"/>
      <c r="I20" s="76" t="s">
        <v>58</v>
      </c>
      <c r="J20" s="77" t="n">
        <v>0</v>
      </c>
      <c r="K20" s="255"/>
      <c r="L20" s="80" t="s">
        <v>59</v>
      </c>
      <c r="M20" s="253" t="n">
        <v>0</v>
      </c>
      <c r="O20" s="139" t="s">
        <v>0</v>
      </c>
      <c r="P20" s="340"/>
      <c r="Q20" s="126"/>
      <c r="R20" s="126"/>
      <c r="S20" s="140"/>
      <c r="T20" s="140"/>
      <c r="U20" s="140"/>
      <c r="V20" s="140"/>
      <c r="W20" s="140"/>
    </row>
    <row r="21" customFormat="false" ht="15" hidden="false" customHeight="false" outlineLevel="0" collapsed="false">
      <c r="B21" s="67" t="s">
        <v>61</v>
      </c>
      <c r="C21" s="16"/>
      <c r="D21" s="17"/>
      <c r="E21" s="254" t="s">
        <v>220</v>
      </c>
      <c r="F21" s="350" t="s">
        <v>62</v>
      </c>
      <c r="G21" s="246"/>
      <c r="H21" s="246"/>
      <c r="I21" s="351" t="s">
        <v>63</v>
      </c>
      <c r="J21" s="351"/>
      <c r="K21" s="84" t="s">
        <v>64</v>
      </c>
      <c r="L21" s="246"/>
      <c r="M21" s="352" t="s">
        <v>65</v>
      </c>
      <c r="O21" s="141" t="s">
        <v>1</v>
      </c>
      <c r="P21" s="289"/>
      <c r="Q21" s="142"/>
      <c r="R21" s="142"/>
      <c r="S21" s="142"/>
      <c r="T21" s="142"/>
      <c r="U21" s="142"/>
      <c r="V21" s="142"/>
      <c r="W21" s="143"/>
    </row>
    <row r="22" customFormat="false" ht="15" hidden="false" customHeight="false" outlineLevel="0" collapsed="false">
      <c r="B22" s="67" t="s">
        <v>67</v>
      </c>
      <c r="C22" s="11"/>
      <c r="D22" s="12"/>
      <c r="E22" s="86" t="s">
        <v>221</v>
      </c>
      <c r="F22" s="353" t="s">
        <v>482</v>
      </c>
      <c r="G22" s="354"/>
      <c r="H22" s="354"/>
      <c r="I22" s="355" t="str">
        <f aca="false">LOOKUP(J22,Data!$A$2:$B$12)</f>
        <v>Fair (+2)</v>
      </c>
      <c r="J22" s="90" t="n">
        <v>2</v>
      </c>
      <c r="K22" s="91"/>
      <c r="L22" s="88"/>
      <c r="M22" s="92" t="n">
        <v>0</v>
      </c>
      <c r="O22" s="356" t="s">
        <v>0</v>
      </c>
      <c r="P22" s="340"/>
      <c r="Q22" s="126"/>
      <c r="R22" s="126"/>
      <c r="S22" s="140"/>
      <c r="T22" s="140"/>
      <c r="U22" s="140"/>
      <c r="V22" s="140"/>
      <c r="W22" s="140"/>
    </row>
    <row r="23" customFormat="false" ht="15" hidden="false" customHeight="false" outlineLevel="0" collapsed="false">
      <c r="B23" s="67" t="s">
        <v>69</v>
      </c>
      <c r="C23" s="11"/>
      <c r="D23" s="12"/>
      <c r="E23" s="86" t="s">
        <v>222</v>
      </c>
      <c r="F23" s="353" t="s">
        <v>483</v>
      </c>
      <c r="G23" s="354"/>
      <c r="H23" s="354"/>
      <c r="I23" s="355" t="str">
        <f aca="false">LOOKUP(J23,Data!$A$2:$B$12)</f>
        <v>Fantastic (+6)</v>
      </c>
      <c r="J23" s="90" t="n">
        <f aca="false">3+3</f>
        <v>6</v>
      </c>
      <c r="K23" s="91" t="n">
        <f aca="false">J23+4</f>
        <v>10</v>
      </c>
      <c r="L23" s="88"/>
      <c r="M23" s="92"/>
      <c r="O23" s="141" t="s">
        <v>1</v>
      </c>
      <c r="P23" s="289"/>
      <c r="Q23" s="142"/>
      <c r="R23" s="142"/>
      <c r="S23" s="142"/>
      <c r="T23" s="142"/>
      <c r="U23" s="142"/>
      <c r="V23" s="142"/>
      <c r="W23" s="143"/>
    </row>
    <row r="24" customFormat="false" ht="15" hidden="false" customHeight="false" outlineLevel="0" collapsed="false">
      <c r="B24" s="67" t="s">
        <v>71</v>
      </c>
      <c r="C24" s="11"/>
      <c r="D24" s="12"/>
      <c r="E24" s="86" t="n">
        <v>-8</v>
      </c>
      <c r="F24" s="353" t="s">
        <v>484</v>
      </c>
      <c r="G24" s="354"/>
      <c r="H24" s="354"/>
      <c r="I24" s="355" t="str">
        <f aca="false">LOOKUP(J24,Data!$A$2:$B$12)</f>
        <v>Superb (+5)</v>
      </c>
      <c r="J24" s="90" t="n">
        <v>5</v>
      </c>
      <c r="K24" s="91" t="n">
        <f aca="false">J24+4</f>
        <v>9</v>
      </c>
      <c r="L24" s="88"/>
      <c r="M24" s="88"/>
      <c r="O24" s="356" t="s">
        <v>0</v>
      </c>
      <c r="P24" s="340"/>
      <c r="Q24" s="126"/>
      <c r="R24" s="126"/>
      <c r="S24" s="140"/>
      <c r="T24" s="140"/>
      <c r="U24" s="140"/>
      <c r="V24" s="140"/>
      <c r="W24" s="140"/>
    </row>
    <row r="25" customFormat="false" ht="15" hidden="false" customHeight="false" outlineLevel="0" collapsed="false">
      <c r="B25" s="75" t="s">
        <v>210</v>
      </c>
      <c r="C25" s="9"/>
      <c r="D25" s="9"/>
      <c r="E25" s="94" t="s">
        <v>74</v>
      </c>
      <c r="F25" s="353" t="s">
        <v>485</v>
      </c>
      <c r="G25" s="354"/>
      <c r="H25" s="354"/>
      <c r="I25" s="355" t="str">
        <f aca="false">LOOKUP(J25,Data!$A$2:$B$12)</f>
        <v>Good (+3)</v>
      </c>
      <c r="J25" s="90" t="n">
        <v>3</v>
      </c>
      <c r="K25" s="91" t="n">
        <f aca="false">J25+4</f>
        <v>7</v>
      </c>
      <c r="L25" s="88"/>
      <c r="M25" s="165"/>
      <c r="O25" s="141" t="s">
        <v>1</v>
      </c>
      <c r="P25" s="289"/>
      <c r="Q25" s="142"/>
      <c r="R25" s="142"/>
      <c r="S25" s="142"/>
      <c r="T25" s="142"/>
      <c r="U25" s="142"/>
      <c r="V25" s="142"/>
      <c r="W25" s="143"/>
    </row>
    <row r="26" customFormat="false" ht="15" hidden="false" customHeight="false" outlineLevel="0" collapsed="false">
      <c r="B26" s="67" t="s">
        <v>77</v>
      </c>
      <c r="C26" s="95" t="s">
        <v>78</v>
      </c>
      <c r="D26" s="9" t="s">
        <v>79</v>
      </c>
      <c r="E26" s="96" t="s">
        <v>80</v>
      </c>
      <c r="F26" s="353" t="s">
        <v>486</v>
      </c>
      <c r="G26" s="354"/>
      <c r="H26" s="354"/>
      <c r="I26" s="355" t="str">
        <f aca="false">LOOKUP(J26,Data!$A$2:$B$12)</f>
        <v>Good (+3)</v>
      </c>
      <c r="J26" s="90" t="n">
        <v>3</v>
      </c>
      <c r="K26" s="91" t="n">
        <f aca="false">J26+4</f>
        <v>7</v>
      </c>
      <c r="L26" s="88"/>
      <c r="M26" s="88"/>
      <c r="O26" s="356" t="s">
        <v>0</v>
      </c>
      <c r="P26" s="340"/>
      <c r="Q26" s="126"/>
      <c r="R26" s="126"/>
      <c r="S26" s="140"/>
      <c r="T26" s="140"/>
      <c r="U26" s="140"/>
      <c r="V26" s="140"/>
      <c r="W26" s="140"/>
    </row>
    <row r="27" customFormat="false" ht="15" hidden="false" customHeight="false" outlineLevel="0" collapsed="false">
      <c r="B27" s="97" t="s">
        <v>82</v>
      </c>
      <c r="C27" s="95" t="s">
        <v>78</v>
      </c>
      <c r="D27" s="98" t="n">
        <v>-1</v>
      </c>
      <c r="E27" s="323" t="s">
        <v>83</v>
      </c>
      <c r="F27" s="353" t="s">
        <v>487</v>
      </c>
      <c r="G27" s="354"/>
      <c r="H27" s="354"/>
      <c r="I27" s="355" t="str">
        <f aca="false">LOOKUP(J27,Data!$A$2:$B$12)</f>
        <v>Fair (+2)</v>
      </c>
      <c r="J27" s="90" t="n">
        <v>2</v>
      </c>
      <c r="K27" s="91" t="n">
        <f aca="false">J27+4</f>
        <v>6</v>
      </c>
      <c r="L27" s="88"/>
      <c r="M27" s="99" t="s">
        <v>202</v>
      </c>
      <c r="O27" s="141" t="s">
        <v>1</v>
      </c>
      <c r="P27" s="289"/>
      <c r="Q27" s="142"/>
      <c r="R27" s="142"/>
      <c r="S27" s="142"/>
      <c r="T27" s="142"/>
      <c r="U27" s="142"/>
      <c r="V27" s="142"/>
      <c r="W27" s="143"/>
    </row>
    <row r="28" customFormat="false" ht="15" hidden="false" customHeight="false" outlineLevel="0" collapsed="false">
      <c r="B28" s="67" t="s">
        <v>86</v>
      </c>
      <c r="C28" s="95" t="s">
        <v>78</v>
      </c>
      <c r="D28" s="98" t="n">
        <v>-2</v>
      </c>
      <c r="E28" s="323" t="s">
        <v>87</v>
      </c>
      <c r="F28" s="353" t="s">
        <v>207</v>
      </c>
      <c r="G28" s="354"/>
      <c r="H28" s="354"/>
      <c r="I28" s="355" t="str">
        <f aca="false">LOOKUP(J28,Data!$A$2:$B$12)</f>
        <v>mediocre (+0)</v>
      </c>
      <c r="J28" s="90" t="n">
        <v>0</v>
      </c>
      <c r="K28" s="91"/>
      <c r="L28" s="88"/>
      <c r="M28" s="99" t="s">
        <v>88</v>
      </c>
      <c r="O28" s="356" t="s">
        <v>0</v>
      </c>
      <c r="P28" s="340"/>
      <c r="Q28" s="126"/>
      <c r="R28" s="126"/>
      <c r="S28" s="140"/>
      <c r="T28" s="140"/>
      <c r="U28" s="140"/>
      <c r="V28" s="140"/>
      <c r="W28" s="140"/>
    </row>
    <row r="29" customFormat="false" ht="15" hidden="false" customHeight="false" outlineLevel="0" collapsed="false">
      <c r="B29" s="325" t="s">
        <v>419</v>
      </c>
      <c r="C29" s="101" t="s">
        <v>78</v>
      </c>
      <c r="D29" s="102" t="n">
        <v>-3</v>
      </c>
      <c r="E29" s="326" t="s">
        <v>91</v>
      </c>
      <c r="F29" s="104" t="s">
        <v>92</v>
      </c>
      <c r="G29" s="105"/>
      <c r="H29" s="106" t="n">
        <v>0</v>
      </c>
      <c r="I29" s="107" t="s">
        <v>420</v>
      </c>
      <c r="J29" s="108"/>
      <c r="K29" s="108"/>
      <c r="L29" s="109" t="s">
        <v>93</v>
      </c>
      <c r="M29" s="269" t="str">
        <f aca="false">E11</f>
        <v>Great (+4)</v>
      </c>
      <c r="O29" s="141" t="s">
        <v>1</v>
      </c>
      <c r="P29" s="289"/>
      <c r="Q29" s="142"/>
      <c r="R29" s="142"/>
      <c r="S29" s="142"/>
      <c r="T29" s="142"/>
      <c r="U29" s="142"/>
      <c r="V29" s="142"/>
      <c r="W29" s="143"/>
    </row>
    <row r="30" customFormat="false" ht="15" hidden="false" customHeight="false" outlineLevel="0" collapsed="false">
      <c r="B30" s="110"/>
      <c r="C30" s="110"/>
      <c r="D30" s="110"/>
      <c r="E30" s="110"/>
      <c r="F30" s="110"/>
      <c r="G30" s="111"/>
      <c r="H30" s="110"/>
      <c r="I30" s="110"/>
      <c r="J30" s="110"/>
      <c r="K30" s="110"/>
      <c r="L30" s="110"/>
      <c r="M30" s="110"/>
      <c r="O30" s="356" t="s">
        <v>0</v>
      </c>
      <c r="P30" s="340"/>
      <c r="Q30" s="126"/>
      <c r="R30" s="126"/>
      <c r="S30" s="140"/>
      <c r="T30" s="140"/>
      <c r="U30" s="140"/>
      <c r="V30" s="140"/>
      <c r="W30" s="140"/>
    </row>
    <row r="31" customFormat="false" ht="15" hidden="false" customHeight="false" outlineLevel="0" collapsed="false">
      <c r="B31" s="112" t="s">
        <v>94</v>
      </c>
      <c r="C31" s="112"/>
      <c r="D31" s="112"/>
      <c r="E31" s="113" t="s">
        <v>95</v>
      </c>
      <c r="F31" s="113"/>
      <c r="G31" s="113"/>
      <c r="H31" s="112" t="s">
        <v>96</v>
      </c>
      <c r="I31" s="112"/>
      <c r="J31" s="112"/>
      <c r="K31" s="112"/>
      <c r="L31" s="112" t="s">
        <v>97</v>
      </c>
      <c r="M31" s="112"/>
      <c r="O31" s="141" t="s">
        <v>1</v>
      </c>
      <c r="P31" s="289"/>
      <c r="Q31" s="142"/>
      <c r="R31" s="142"/>
      <c r="S31" s="142"/>
      <c r="T31" s="142"/>
      <c r="U31" s="142"/>
      <c r="V31" s="142"/>
      <c r="W31" s="143"/>
    </row>
    <row r="32" customFormat="false" ht="15" hidden="false" customHeight="false" outlineLevel="0" collapsed="false">
      <c r="B32" s="151" t="s">
        <v>488</v>
      </c>
      <c r="C32" s="115"/>
      <c r="D32" s="116"/>
      <c r="E32" s="116" t="s">
        <v>489</v>
      </c>
      <c r="F32" s="116"/>
      <c r="G32" s="117"/>
      <c r="H32" s="116"/>
      <c r="I32" s="115"/>
      <c r="J32" s="115"/>
      <c r="K32" s="115"/>
      <c r="L32" s="115"/>
      <c r="M32" s="17"/>
      <c r="O32" s="356" t="s">
        <v>0</v>
      </c>
      <c r="P32" s="340"/>
      <c r="Q32" s="126"/>
      <c r="R32" s="126"/>
      <c r="S32" s="140"/>
      <c r="T32" s="140"/>
      <c r="U32" s="140"/>
      <c r="V32" s="140"/>
      <c r="W32" s="140"/>
    </row>
    <row r="33" customFormat="false" ht="15" hidden="false" customHeight="false" outlineLevel="0" collapsed="false">
      <c r="B33" s="357" t="s">
        <v>490</v>
      </c>
      <c r="C33" s="115"/>
      <c r="D33" s="119"/>
      <c r="E33" s="116" t="s">
        <v>491</v>
      </c>
      <c r="F33" s="116"/>
      <c r="G33" s="117"/>
      <c r="H33" s="116"/>
      <c r="I33" s="115"/>
      <c r="J33" s="115"/>
      <c r="K33" s="115"/>
      <c r="L33" s="115"/>
      <c r="M33" s="17"/>
      <c r="O33" s="141" t="s">
        <v>1</v>
      </c>
      <c r="P33" s="289"/>
      <c r="Q33" s="142"/>
      <c r="R33" s="142"/>
      <c r="S33" s="142"/>
      <c r="T33" s="142"/>
      <c r="U33" s="142"/>
      <c r="V33" s="142"/>
      <c r="W33" s="143"/>
    </row>
    <row r="34" customFormat="false" ht="15" hidden="false" customHeight="false" outlineLevel="0" collapsed="false">
      <c r="B34" s="117" t="s">
        <v>492</v>
      </c>
      <c r="C34" s="115"/>
      <c r="D34" s="116"/>
      <c r="E34" s="116" t="s">
        <v>493</v>
      </c>
      <c r="F34" s="116"/>
      <c r="G34" s="117"/>
      <c r="H34" s="116"/>
      <c r="I34" s="115"/>
      <c r="J34" s="115"/>
      <c r="K34" s="115"/>
      <c r="L34" s="115"/>
      <c r="M34" s="17"/>
      <c r="O34" s="356" t="s">
        <v>0</v>
      </c>
      <c r="P34" s="340"/>
      <c r="Q34" s="126"/>
      <c r="R34" s="126"/>
      <c r="S34" s="140"/>
      <c r="T34" s="140"/>
      <c r="U34" s="140"/>
      <c r="V34" s="140"/>
      <c r="W34" s="140"/>
    </row>
    <row r="35" customFormat="false" ht="15" hidden="false" customHeight="false" outlineLevel="0" collapsed="false">
      <c r="B35" s="117"/>
      <c r="C35" s="115"/>
      <c r="D35" s="116"/>
      <c r="E35" s="116"/>
      <c r="F35" s="116"/>
      <c r="G35" s="117"/>
      <c r="H35" s="116"/>
      <c r="I35" s="115"/>
      <c r="J35" s="115"/>
      <c r="K35" s="115"/>
      <c r="L35" s="115"/>
      <c r="M35" s="17"/>
      <c r="O35" s="141" t="s">
        <v>1</v>
      </c>
      <c r="P35" s="289"/>
      <c r="Q35" s="142"/>
      <c r="R35" s="142"/>
      <c r="S35" s="142"/>
      <c r="T35" s="142"/>
      <c r="U35" s="142"/>
      <c r="V35" s="142"/>
      <c r="W35" s="143"/>
      <c r="X35" s="17"/>
      <c r="Y35" s="17"/>
      <c r="Z35" s="129"/>
    </row>
    <row r="36" customFormat="false" ht="15" hidden="false" customHeight="false" outlineLevel="0" collapsed="false">
      <c r="B36" s="358" t="s">
        <v>494</v>
      </c>
      <c r="C36" s="115"/>
      <c r="D36" s="116"/>
      <c r="E36" s="116"/>
      <c r="F36" s="116"/>
      <c r="G36" s="117"/>
      <c r="H36" s="116"/>
      <c r="I36" s="115"/>
      <c r="J36" s="115"/>
      <c r="K36" s="115"/>
      <c r="L36" s="115"/>
      <c r="M36" s="17"/>
      <c r="O36" s="356" t="s">
        <v>0</v>
      </c>
      <c r="P36" s="340"/>
      <c r="Q36" s="126"/>
      <c r="R36" s="126"/>
      <c r="S36" s="140"/>
      <c r="T36" s="140"/>
      <c r="U36" s="140"/>
      <c r="V36" s="140"/>
      <c r="W36" s="140"/>
      <c r="X36" s="17"/>
      <c r="Y36" s="17"/>
      <c r="Z36" s="129"/>
    </row>
    <row r="37" customFormat="false" ht="15" hidden="false" customHeight="false" outlineLevel="0" collapsed="false">
      <c r="B37" s="112" t="s">
        <v>105</v>
      </c>
      <c r="C37" s="112"/>
      <c r="D37" s="112"/>
      <c r="E37" s="113"/>
      <c r="F37" s="113"/>
      <c r="G37" s="113"/>
      <c r="H37" s="112"/>
      <c r="I37" s="112"/>
      <c r="J37" s="112"/>
      <c r="K37" s="112"/>
      <c r="L37" s="112"/>
      <c r="M37" s="112"/>
      <c r="O37" s="141" t="s">
        <v>1</v>
      </c>
      <c r="P37" s="289"/>
      <c r="Q37" s="142"/>
      <c r="R37" s="142"/>
      <c r="S37" s="142"/>
      <c r="T37" s="142"/>
      <c r="U37" s="142"/>
      <c r="V37" s="142"/>
      <c r="W37" s="143"/>
      <c r="X37" s="17"/>
      <c r="Y37" s="17"/>
      <c r="Z37" s="129"/>
    </row>
    <row r="38" customFormat="false" ht="15" hidden="false" customHeight="false" outlineLevel="0" collapsed="false">
      <c r="B38" s="17" t="s">
        <v>495</v>
      </c>
      <c r="C38" s="115"/>
      <c r="D38" s="115"/>
      <c r="E38" s="115"/>
      <c r="F38" s="115"/>
      <c r="G38" s="17"/>
      <c r="H38" s="115"/>
      <c r="I38" s="115"/>
      <c r="J38" s="115"/>
      <c r="K38" s="115"/>
      <c r="L38" s="115"/>
      <c r="M38" s="115"/>
    </row>
    <row r="39" customFormat="false" ht="16.9" hidden="false" customHeight="true" outlineLevel="0" collapsed="false">
      <c r="B39" s="17"/>
      <c r="C39" s="115"/>
      <c r="D39" s="115"/>
      <c r="E39" s="115"/>
      <c r="F39" s="115"/>
      <c r="G39" s="17"/>
      <c r="H39" s="115"/>
      <c r="I39" s="115"/>
      <c r="J39" s="115"/>
      <c r="K39" s="115"/>
      <c r="L39" s="115"/>
      <c r="M39" s="115"/>
      <c r="R39" s="359"/>
      <c r="S39" s="359"/>
    </row>
    <row r="40" customFormat="false" ht="15" hidden="false" customHeight="false" outlineLevel="0" collapsed="false">
      <c r="B40" s="17"/>
      <c r="C40" s="115"/>
      <c r="D40" s="115"/>
      <c r="E40" s="115"/>
      <c r="F40" s="115"/>
      <c r="G40" s="17"/>
      <c r="H40" s="115"/>
      <c r="I40" s="115"/>
      <c r="J40" s="115"/>
      <c r="K40" s="115"/>
      <c r="L40" s="115"/>
      <c r="M40" s="115"/>
      <c r="R40" s="359"/>
      <c r="S40" s="360"/>
    </row>
    <row r="41" customFormat="false" ht="15" hidden="false" customHeight="false" outlineLevel="0" collapsed="false">
      <c r="B41" s="17"/>
      <c r="C41" s="115"/>
      <c r="D41" s="115"/>
      <c r="E41" s="115"/>
      <c r="F41" s="115"/>
      <c r="G41" s="17"/>
      <c r="H41" s="115"/>
      <c r="I41" s="115"/>
      <c r="J41" s="115"/>
      <c r="K41" s="115"/>
      <c r="L41" s="115"/>
      <c r="M41" s="115"/>
      <c r="R41" s="359"/>
      <c r="S41" s="360"/>
    </row>
    <row r="42" customFormat="false" ht="17.25" hidden="false" customHeight="false" outlineLevel="0" collapsed="false">
      <c r="B42" s="112" t="s">
        <v>355</v>
      </c>
      <c r="C42" s="112"/>
      <c r="D42" s="19"/>
      <c r="E42" s="19"/>
      <c r="F42" s="19"/>
      <c r="G42" s="19"/>
      <c r="H42" s="19"/>
      <c r="I42" s="19"/>
      <c r="J42" s="19"/>
      <c r="K42" s="19"/>
      <c r="L42" s="19"/>
      <c r="M42" s="19"/>
      <c r="O42" s="9" t="s">
        <v>0</v>
      </c>
      <c r="Q42" s="361" t="s">
        <v>496</v>
      </c>
      <c r="R42" s="12"/>
      <c r="S42" s="12"/>
      <c r="T42" s="13"/>
      <c r="U42" s="13"/>
      <c r="V42" s="13"/>
      <c r="W42" s="12"/>
    </row>
    <row r="43" customFormat="false" ht="15" hidden="false" customHeight="false" outlineLevel="0" collapsed="false">
      <c r="B43" s="195" t="s">
        <v>497</v>
      </c>
      <c r="C43" s="196"/>
      <c r="D43" s="197"/>
      <c r="E43" s="198"/>
      <c r="F43" s="120"/>
      <c r="G43" s="199"/>
      <c r="H43" s="120"/>
      <c r="I43" s="120"/>
      <c r="J43" s="199"/>
      <c r="K43" s="199"/>
      <c r="L43" s="199"/>
      <c r="M43" s="199"/>
      <c r="O43" s="9" t="s">
        <v>1</v>
      </c>
      <c r="P43" s="9"/>
      <c r="Q43" s="327" t="s">
        <v>498</v>
      </c>
      <c r="R43" s="204"/>
      <c r="S43" s="204"/>
      <c r="T43" s="204"/>
      <c r="U43" s="204"/>
      <c r="V43" s="204"/>
      <c r="W43" s="328"/>
      <c r="X43" s="2"/>
      <c r="Y43" s="2"/>
    </row>
    <row r="44" customFormat="false" ht="15" hidden="false" customHeight="false" outlineLevel="0" collapsed="false">
      <c r="B44" s="195" t="s">
        <v>16</v>
      </c>
      <c r="C44" s="200" t="s">
        <v>499</v>
      </c>
      <c r="D44" s="197"/>
      <c r="E44" s="115"/>
      <c r="F44" s="120"/>
      <c r="G44" s="199"/>
      <c r="H44" s="120"/>
      <c r="I44" s="120"/>
      <c r="J44" s="199"/>
      <c r="K44" s="199"/>
      <c r="L44" s="199"/>
      <c r="M44" s="199"/>
      <c r="O44" s="9"/>
      <c r="P44" s="9"/>
      <c r="Q44" s="278" t="s">
        <v>500</v>
      </c>
      <c r="R44" s="206"/>
      <c r="S44" s="206"/>
      <c r="T44" s="206"/>
      <c r="U44" s="206"/>
      <c r="V44" s="206"/>
      <c r="W44" s="329"/>
      <c r="X44" s="2"/>
      <c r="Y44" s="2"/>
    </row>
    <row r="45" customFormat="false" ht="15" hidden="false" customHeight="false" outlineLevel="0" collapsed="false">
      <c r="B45" s="195" t="s">
        <v>501</v>
      </c>
      <c r="C45" s="197"/>
      <c r="D45" s="197"/>
      <c r="E45" s="120"/>
      <c r="F45" s="120"/>
      <c r="G45" s="199"/>
      <c r="H45" s="120"/>
      <c r="I45" s="120"/>
      <c r="J45" s="199"/>
      <c r="K45" s="199"/>
      <c r="L45" s="199"/>
      <c r="M45" s="199"/>
      <c r="O45" s="9"/>
      <c r="P45" s="9"/>
      <c r="Q45" s="279"/>
      <c r="R45" s="208"/>
      <c r="S45" s="208"/>
      <c r="T45" s="208"/>
      <c r="U45" s="208"/>
      <c r="V45" s="208"/>
      <c r="W45" s="330"/>
      <c r="X45" s="2"/>
      <c r="Y45" s="2"/>
    </row>
    <row r="46" customFormat="false" ht="15" hidden="false" customHeight="false" outlineLevel="0" collapsed="false">
      <c r="B46" s="201" t="s">
        <v>502</v>
      </c>
      <c r="C46" s="197"/>
      <c r="D46" s="197"/>
      <c r="E46" s="120"/>
      <c r="F46" s="120"/>
      <c r="G46" s="199"/>
      <c r="H46" s="120"/>
      <c r="I46" s="120"/>
      <c r="J46" s="199"/>
      <c r="K46" s="199"/>
      <c r="L46" s="199"/>
      <c r="M46" s="199"/>
      <c r="O46" s="19" t="s">
        <v>3</v>
      </c>
      <c r="P46" s="19"/>
      <c r="Q46" s="19"/>
      <c r="R46" s="209" t="s">
        <v>244</v>
      </c>
      <c r="S46" s="210"/>
      <c r="T46" s="19"/>
      <c r="U46" s="19"/>
      <c r="V46" s="19"/>
      <c r="W46" s="19"/>
      <c r="X46" s="2"/>
      <c r="Y46" s="2"/>
    </row>
    <row r="47" customFormat="false" ht="15" hidden="false" customHeight="false" outlineLevel="0" collapsed="false">
      <c r="B47" s="195" t="s">
        <v>228</v>
      </c>
      <c r="C47" s="197"/>
      <c r="D47" s="197"/>
      <c r="E47" s="120"/>
      <c r="F47" s="120"/>
      <c r="G47" s="199"/>
      <c r="H47" s="120"/>
      <c r="I47" s="120"/>
      <c r="J47" s="199"/>
      <c r="K47" s="199"/>
      <c r="L47" s="199"/>
      <c r="M47" s="199"/>
      <c r="O47" s="26" t="s">
        <v>5</v>
      </c>
      <c r="P47" s="362" t="s">
        <v>503</v>
      </c>
      <c r="Q47" s="17"/>
      <c r="R47" s="211" t="s">
        <v>246</v>
      </c>
      <c r="S47" s="6"/>
      <c r="T47" s="212" t="n">
        <v>-2</v>
      </c>
      <c r="U47" s="211" t="s">
        <v>247</v>
      </c>
      <c r="V47" s="6"/>
      <c r="W47" s="212" t="n">
        <v>0</v>
      </c>
      <c r="X47" s="2"/>
      <c r="Y47" s="2"/>
    </row>
    <row r="48" customFormat="false" ht="15" hidden="false" customHeight="false" outlineLevel="0" collapsed="false">
      <c r="B48" s="201" t="s">
        <v>504</v>
      </c>
      <c r="C48" s="197"/>
      <c r="D48" s="197"/>
      <c r="E48" s="120"/>
      <c r="F48" s="120"/>
      <c r="G48" s="199"/>
      <c r="H48" s="120"/>
      <c r="I48" s="120"/>
      <c r="J48" s="199"/>
      <c r="K48" s="199"/>
      <c r="L48" s="199"/>
      <c r="M48" s="199"/>
      <c r="O48" s="35" t="s">
        <v>248</v>
      </c>
      <c r="P48" s="11" t="s">
        <v>505</v>
      </c>
      <c r="Q48" s="12"/>
      <c r="R48" s="213" t="s">
        <v>250</v>
      </c>
      <c r="S48" s="9"/>
      <c r="T48" s="212" t="s">
        <v>254</v>
      </c>
      <c r="U48" s="213" t="s">
        <v>251</v>
      </c>
      <c r="V48" s="9"/>
      <c r="W48" s="212" t="n">
        <v>-1</v>
      </c>
      <c r="X48" s="2"/>
      <c r="Y48" s="2"/>
    </row>
    <row r="49" customFormat="false" ht="15" hidden="false" customHeight="false" outlineLevel="0" collapsed="false">
      <c r="B49" s="195" t="s">
        <v>506</v>
      </c>
      <c r="C49" s="12"/>
      <c r="D49" s="12"/>
      <c r="E49" s="12"/>
      <c r="F49" s="12"/>
      <c r="G49" s="12"/>
      <c r="H49" s="12"/>
      <c r="I49" s="12"/>
      <c r="J49" s="12"/>
      <c r="K49" s="12"/>
      <c r="L49" s="12"/>
      <c r="M49" s="12"/>
      <c r="O49" s="1"/>
      <c r="P49" s="1"/>
      <c r="Q49" s="1"/>
      <c r="R49" s="214" t="s">
        <v>253</v>
      </c>
      <c r="S49" s="17"/>
      <c r="T49" s="212" t="n">
        <v>0</v>
      </c>
      <c r="U49" s="215" t="s">
        <v>255</v>
      </c>
      <c r="V49" s="17"/>
      <c r="W49" s="212" t="s">
        <v>252</v>
      </c>
      <c r="X49" s="2"/>
      <c r="Y49" s="2"/>
    </row>
    <row r="50" customFormat="false" ht="15" hidden="false" customHeight="false" outlineLevel="0" collapsed="false">
      <c r="B50" s="195" t="s">
        <v>507</v>
      </c>
      <c r="C50" s="12"/>
      <c r="D50" s="12"/>
      <c r="E50" s="12"/>
      <c r="F50" s="12"/>
      <c r="G50" s="12"/>
      <c r="H50" s="12"/>
      <c r="I50" s="12"/>
      <c r="J50" s="12"/>
      <c r="K50" s="12"/>
      <c r="L50" s="12"/>
      <c r="M50" s="12"/>
      <c r="O50" s="216" t="s">
        <v>92</v>
      </c>
      <c r="P50" s="54" t="s">
        <v>24</v>
      </c>
      <c r="Q50" s="54"/>
      <c r="R50" s="83" t="s">
        <v>62</v>
      </c>
      <c r="S50" s="57"/>
      <c r="T50" s="84"/>
      <c r="U50" s="84"/>
      <c r="V50" s="84"/>
      <c r="W50" s="85"/>
      <c r="X50" s="2"/>
      <c r="Y50" s="2"/>
    </row>
    <row r="51" customFormat="false" ht="15" hidden="false" customHeight="false" outlineLevel="0" collapsed="false">
      <c r="B51" s="195" t="s">
        <v>508</v>
      </c>
      <c r="C51" s="12"/>
      <c r="D51" s="12"/>
      <c r="E51" s="12"/>
      <c r="F51" s="12"/>
      <c r="G51" s="12"/>
      <c r="H51" s="12"/>
      <c r="I51" s="12"/>
      <c r="J51" s="12"/>
      <c r="K51" s="12"/>
      <c r="L51" s="12"/>
      <c r="M51" s="12"/>
      <c r="O51" s="106"/>
      <c r="P51" s="217" t="s">
        <v>29</v>
      </c>
      <c r="Q51" s="71" t="s">
        <v>257</v>
      </c>
      <c r="R51" s="87" t="s">
        <v>258</v>
      </c>
      <c r="S51" s="88"/>
      <c r="T51" s="90"/>
      <c r="U51" s="90"/>
      <c r="V51" s="90"/>
      <c r="W51" s="218" t="s">
        <v>259</v>
      </c>
      <c r="X51" s="2"/>
      <c r="Y51" s="2"/>
    </row>
    <row r="52" customFormat="false" ht="15" hidden="false" customHeight="false" outlineLevel="0" collapsed="false">
      <c r="B52" s="195" t="s">
        <v>509</v>
      </c>
      <c r="C52" s="12"/>
      <c r="D52" s="12"/>
      <c r="E52" s="12"/>
      <c r="F52" s="12"/>
      <c r="G52" s="12"/>
      <c r="H52" s="12"/>
      <c r="I52" s="12"/>
      <c r="J52" s="12"/>
      <c r="K52" s="12"/>
      <c r="L52" s="12"/>
      <c r="M52" s="12"/>
      <c r="O52" s="219"/>
      <c r="P52" s="67" t="s">
        <v>37</v>
      </c>
      <c r="Q52" s="71" t="s">
        <v>257</v>
      </c>
      <c r="R52" s="87" t="s">
        <v>510</v>
      </c>
      <c r="S52" s="88"/>
      <c r="T52" s="90"/>
      <c r="U52" s="90"/>
      <c r="V52" s="90"/>
      <c r="W52" s="220" t="s">
        <v>101</v>
      </c>
      <c r="X52" s="2"/>
      <c r="Y52" s="2"/>
    </row>
    <row r="53" customFormat="false" ht="15" hidden="false" customHeight="false" outlineLevel="0" collapsed="false">
      <c r="B53" s="195" t="s">
        <v>234</v>
      </c>
      <c r="C53" s="12"/>
      <c r="D53" s="12"/>
      <c r="E53" s="12"/>
      <c r="F53" s="12"/>
      <c r="G53" s="12"/>
      <c r="H53" s="12"/>
      <c r="I53" s="12"/>
      <c r="J53" s="12"/>
      <c r="K53" s="12"/>
      <c r="L53" s="12"/>
      <c r="M53" s="12"/>
      <c r="O53" s="47"/>
      <c r="P53" s="47"/>
      <c r="Q53" s="47"/>
      <c r="R53" s="87" t="s">
        <v>263</v>
      </c>
      <c r="S53" s="88"/>
      <c r="T53" s="90"/>
      <c r="U53" s="90"/>
      <c r="V53" s="90"/>
      <c r="W53" s="221" t="s">
        <v>103</v>
      </c>
      <c r="X53" s="2"/>
      <c r="Y53" s="2"/>
    </row>
    <row r="54" customFormat="false" ht="15" hidden="false" customHeight="false" outlineLevel="0" collapsed="false">
      <c r="B54" s="195" t="s">
        <v>511</v>
      </c>
      <c r="C54" s="12"/>
      <c r="D54" s="12"/>
      <c r="E54" s="12"/>
      <c r="F54" s="12"/>
      <c r="G54" s="12"/>
      <c r="H54" s="12"/>
      <c r="I54" s="12"/>
      <c r="J54" s="12"/>
      <c r="K54" s="12"/>
      <c r="L54" s="12"/>
      <c r="M54" s="12"/>
      <c r="X54" s="2"/>
      <c r="Y54" s="2"/>
    </row>
    <row r="55" customFormat="false" ht="15" hidden="false" customHeight="false" outlineLevel="0" collapsed="false">
      <c r="B55" s="195" t="s">
        <v>236</v>
      </c>
      <c r="C55" s="12"/>
      <c r="D55" s="12"/>
      <c r="E55" s="12"/>
      <c r="F55" s="12"/>
      <c r="G55" s="12"/>
      <c r="H55" s="12"/>
      <c r="I55" s="12"/>
      <c r="J55" s="12"/>
      <c r="K55" s="12"/>
      <c r="L55" s="12"/>
      <c r="M55" s="12"/>
    </row>
  </sheetData>
  <dataValidations count="1">
    <dataValidation allowBlank="true" errorStyle="stop" operator="between" showDropDown="false" showErrorMessage="true" showInputMessage="true" sqref="G10:M11 G12:H14 J12:M12 M13" type="none">
      <formula1>#ref!</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3"/>
  <sheetViews>
    <sheetView showFormulas="false" showGridLines="true" showRowColHeaders="true" showZeros="true" rightToLeft="false" tabSelected="false" showOutlineSymbols="true" defaultGridColor="true" view="normal" topLeftCell="A1" colorId="64" zoomScale="102" zoomScaleNormal="102" zoomScalePageLayoutView="100" workbookViewId="0">
      <selection pane="topLeft" activeCell="F1" activeCellId="0" sqref="F1"/>
    </sheetView>
  </sheetViews>
  <sheetFormatPr defaultColWidth="8.7421875" defaultRowHeight="15" customHeight="true" zeroHeight="false" outlineLevelRow="0" outlineLevelCol="0"/>
  <sheetData>
    <row r="1" customFormat="false" ht="15" hidden="false" customHeight="false" outlineLevel="0" collapsed="false">
      <c r="F1" s="2" t="s">
        <v>512</v>
      </c>
    </row>
    <row r="2" customFormat="false" ht="15" hidden="false" customHeight="false" outlineLevel="0" collapsed="false">
      <c r="A2" s="2" t="n">
        <v>0</v>
      </c>
      <c r="B2" s="98" t="s">
        <v>21</v>
      </c>
      <c r="D2" s="59" t="s">
        <v>513</v>
      </c>
      <c r="F2" s="2" t="n">
        <v>0</v>
      </c>
      <c r="G2" s="2" t="str">
        <f aca="false">LOOKUP(F2,Data!$A$2:$B$12)</f>
        <v>mediocre (+0)</v>
      </c>
    </row>
    <row r="3" customFormat="false" ht="15" hidden="false" customHeight="false" outlineLevel="0" collapsed="false">
      <c r="A3" s="2" t="n">
        <v>1</v>
      </c>
      <c r="B3" s="98" t="s">
        <v>18</v>
      </c>
      <c r="D3" s="59" t="s">
        <v>257</v>
      </c>
      <c r="F3" s="2" t="n">
        <v>0</v>
      </c>
      <c r="G3" s="2" t="str">
        <f aca="false">LOOKUP(F3,Data!$A$2:$B$12)</f>
        <v>mediocre (+0)</v>
      </c>
    </row>
    <row r="4" customFormat="false" ht="15" hidden="false" customHeight="false" outlineLevel="0" collapsed="false">
      <c r="A4" s="2" t="n">
        <v>2</v>
      </c>
      <c r="B4" s="98" t="s">
        <v>15</v>
      </c>
      <c r="D4" s="59" t="s">
        <v>257</v>
      </c>
      <c r="F4" s="2" t="n">
        <v>1</v>
      </c>
      <c r="G4" s="2" t="str">
        <f aca="false">LOOKUP(F4,Data!$A$2:$B$12)</f>
        <v>Average (+1)</v>
      </c>
    </row>
    <row r="5" customFormat="false" ht="15" hidden="false" customHeight="false" outlineLevel="0" collapsed="false">
      <c r="A5" s="2" t="n">
        <v>3</v>
      </c>
      <c r="B5" s="98" t="s">
        <v>13</v>
      </c>
      <c r="D5" s="59" t="s">
        <v>514</v>
      </c>
      <c r="F5" s="2" t="n">
        <v>1</v>
      </c>
      <c r="G5" s="2" t="str">
        <f aca="false">LOOKUP(F5,Data!$A$2:$B$12)</f>
        <v>Average (+1)</v>
      </c>
    </row>
    <row r="6" customFormat="false" ht="15" hidden="false" customHeight="false" outlineLevel="0" collapsed="false">
      <c r="A6" s="2" t="n">
        <v>4</v>
      </c>
      <c r="B6" s="98" t="s">
        <v>10</v>
      </c>
      <c r="D6" s="59" t="s">
        <v>514</v>
      </c>
      <c r="F6" s="2" t="n">
        <v>2</v>
      </c>
      <c r="G6" s="2" t="str">
        <f aca="false">LOOKUP(F6,Data!$A$2:$B$12)</f>
        <v>Fair (+2)</v>
      </c>
    </row>
    <row r="7" customFormat="false" ht="15" hidden="false" customHeight="false" outlineLevel="0" collapsed="false">
      <c r="A7" s="2" t="n">
        <v>5</v>
      </c>
      <c r="B7" s="98" t="s">
        <v>6</v>
      </c>
      <c r="D7" s="59" t="s">
        <v>30</v>
      </c>
      <c r="E7" s="2" t="s">
        <v>515</v>
      </c>
      <c r="F7" s="2" t="n">
        <v>2</v>
      </c>
      <c r="G7" s="2" t="str">
        <f aca="false">LOOKUP(F7,Data!$A$2:$B$12)</f>
        <v>Fair (+2)</v>
      </c>
    </row>
    <row r="8" customFormat="false" ht="15" hidden="false" customHeight="false" outlineLevel="0" collapsed="false">
      <c r="A8" s="2" t="n">
        <v>6</v>
      </c>
      <c r="B8" s="2" t="s">
        <v>120</v>
      </c>
      <c r="D8" s="59" t="s">
        <v>30</v>
      </c>
      <c r="F8" s="2" t="n">
        <v>3</v>
      </c>
      <c r="G8" s="2" t="str">
        <f aca="false">LOOKUP(F8,Data!$A$2:$B$12)</f>
        <v>Good (+3)</v>
      </c>
    </row>
    <row r="9" customFormat="false" ht="15" hidden="false" customHeight="false" outlineLevel="0" collapsed="false">
      <c r="A9" s="2" t="n">
        <v>7</v>
      </c>
      <c r="B9" s="2" t="s">
        <v>121</v>
      </c>
      <c r="D9" s="59" t="s">
        <v>516</v>
      </c>
      <c r="E9" s="2" t="s">
        <v>517</v>
      </c>
      <c r="F9" s="2" t="n">
        <v>3</v>
      </c>
      <c r="G9" s="2" t="str">
        <f aca="false">LOOKUP(F9,Data!$A$2:$B$12)</f>
        <v>Good (+3)</v>
      </c>
    </row>
    <row r="10" customFormat="false" ht="15" hidden="false" customHeight="false" outlineLevel="0" collapsed="false">
      <c r="A10" s="2" t="n">
        <v>8</v>
      </c>
      <c r="B10" s="2" t="s">
        <v>122</v>
      </c>
      <c r="D10" s="59" t="s">
        <v>516</v>
      </c>
      <c r="F10" s="2" t="n">
        <v>4</v>
      </c>
      <c r="G10" s="2" t="str">
        <f aca="false">LOOKUP(F10,Data!$A$2:$B$12)</f>
        <v>Great (+4)</v>
      </c>
    </row>
    <row r="11" customFormat="false" ht="15" hidden="false" customHeight="false" outlineLevel="0" collapsed="false">
      <c r="A11" s="2" t="n">
        <v>9</v>
      </c>
      <c r="B11" s="2" t="s">
        <v>240</v>
      </c>
      <c r="D11" s="59" t="s">
        <v>518</v>
      </c>
      <c r="E11" s="2" t="s">
        <v>237</v>
      </c>
      <c r="F11" s="2" t="n">
        <v>4</v>
      </c>
      <c r="G11" s="2" t="str">
        <f aca="false">LOOKUP(F11,Data!$A$2:$B$12)</f>
        <v>Great (+4)</v>
      </c>
    </row>
    <row r="12" customFormat="false" ht="15" hidden="false" customHeight="false" outlineLevel="0" collapsed="false">
      <c r="A12" s="2" t="n">
        <v>10</v>
      </c>
      <c r="B12" s="130" t="s">
        <v>241</v>
      </c>
    </row>
    <row r="14" customFormat="false" ht="15" hidden="false" customHeight="false" outlineLevel="0" collapsed="false">
      <c r="A14" s="2" t="s">
        <v>98</v>
      </c>
    </row>
    <row r="15" customFormat="false" ht="15" hidden="false" customHeight="false" outlineLevel="0" collapsed="false">
      <c r="A15" s="2" t="s">
        <v>99</v>
      </c>
    </row>
    <row r="16" customFormat="false" ht="15" hidden="false" customHeight="false" outlineLevel="0" collapsed="false">
      <c r="A16" s="2" t="s">
        <v>101</v>
      </c>
    </row>
    <row r="17" customFormat="false" ht="15" hidden="false" customHeight="false" outlineLevel="0" collapsed="false">
      <c r="A17" s="2" t="s">
        <v>103</v>
      </c>
    </row>
    <row r="18" customFormat="false" ht="15" hidden="false" customHeight="false" outlineLevel="0" collapsed="false">
      <c r="A18" s="2" t="s">
        <v>106</v>
      </c>
    </row>
    <row r="19" customFormat="false" ht="15" hidden="false" customHeight="false" outlineLevel="0" collapsed="false">
      <c r="A19" s="2" t="s">
        <v>92</v>
      </c>
    </row>
    <row r="20" customFormat="false" ht="15" hidden="false" customHeight="false" outlineLevel="0" collapsed="false">
      <c r="A20" s="2" t="s">
        <v>108</v>
      </c>
    </row>
    <row r="21" customFormat="false" ht="15" hidden="false" customHeight="false" outlineLevel="0" collapsed="false">
      <c r="A21" s="2" t="s">
        <v>109</v>
      </c>
    </row>
    <row r="22" customFormat="false" ht="15" hidden="false" customHeight="false" outlineLevel="0" collapsed="false">
      <c r="A22" s="2" t="s">
        <v>110</v>
      </c>
    </row>
    <row r="23" customFormat="false" ht="15" hidden="false" customHeight="false" outlineLevel="0" collapsed="false">
      <c r="A23" s="2" t="s">
        <v>112</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AB49"/>
  <sheetViews>
    <sheetView showFormulas="false" showGridLines="true" showRowColHeaders="true" showZeros="true" rightToLeft="false" tabSelected="true" showOutlineSymbols="true" defaultGridColor="true" view="normal" topLeftCell="C31" colorId="64" zoomScale="102" zoomScaleNormal="102" zoomScalePageLayoutView="100" workbookViewId="0">
      <selection pane="topLeft" activeCell="M31" activeCellId="0" sqref="M31"/>
    </sheetView>
  </sheetViews>
  <sheetFormatPr defaultColWidth="8.7421875" defaultRowHeight="15" customHeight="true" zeroHeight="false" outlineLevelRow="0" outlineLevelCol="0"/>
  <cols>
    <col collapsed="false" customWidth="true" hidden="false" outlineLevel="0" max="1" min="1" style="2" width="2.56"/>
    <col collapsed="false" customWidth="true" hidden="false" outlineLevel="0" max="2" min="2" style="0" width="7.91"/>
    <col collapsed="false" customWidth="true" hidden="false" outlineLevel="0" max="3" min="3" style="2" width="7.91"/>
    <col collapsed="false" customWidth="true" hidden="false" outlineLevel="0" max="6" min="4" style="0" width="7.91"/>
    <col collapsed="false" customWidth="true" hidden="false" outlineLevel="0" max="7" min="7" style="2" width="7.91"/>
    <col collapsed="false" customWidth="true" hidden="false" outlineLevel="0" max="8" min="8" style="0" width="7.91"/>
    <col collapsed="false" customWidth="true" hidden="false" outlineLevel="0" max="9" min="9" style="2" width="7.91"/>
    <col collapsed="false" customWidth="true" hidden="false" outlineLevel="0" max="10" min="10" style="0" width="7.91"/>
    <col collapsed="false" customWidth="true" hidden="false" outlineLevel="0" max="11" min="11" style="2" width="7.91"/>
    <col collapsed="false" customWidth="true" hidden="false" outlineLevel="0" max="12" min="12" style="0" width="7.91"/>
    <col collapsed="false" customWidth="true" hidden="false" outlineLevel="0" max="13" min="13" style="2" width="1.77"/>
    <col collapsed="false" customWidth="true" hidden="false" outlineLevel="0" max="14" min="14" style="0" width="7.91"/>
    <col collapsed="false" customWidth="true" hidden="false" outlineLevel="0" max="15" min="15" style="2" width="7.91"/>
    <col collapsed="false" customWidth="true" hidden="false" outlineLevel="0" max="28" min="16" style="0" width="7.91"/>
  </cols>
  <sheetData>
    <row r="1" customFormat="false" ht="15" hidden="false" customHeight="false" outlineLevel="0" collapsed="false">
      <c r="B1" s="1"/>
      <c r="C1" s="363"/>
      <c r="D1" s="363"/>
      <c r="E1" s="363"/>
      <c r="F1" s="363"/>
      <c r="G1" s="1"/>
      <c r="H1" s="136" t="s">
        <v>125</v>
      </c>
      <c r="I1" s="136" t="s">
        <v>126</v>
      </c>
      <c r="J1" s="136" t="s">
        <v>127</v>
      </c>
      <c r="K1" s="136" t="s">
        <v>128</v>
      </c>
      <c r="L1" s="136" t="s">
        <v>129</v>
      </c>
      <c r="M1" s="110"/>
      <c r="N1" s="1"/>
      <c r="O1" s="363"/>
      <c r="P1" s="363"/>
      <c r="Q1" s="363"/>
      <c r="R1" s="363"/>
      <c r="S1" s="1"/>
      <c r="T1" s="136" t="s">
        <v>125</v>
      </c>
      <c r="U1" s="136" t="s">
        <v>126</v>
      </c>
      <c r="V1" s="136" t="s">
        <v>127</v>
      </c>
      <c r="W1" s="136" t="s">
        <v>128</v>
      </c>
      <c r="X1" s="136" t="s">
        <v>129</v>
      </c>
      <c r="Y1" s="110"/>
      <c r="Z1" s="110"/>
      <c r="AA1" s="110"/>
      <c r="AB1" s="110"/>
    </row>
    <row r="2" customFormat="false" ht="15" hidden="false" customHeight="false" outlineLevel="0" collapsed="false">
      <c r="B2" s="139" t="s">
        <v>0</v>
      </c>
      <c r="C2" s="340"/>
      <c r="D2" s="126"/>
      <c r="E2" s="126"/>
      <c r="F2" s="126"/>
      <c r="G2" s="126"/>
      <c r="H2" s="140"/>
      <c r="I2" s="140"/>
      <c r="J2" s="140"/>
      <c r="K2" s="140"/>
      <c r="L2" s="140"/>
      <c r="M2" s="110"/>
      <c r="N2" s="139" t="s">
        <v>0</v>
      </c>
      <c r="O2" s="340"/>
      <c r="P2" s="126"/>
      <c r="Q2" s="126"/>
      <c r="R2" s="126"/>
      <c r="S2" s="126"/>
      <c r="T2" s="140"/>
      <c r="U2" s="140"/>
      <c r="V2" s="140"/>
      <c r="W2" s="140"/>
      <c r="X2" s="140"/>
      <c r="Y2" s="110"/>
      <c r="Z2" s="110"/>
      <c r="AA2" s="110"/>
      <c r="AB2" s="110"/>
    </row>
    <row r="3" customFormat="false" ht="15" hidden="false" customHeight="false" outlineLevel="0" collapsed="false">
      <c r="B3" s="171" t="s">
        <v>1</v>
      </c>
      <c r="C3" s="289"/>
      <c r="D3" s="142"/>
      <c r="E3" s="142"/>
      <c r="F3" s="142"/>
      <c r="G3" s="142"/>
      <c r="H3" s="142"/>
      <c r="I3" s="142"/>
      <c r="J3" s="142"/>
      <c r="K3" s="142"/>
      <c r="L3" s="143"/>
      <c r="M3" s="110"/>
      <c r="N3" s="171" t="s">
        <v>1</v>
      </c>
      <c r="O3" s="289"/>
      <c r="P3" s="142"/>
      <c r="Q3" s="142"/>
      <c r="R3" s="142"/>
      <c r="S3" s="142"/>
      <c r="T3" s="142"/>
      <c r="U3" s="142"/>
      <c r="V3" s="142"/>
      <c r="W3" s="142"/>
      <c r="X3" s="143"/>
      <c r="Y3" s="110"/>
      <c r="Z3" s="110"/>
      <c r="AA3" s="110"/>
      <c r="AB3" s="110"/>
    </row>
    <row r="4" customFormat="false" ht="15" hidden="false" customHeight="false" outlineLevel="0" collapsed="false">
      <c r="B4" s="139" t="s">
        <v>0</v>
      </c>
      <c r="C4" s="340"/>
      <c r="D4" s="126"/>
      <c r="E4" s="126"/>
      <c r="F4" s="126"/>
      <c r="G4" s="126"/>
      <c r="H4" s="140"/>
      <c r="I4" s="140"/>
      <c r="J4" s="140"/>
      <c r="K4" s="140"/>
      <c r="L4" s="140"/>
      <c r="M4" s="110"/>
      <c r="N4" s="139" t="s">
        <v>0</v>
      </c>
      <c r="O4" s="340"/>
      <c r="P4" s="126"/>
      <c r="Q4" s="126"/>
      <c r="R4" s="126"/>
      <c r="S4" s="126"/>
      <c r="T4" s="140"/>
      <c r="U4" s="140"/>
      <c r="V4" s="140"/>
      <c r="W4" s="140"/>
      <c r="X4" s="140"/>
      <c r="Y4" s="110"/>
      <c r="Z4" s="110"/>
      <c r="AA4" s="110"/>
      <c r="AB4" s="110"/>
    </row>
    <row r="5" customFormat="false" ht="15" hidden="false" customHeight="false" outlineLevel="0" collapsed="false">
      <c r="B5" s="171" t="s">
        <v>1</v>
      </c>
      <c r="C5" s="289"/>
      <c r="D5" s="142"/>
      <c r="E5" s="142"/>
      <c r="F5" s="142"/>
      <c r="G5" s="142"/>
      <c r="H5" s="142"/>
      <c r="I5" s="142"/>
      <c r="J5" s="142"/>
      <c r="K5" s="142"/>
      <c r="L5" s="143"/>
      <c r="M5" s="110"/>
      <c r="N5" s="171" t="s">
        <v>1</v>
      </c>
      <c r="O5" s="289"/>
      <c r="P5" s="142"/>
      <c r="Q5" s="142"/>
      <c r="R5" s="142"/>
      <c r="S5" s="142"/>
      <c r="T5" s="142"/>
      <c r="U5" s="142"/>
      <c r="V5" s="142"/>
      <c r="W5" s="142"/>
      <c r="X5" s="143"/>
      <c r="Y5" s="110"/>
      <c r="Z5" s="110"/>
      <c r="AA5" s="110"/>
      <c r="AB5" s="110"/>
    </row>
    <row r="6" customFormat="false" ht="15" hidden="false" customHeight="false" outlineLevel="0" collapsed="false">
      <c r="B6" s="139" t="s">
        <v>0</v>
      </c>
      <c r="C6" s="340"/>
      <c r="D6" s="126"/>
      <c r="E6" s="126"/>
      <c r="F6" s="126"/>
      <c r="G6" s="126"/>
      <c r="H6" s="140"/>
      <c r="I6" s="140"/>
      <c r="J6" s="140"/>
      <c r="K6" s="140"/>
      <c r="L6" s="140"/>
      <c r="M6" s="110"/>
      <c r="N6" s="139" t="s">
        <v>0</v>
      </c>
      <c r="O6" s="340"/>
      <c r="P6" s="126"/>
      <c r="Q6" s="126"/>
      <c r="R6" s="126"/>
      <c r="S6" s="126"/>
      <c r="T6" s="140"/>
      <c r="U6" s="140"/>
      <c r="V6" s="140"/>
      <c r="W6" s="140"/>
      <c r="X6" s="140"/>
      <c r="Y6" s="110"/>
      <c r="Z6" s="110"/>
      <c r="AA6" s="110"/>
      <c r="AB6" s="110"/>
    </row>
    <row r="7" customFormat="false" ht="15" hidden="false" customHeight="false" outlineLevel="0" collapsed="false">
      <c r="B7" s="171" t="s">
        <v>1</v>
      </c>
      <c r="C7" s="289"/>
      <c r="D7" s="142"/>
      <c r="E7" s="142"/>
      <c r="F7" s="142"/>
      <c r="G7" s="142"/>
      <c r="H7" s="142"/>
      <c r="I7" s="142"/>
      <c r="J7" s="142"/>
      <c r="K7" s="142"/>
      <c r="L7" s="143"/>
      <c r="M7" s="110"/>
      <c r="N7" s="171" t="s">
        <v>1</v>
      </c>
      <c r="O7" s="289"/>
      <c r="P7" s="142"/>
      <c r="Q7" s="142"/>
      <c r="R7" s="142"/>
      <c r="S7" s="142"/>
      <c r="T7" s="142"/>
      <c r="U7" s="142"/>
      <c r="V7" s="142"/>
      <c r="W7" s="142"/>
      <c r="X7" s="143"/>
      <c r="Y7" s="110"/>
      <c r="Z7" s="110"/>
      <c r="AA7" s="110"/>
      <c r="AB7" s="110"/>
    </row>
    <row r="8" customFormat="false" ht="15" hidden="false" customHeight="false" outlineLevel="0" collapsed="false">
      <c r="B8" s="139" t="s">
        <v>0</v>
      </c>
      <c r="C8" s="340"/>
      <c r="D8" s="126"/>
      <c r="E8" s="126"/>
      <c r="F8" s="126"/>
      <c r="G8" s="126"/>
      <c r="H8" s="140"/>
      <c r="I8" s="140"/>
      <c r="J8" s="140"/>
      <c r="K8" s="140"/>
      <c r="L8" s="140"/>
      <c r="M8" s="110"/>
      <c r="N8" s="139" t="s">
        <v>0</v>
      </c>
      <c r="O8" s="340"/>
      <c r="P8" s="126"/>
      <c r="Q8" s="126"/>
      <c r="R8" s="126"/>
      <c r="S8" s="126"/>
      <c r="T8" s="140"/>
      <c r="U8" s="140"/>
      <c r="V8" s="140"/>
      <c r="W8" s="140"/>
      <c r="X8" s="140"/>
      <c r="Y8" s="110"/>
      <c r="Z8" s="110"/>
      <c r="AA8" s="110"/>
      <c r="AB8" s="110"/>
    </row>
    <row r="9" customFormat="false" ht="15" hidden="false" customHeight="false" outlineLevel="0" collapsed="false">
      <c r="B9" s="171" t="s">
        <v>1</v>
      </c>
      <c r="C9" s="289"/>
      <c r="D9" s="142"/>
      <c r="E9" s="142"/>
      <c r="F9" s="142"/>
      <c r="G9" s="142"/>
      <c r="H9" s="142"/>
      <c r="I9" s="142"/>
      <c r="J9" s="142"/>
      <c r="K9" s="142"/>
      <c r="L9" s="143"/>
      <c r="M9" s="110"/>
      <c r="N9" s="171" t="s">
        <v>1</v>
      </c>
      <c r="O9" s="289"/>
      <c r="P9" s="142"/>
      <c r="Q9" s="142"/>
      <c r="R9" s="142"/>
      <c r="S9" s="142"/>
      <c r="T9" s="142"/>
      <c r="U9" s="142"/>
      <c r="V9" s="142"/>
      <c r="W9" s="142"/>
      <c r="X9" s="143"/>
      <c r="Y9" s="110"/>
      <c r="Z9" s="110"/>
      <c r="AA9" s="110"/>
      <c r="AB9" s="110"/>
    </row>
    <row r="10" customFormat="false" ht="15" hidden="false" customHeight="false" outlineLevel="0" collapsed="false">
      <c r="B10" s="139" t="s">
        <v>0</v>
      </c>
      <c r="C10" s="340"/>
      <c r="D10" s="126"/>
      <c r="E10" s="126"/>
      <c r="F10" s="126"/>
      <c r="G10" s="126"/>
      <c r="H10" s="140"/>
      <c r="I10" s="140"/>
      <c r="J10" s="140"/>
      <c r="K10" s="140"/>
      <c r="L10" s="140"/>
      <c r="M10" s="110"/>
      <c r="N10" s="139" t="s">
        <v>0</v>
      </c>
      <c r="O10" s="340"/>
      <c r="P10" s="126"/>
      <c r="Q10" s="126"/>
      <c r="R10" s="126"/>
      <c r="S10" s="126"/>
      <c r="T10" s="140"/>
      <c r="U10" s="140"/>
      <c r="V10" s="140"/>
      <c r="W10" s="140"/>
      <c r="X10" s="140"/>
      <c r="Y10" s="110"/>
      <c r="Z10" s="110"/>
      <c r="AA10" s="110"/>
      <c r="AB10" s="110"/>
    </row>
    <row r="11" customFormat="false" ht="15" hidden="false" customHeight="false" outlineLevel="0" collapsed="false">
      <c r="B11" s="171" t="s">
        <v>1</v>
      </c>
      <c r="C11" s="289"/>
      <c r="D11" s="142"/>
      <c r="E11" s="142"/>
      <c r="F11" s="142"/>
      <c r="G11" s="142"/>
      <c r="H11" s="142"/>
      <c r="I11" s="142"/>
      <c r="J11" s="142"/>
      <c r="K11" s="142"/>
      <c r="L11" s="143"/>
      <c r="M11" s="110"/>
      <c r="N11" s="171" t="s">
        <v>1</v>
      </c>
      <c r="O11" s="289"/>
      <c r="P11" s="142"/>
      <c r="Q11" s="142"/>
      <c r="R11" s="142"/>
      <c r="S11" s="142"/>
      <c r="T11" s="142"/>
      <c r="U11" s="142"/>
      <c r="V11" s="142"/>
      <c r="W11" s="142"/>
      <c r="X11" s="143"/>
      <c r="Y11" s="110"/>
      <c r="Z11" s="110"/>
      <c r="AA11" s="110"/>
      <c r="AB11" s="110"/>
    </row>
    <row r="12" customFormat="false" ht="15" hidden="false" customHeight="false" outlineLevel="0" collapsed="false">
      <c r="B12" s="139" t="s">
        <v>0</v>
      </c>
      <c r="C12" s="340"/>
      <c r="D12" s="126"/>
      <c r="E12" s="126"/>
      <c r="F12" s="126"/>
      <c r="G12" s="126"/>
      <c r="H12" s="140"/>
      <c r="I12" s="140"/>
      <c r="J12" s="140"/>
      <c r="K12" s="140"/>
      <c r="L12" s="140"/>
      <c r="M12" s="110"/>
      <c r="N12" s="139" t="s">
        <v>0</v>
      </c>
      <c r="O12" s="340"/>
      <c r="P12" s="126"/>
      <c r="Q12" s="126"/>
      <c r="R12" s="126"/>
      <c r="S12" s="126"/>
      <c r="T12" s="140"/>
      <c r="U12" s="140"/>
      <c r="V12" s="140"/>
      <c r="W12" s="140"/>
      <c r="X12" s="140"/>
      <c r="Y12" s="110"/>
      <c r="Z12" s="110"/>
      <c r="AA12" s="110"/>
      <c r="AB12" s="110"/>
    </row>
    <row r="13" customFormat="false" ht="15" hidden="false" customHeight="false" outlineLevel="0" collapsed="false">
      <c r="B13" s="171" t="s">
        <v>1</v>
      </c>
      <c r="C13" s="289"/>
      <c r="D13" s="142"/>
      <c r="E13" s="142"/>
      <c r="F13" s="142"/>
      <c r="G13" s="142"/>
      <c r="H13" s="142"/>
      <c r="I13" s="142"/>
      <c r="J13" s="142"/>
      <c r="K13" s="142"/>
      <c r="L13" s="143"/>
      <c r="M13" s="110"/>
      <c r="N13" s="171" t="s">
        <v>1</v>
      </c>
      <c r="O13" s="289"/>
      <c r="P13" s="142"/>
      <c r="Q13" s="142"/>
      <c r="R13" s="142"/>
      <c r="S13" s="142"/>
      <c r="T13" s="142"/>
      <c r="U13" s="142"/>
      <c r="V13" s="142"/>
      <c r="W13" s="142"/>
      <c r="X13" s="143"/>
      <c r="Y13" s="110"/>
      <c r="Z13" s="110"/>
      <c r="AA13" s="110"/>
      <c r="AB13" s="110"/>
    </row>
    <row r="14" customFormat="false" ht="15" hidden="false" customHeight="false" outlineLevel="0" collapsed="false">
      <c r="B14" s="139" t="s">
        <v>0</v>
      </c>
      <c r="C14" s="340"/>
      <c r="D14" s="126"/>
      <c r="E14" s="126"/>
      <c r="F14" s="126"/>
      <c r="G14" s="126"/>
      <c r="H14" s="140"/>
      <c r="I14" s="140"/>
      <c r="J14" s="140"/>
      <c r="K14" s="140"/>
      <c r="L14" s="140"/>
      <c r="M14" s="110"/>
      <c r="N14" s="139" t="s">
        <v>0</v>
      </c>
      <c r="O14" s="340"/>
      <c r="P14" s="126"/>
      <c r="Q14" s="126"/>
      <c r="R14" s="126"/>
      <c r="S14" s="126"/>
      <c r="T14" s="140"/>
      <c r="U14" s="140"/>
      <c r="V14" s="140"/>
      <c r="W14" s="140"/>
      <c r="X14" s="140"/>
      <c r="Y14" s="110"/>
      <c r="Z14" s="110"/>
      <c r="AA14" s="110"/>
      <c r="AB14" s="110"/>
    </row>
    <row r="15" customFormat="false" ht="15" hidden="false" customHeight="false" outlineLevel="0" collapsed="false">
      <c r="B15" s="171" t="s">
        <v>1</v>
      </c>
      <c r="C15" s="289"/>
      <c r="D15" s="142"/>
      <c r="E15" s="142"/>
      <c r="F15" s="142"/>
      <c r="G15" s="142"/>
      <c r="H15" s="142"/>
      <c r="I15" s="142"/>
      <c r="J15" s="142"/>
      <c r="K15" s="142"/>
      <c r="L15" s="143"/>
      <c r="M15" s="110"/>
      <c r="N15" s="171" t="s">
        <v>1</v>
      </c>
      <c r="O15" s="289"/>
      <c r="P15" s="142"/>
      <c r="Q15" s="142"/>
      <c r="R15" s="142"/>
      <c r="S15" s="142"/>
      <c r="T15" s="142"/>
      <c r="U15" s="142"/>
      <c r="V15" s="142"/>
      <c r="W15" s="142"/>
      <c r="X15" s="143"/>
      <c r="Y15" s="110"/>
      <c r="Z15" s="110"/>
      <c r="AA15" s="110"/>
      <c r="AB15" s="110"/>
    </row>
    <row r="16" customFormat="false" ht="15" hidden="false" customHeight="false" outlineLevel="0" collapsed="false">
      <c r="B16" s="139" t="s">
        <v>0</v>
      </c>
      <c r="C16" s="340"/>
      <c r="D16" s="126"/>
      <c r="E16" s="126"/>
      <c r="F16" s="126"/>
      <c r="G16" s="126"/>
      <c r="H16" s="140"/>
      <c r="I16" s="140"/>
      <c r="J16" s="140"/>
      <c r="K16" s="140"/>
      <c r="L16" s="140"/>
      <c r="M16" s="110"/>
      <c r="N16" s="139" t="s">
        <v>0</v>
      </c>
      <c r="O16" s="340"/>
      <c r="P16" s="126"/>
      <c r="Q16" s="126"/>
      <c r="R16" s="126"/>
      <c r="S16" s="126"/>
      <c r="T16" s="140"/>
      <c r="U16" s="140"/>
      <c r="V16" s="140"/>
      <c r="W16" s="140"/>
      <c r="X16" s="140"/>
      <c r="Y16" s="110"/>
      <c r="Z16" s="110"/>
      <c r="AA16" s="110"/>
      <c r="AB16" s="110"/>
    </row>
    <row r="17" customFormat="false" ht="15" hidden="false" customHeight="false" outlineLevel="0" collapsed="false">
      <c r="B17" s="171" t="s">
        <v>1</v>
      </c>
      <c r="C17" s="289"/>
      <c r="D17" s="142"/>
      <c r="E17" s="142"/>
      <c r="F17" s="142"/>
      <c r="G17" s="142"/>
      <c r="H17" s="142"/>
      <c r="I17" s="142"/>
      <c r="J17" s="142"/>
      <c r="K17" s="142"/>
      <c r="L17" s="143"/>
      <c r="M17" s="110"/>
      <c r="N17" s="171" t="s">
        <v>1</v>
      </c>
      <c r="O17" s="289"/>
      <c r="P17" s="142"/>
      <c r="Q17" s="142"/>
      <c r="R17" s="142"/>
      <c r="S17" s="142"/>
      <c r="T17" s="142"/>
      <c r="U17" s="142"/>
      <c r="V17" s="142"/>
      <c r="W17" s="142"/>
      <c r="X17" s="143"/>
      <c r="Y17" s="110"/>
      <c r="Z17" s="110"/>
      <c r="AA17" s="110"/>
      <c r="AB17" s="110"/>
    </row>
    <row r="18" customFormat="false" ht="15" hidden="false" customHeight="false" outlineLevel="0" collapsed="false">
      <c r="B18" s="139" t="s">
        <v>0</v>
      </c>
      <c r="C18" s="340"/>
      <c r="D18" s="126"/>
      <c r="E18" s="126"/>
      <c r="F18" s="126"/>
      <c r="G18" s="126"/>
      <c r="H18" s="140"/>
      <c r="I18" s="140"/>
      <c r="J18" s="140"/>
      <c r="K18" s="140"/>
      <c r="L18" s="140"/>
      <c r="M18" s="110"/>
      <c r="N18" s="139" t="s">
        <v>0</v>
      </c>
      <c r="O18" s="340"/>
      <c r="P18" s="126"/>
      <c r="Q18" s="126"/>
      <c r="R18" s="126"/>
      <c r="S18" s="126"/>
      <c r="T18" s="140"/>
      <c r="U18" s="140"/>
      <c r="V18" s="140"/>
      <c r="W18" s="140"/>
      <c r="X18" s="140"/>
      <c r="Y18" s="110"/>
      <c r="Z18" s="110"/>
      <c r="AA18" s="110"/>
      <c r="AB18" s="110"/>
    </row>
    <row r="19" customFormat="false" ht="15" hidden="false" customHeight="false" outlineLevel="0" collapsed="false">
      <c r="B19" s="171" t="s">
        <v>1</v>
      </c>
      <c r="C19" s="289"/>
      <c r="D19" s="142"/>
      <c r="E19" s="142"/>
      <c r="F19" s="142"/>
      <c r="G19" s="142"/>
      <c r="H19" s="142"/>
      <c r="I19" s="142"/>
      <c r="J19" s="142"/>
      <c r="K19" s="142"/>
      <c r="L19" s="143"/>
      <c r="M19" s="110"/>
      <c r="N19" s="171" t="s">
        <v>1</v>
      </c>
      <c r="O19" s="289"/>
      <c r="P19" s="142"/>
      <c r="Q19" s="142"/>
      <c r="R19" s="142"/>
      <c r="S19" s="142"/>
      <c r="T19" s="142"/>
      <c r="U19" s="142"/>
      <c r="V19" s="142"/>
      <c r="W19" s="142"/>
      <c r="X19" s="143"/>
      <c r="Y19" s="110"/>
      <c r="Z19" s="110"/>
      <c r="AA19" s="110"/>
      <c r="AB19" s="110"/>
    </row>
    <row r="20" customFormat="false" ht="15" hidden="false" customHeight="false" outlineLevel="0" collapsed="false">
      <c r="B20" s="139" t="s">
        <v>0</v>
      </c>
      <c r="C20" s="340"/>
      <c r="D20" s="126"/>
      <c r="E20" s="126"/>
      <c r="F20" s="126"/>
      <c r="G20" s="126"/>
      <c r="H20" s="140"/>
      <c r="I20" s="140"/>
      <c r="J20" s="140"/>
      <c r="K20" s="140"/>
      <c r="L20" s="140"/>
      <c r="M20" s="110"/>
      <c r="N20" s="139" t="s">
        <v>0</v>
      </c>
      <c r="O20" s="340"/>
      <c r="P20" s="126"/>
      <c r="Q20" s="126"/>
      <c r="R20" s="126"/>
      <c r="S20" s="126"/>
      <c r="T20" s="140"/>
      <c r="U20" s="140"/>
      <c r="V20" s="140"/>
      <c r="W20" s="140"/>
      <c r="X20" s="140"/>
      <c r="Y20" s="110"/>
      <c r="Z20" s="110"/>
      <c r="AA20" s="110"/>
      <c r="AB20" s="110"/>
    </row>
    <row r="21" customFormat="false" ht="15" hidden="false" customHeight="false" outlineLevel="0" collapsed="false">
      <c r="B21" s="171" t="s">
        <v>1</v>
      </c>
      <c r="C21" s="289"/>
      <c r="D21" s="142"/>
      <c r="E21" s="142"/>
      <c r="F21" s="142"/>
      <c r="G21" s="142"/>
      <c r="H21" s="142"/>
      <c r="I21" s="142"/>
      <c r="J21" s="142"/>
      <c r="K21" s="142"/>
      <c r="L21" s="143"/>
      <c r="M21" s="110"/>
      <c r="N21" s="171" t="s">
        <v>1</v>
      </c>
      <c r="O21" s="289"/>
      <c r="P21" s="142"/>
      <c r="Q21" s="142"/>
      <c r="R21" s="142"/>
      <c r="S21" s="142"/>
      <c r="T21" s="142"/>
      <c r="U21" s="142"/>
      <c r="V21" s="142"/>
      <c r="W21" s="142"/>
      <c r="X21" s="143"/>
      <c r="Y21" s="110"/>
      <c r="Z21" s="110"/>
      <c r="AA21" s="110"/>
      <c r="AB21" s="110"/>
    </row>
    <row r="22" customFormat="false" ht="15" hidden="false" customHeight="false" outlineLevel="0" collapsed="false">
      <c r="B22" s="139" t="s">
        <v>0</v>
      </c>
      <c r="C22" s="340"/>
      <c r="D22" s="126"/>
      <c r="E22" s="126"/>
      <c r="F22" s="126"/>
      <c r="G22" s="126"/>
      <c r="H22" s="140"/>
      <c r="I22" s="140"/>
      <c r="J22" s="140"/>
      <c r="K22" s="140"/>
      <c r="L22" s="140"/>
      <c r="M22" s="110"/>
      <c r="N22" s="139" t="s">
        <v>0</v>
      </c>
      <c r="O22" s="340"/>
      <c r="P22" s="126"/>
      <c r="Q22" s="126"/>
      <c r="R22" s="126"/>
      <c r="S22" s="126"/>
      <c r="T22" s="140"/>
      <c r="U22" s="140"/>
      <c r="V22" s="140"/>
      <c r="W22" s="140"/>
      <c r="X22" s="140"/>
      <c r="Y22" s="110"/>
      <c r="Z22" s="110"/>
      <c r="AA22" s="110"/>
      <c r="AB22" s="110"/>
    </row>
    <row r="23" customFormat="false" ht="15" hidden="false" customHeight="false" outlineLevel="0" collapsed="false">
      <c r="B23" s="171" t="s">
        <v>1</v>
      </c>
      <c r="C23" s="289"/>
      <c r="D23" s="142"/>
      <c r="E23" s="142"/>
      <c r="F23" s="142"/>
      <c r="G23" s="142"/>
      <c r="H23" s="142"/>
      <c r="I23" s="142"/>
      <c r="J23" s="142"/>
      <c r="K23" s="142"/>
      <c r="L23" s="143"/>
      <c r="M23" s="110"/>
      <c r="N23" s="171" t="s">
        <v>1</v>
      </c>
      <c r="O23" s="289"/>
      <c r="P23" s="142"/>
      <c r="Q23" s="142"/>
      <c r="R23" s="142"/>
      <c r="S23" s="142"/>
      <c r="T23" s="142"/>
      <c r="U23" s="142"/>
      <c r="V23" s="142"/>
      <c r="W23" s="142"/>
      <c r="X23" s="143"/>
      <c r="Y23" s="110"/>
      <c r="Z23" s="110"/>
      <c r="AA23" s="110"/>
      <c r="AB23" s="110"/>
    </row>
    <row r="24" customFormat="false" ht="15" hidden="false" customHeight="false" outlineLevel="0" collapsed="false">
      <c r="B24" s="139" t="s">
        <v>0</v>
      </c>
      <c r="C24" s="340"/>
      <c r="D24" s="126"/>
      <c r="E24" s="126"/>
      <c r="F24" s="126"/>
      <c r="G24" s="126"/>
      <c r="H24" s="140"/>
      <c r="I24" s="140"/>
      <c r="J24" s="140"/>
      <c r="K24" s="140"/>
      <c r="L24" s="140"/>
      <c r="M24" s="110"/>
      <c r="N24" s="139" t="s">
        <v>0</v>
      </c>
      <c r="O24" s="340"/>
      <c r="P24" s="126"/>
      <c r="Q24" s="126"/>
      <c r="R24" s="126"/>
      <c r="S24" s="126"/>
      <c r="T24" s="140"/>
      <c r="U24" s="140"/>
      <c r="V24" s="140"/>
      <c r="W24" s="140"/>
      <c r="X24" s="140"/>
      <c r="Y24" s="110"/>
      <c r="Z24" s="110"/>
      <c r="AA24" s="110"/>
      <c r="AB24" s="110"/>
    </row>
    <row r="25" customFormat="false" ht="15" hidden="false" customHeight="false" outlineLevel="0" collapsed="false">
      <c r="B25" s="171" t="s">
        <v>1</v>
      </c>
      <c r="C25" s="289"/>
      <c r="D25" s="142"/>
      <c r="E25" s="142"/>
      <c r="F25" s="142"/>
      <c r="G25" s="142"/>
      <c r="H25" s="142"/>
      <c r="I25" s="142"/>
      <c r="J25" s="142"/>
      <c r="K25" s="142"/>
      <c r="L25" s="143"/>
      <c r="M25" s="110"/>
      <c r="N25" s="171" t="s">
        <v>1</v>
      </c>
      <c r="O25" s="289"/>
      <c r="P25" s="142"/>
      <c r="Q25" s="142"/>
      <c r="R25" s="142"/>
      <c r="S25" s="142"/>
      <c r="T25" s="142"/>
      <c r="U25" s="142"/>
      <c r="V25" s="142"/>
      <c r="W25" s="142"/>
      <c r="X25" s="143"/>
      <c r="Y25" s="110"/>
      <c r="Z25" s="110"/>
      <c r="AA25" s="110"/>
      <c r="AB25" s="110"/>
    </row>
    <row r="26" customFormat="false" ht="15" hidden="false" customHeight="false" outlineLevel="0" collapsed="false">
      <c r="B26" s="139" t="s">
        <v>0</v>
      </c>
      <c r="C26" s="340"/>
      <c r="D26" s="126"/>
      <c r="E26" s="126"/>
      <c r="F26" s="126"/>
      <c r="G26" s="126"/>
      <c r="H26" s="140"/>
      <c r="I26" s="140"/>
      <c r="J26" s="140"/>
      <c r="K26" s="140"/>
      <c r="L26" s="140"/>
      <c r="M26" s="110"/>
      <c r="N26" s="139" t="s">
        <v>0</v>
      </c>
      <c r="O26" s="340"/>
      <c r="P26" s="126"/>
      <c r="Q26" s="126"/>
      <c r="R26" s="126"/>
      <c r="S26" s="126"/>
      <c r="T26" s="140"/>
      <c r="U26" s="140"/>
      <c r="V26" s="140"/>
      <c r="W26" s="140"/>
      <c r="X26" s="140"/>
      <c r="Y26" s="110"/>
      <c r="Z26" s="110"/>
      <c r="AA26" s="110"/>
      <c r="AB26" s="110"/>
    </row>
    <row r="27" customFormat="false" ht="15" hidden="false" customHeight="false" outlineLevel="0" collapsed="false">
      <c r="B27" s="171" t="s">
        <v>1</v>
      </c>
      <c r="C27" s="289"/>
      <c r="D27" s="142"/>
      <c r="E27" s="142"/>
      <c r="F27" s="142"/>
      <c r="G27" s="142"/>
      <c r="H27" s="142"/>
      <c r="I27" s="142"/>
      <c r="J27" s="142"/>
      <c r="K27" s="142"/>
      <c r="L27" s="143"/>
      <c r="M27" s="110"/>
      <c r="N27" s="171" t="s">
        <v>1</v>
      </c>
      <c r="O27" s="289"/>
      <c r="P27" s="142"/>
      <c r="Q27" s="142"/>
      <c r="R27" s="142"/>
      <c r="S27" s="142"/>
      <c r="T27" s="142"/>
      <c r="U27" s="142"/>
      <c r="V27" s="142"/>
      <c r="W27" s="142"/>
      <c r="X27" s="143"/>
      <c r="Y27" s="110"/>
      <c r="Z27" s="110"/>
      <c r="AA27" s="110"/>
      <c r="AB27" s="110"/>
    </row>
    <row r="28" customFormat="false" ht="15" hidden="false" customHeight="false" outlineLevel="0" collapsed="false">
      <c r="B28" s="139" t="s">
        <v>0</v>
      </c>
      <c r="C28" s="340"/>
      <c r="D28" s="126"/>
      <c r="E28" s="126"/>
      <c r="F28" s="126"/>
      <c r="G28" s="126"/>
      <c r="H28" s="140"/>
      <c r="I28" s="140"/>
      <c r="J28" s="140"/>
      <c r="K28" s="140"/>
      <c r="L28" s="140"/>
      <c r="M28" s="110"/>
      <c r="N28" s="139" t="s">
        <v>0</v>
      </c>
      <c r="O28" s="340"/>
      <c r="P28" s="126"/>
      <c r="Q28" s="126"/>
      <c r="R28" s="126"/>
      <c r="S28" s="126"/>
      <c r="T28" s="140"/>
      <c r="U28" s="140"/>
      <c r="V28" s="140"/>
      <c r="W28" s="140"/>
      <c r="X28" s="140"/>
      <c r="Y28" s="110"/>
      <c r="Z28" s="110"/>
      <c r="AA28" s="110"/>
      <c r="AB28" s="110"/>
    </row>
    <row r="29" customFormat="false" ht="15" hidden="false" customHeight="false" outlineLevel="0" collapsed="false">
      <c r="B29" s="171" t="s">
        <v>1</v>
      </c>
      <c r="C29" s="289"/>
      <c r="D29" s="142"/>
      <c r="E29" s="142"/>
      <c r="F29" s="142"/>
      <c r="G29" s="142"/>
      <c r="H29" s="142"/>
      <c r="I29" s="142"/>
      <c r="J29" s="142"/>
      <c r="K29" s="142"/>
      <c r="L29" s="143"/>
      <c r="M29" s="110"/>
      <c r="N29" s="171" t="s">
        <v>1</v>
      </c>
      <c r="O29" s="289"/>
      <c r="P29" s="142"/>
      <c r="Q29" s="142"/>
      <c r="R29" s="142"/>
      <c r="S29" s="142"/>
      <c r="T29" s="142"/>
      <c r="U29" s="142"/>
      <c r="V29" s="142"/>
      <c r="W29" s="142"/>
      <c r="X29" s="143"/>
      <c r="Y29" s="110"/>
      <c r="Z29" s="110"/>
      <c r="AA29" s="110"/>
      <c r="AB29" s="110"/>
    </row>
    <row r="30" customFormat="false" ht="15" hidden="false" customHeight="false" outlineLevel="0" collapsed="false">
      <c r="B30" s="139" t="s">
        <v>0</v>
      </c>
      <c r="C30" s="340"/>
      <c r="D30" s="126"/>
      <c r="E30" s="126"/>
      <c r="F30" s="126"/>
      <c r="G30" s="126"/>
      <c r="H30" s="140"/>
      <c r="I30" s="140"/>
      <c r="J30" s="140"/>
      <c r="K30" s="140"/>
      <c r="L30" s="140"/>
      <c r="M30" s="110"/>
      <c r="N30" s="139" t="s">
        <v>0</v>
      </c>
      <c r="O30" s="340"/>
      <c r="P30" s="126"/>
      <c r="Q30" s="126"/>
      <c r="R30" s="126"/>
      <c r="S30" s="126"/>
      <c r="T30" s="140"/>
      <c r="U30" s="140"/>
      <c r="V30" s="140"/>
      <c r="W30" s="140"/>
      <c r="X30" s="140"/>
      <c r="Y30" s="110"/>
      <c r="Z30" s="110"/>
      <c r="AA30" s="110"/>
      <c r="AB30" s="110"/>
    </row>
    <row r="31" customFormat="false" ht="15" hidden="false" customHeight="false" outlineLevel="0" collapsed="false">
      <c r="B31" s="171" t="s">
        <v>1</v>
      </c>
      <c r="C31" s="289"/>
      <c r="D31" s="142"/>
      <c r="E31" s="142"/>
      <c r="F31" s="142"/>
      <c r="G31" s="142"/>
      <c r="H31" s="142"/>
      <c r="I31" s="142"/>
      <c r="J31" s="142"/>
      <c r="K31" s="142"/>
      <c r="L31" s="143"/>
      <c r="M31" s="110"/>
      <c r="N31" s="171" t="s">
        <v>1</v>
      </c>
      <c r="O31" s="289"/>
      <c r="P31" s="142"/>
      <c r="Q31" s="142"/>
      <c r="R31" s="142"/>
      <c r="S31" s="142"/>
      <c r="T31" s="142"/>
      <c r="U31" s="142"/>
      <c r="V31" s="142"/>
      <c r="W31" s="142"/>
      <c r="X31" s="143"/>
      <c r="Y31" s="110"/>
      <c r="Z31" s="110"/>
      <c r="AA31" s="110"/>
      <c r="AB31" s="110"/>
    </row>
    <row r="32" customFormat="false" ht="15" hidden="false" customHeight="false" outlineLevel="0" collapsed="false">
      <c r="B32" s="139" t="s">
        <v>0</v>
      </c>
      <c r="C32" s="340"/>
      <c r="D32" s="126"/>
      <c r="E32" s="126"/>
      <c r="F32" s="126"/>
      <c r="G32" s="126"/>
      <c r="H32" s="140"/>
      <c r="I32" s="140"/>
      <c r="J32" s="140"/>
      <c r="K32" s="140"/>
      <c r="L32" s="140"/>
      <c r="M32" s="110"/>
      <c r="N32" s="139" t="s">
        <v>0</v>
      </c>
      <c r="O32" s="340"/>
      <c r="P32" s="126"/>
      <c r="Q32" s="126"/>
      <c r="R32" s="126"/>
      <c r="S32" s="126"/>
      <c r="T32" s="140"/>
      <c r="U32" s="140"/>
      <c r="V32" s="140"/>
      <c r="W32" s="140"/>
      <c r="X32" s="140"/>
      <c r="Y32" s="110"/>
      <c r="Z32" s="110"/>
      <c r="AA32" s="110"/>
      <c r="AB32" s="110"/>
    </row>
    <row r="33" customFormat="false" ht="15" hidden="false" customHeight="false" outlineLevel="0" collapsed="false">
      <c r="B33" s="171" t="s">
        <v>1</v>
      </c>
      <c r="C33" s="289"/>
      <c r="D33" s="142"/>
      <c r="E33" s="142"/>
      <c r="F33" s="142"/>
      <c r="G33" s="142"/>
      <c r="H33" s="142"/>
      <c r="I33" s="142"/>
      <c r="J33" s="142"/>
      <c r="K33" s="142"/>
      <c r="L33" s="143"/>
      <c r="M33" s="110"/>
      <c r="N33" s="171" t="s">
        <v>1</v>
      </c>
      <c r="O33" s="289"/>
      <c r="P33" s="142"/>
      <c r="Q33" s="142"/>
      <c r="R33" s="142"/>
      <c r="S33" s="142"/>
      <c r="T33" s="142"/>
      <c r="U33" s="142"/>
      <c r="V33" s="142"/>
      <c r="W33" s="142"/>
      <c r="X33" s="143"/>
      <c r="Y33" s="110"/>
      <c r="Z33" s="110"/>
      <c r="AA33" s="110"/>
      <c r="AB33" s="110"/>
    </row>
    <row r="34" customFormat="false" ht="15" hidden="false" customHeight="false" outlineLevel="0" collapsed="false">
      <c r="B34" s="139" t="s">
        <v>0</v>
      </c>
      <c r="C34" s="340"/>
      <c r="D34" s="126"/>
      <c r="E34" s="126"/>
      <c r="F34" s="126"/>
      <c r="G34" s="126"/>
      <c r="H34" s="140"/>
      <c r="I34" s="140"/>
      <c r="J34" s="140"/>
      <c r="K34" s="140"/>
      <c r="L34" s="140"/>
      <c r="M34" s="110"/>
      <c r="N34" s="139" t="s">
        <v>0</v>
      </c>
      <c r="O34" s="340"/>
      <c r="P34" s="126"/>
      <c r="Q34" s="126"/>
      <c r="R34" s="126"/>
      <c r="S34" s="126"/>
      <c r="T34" s="140"/>
      <c r="U34" s="140"/>
      <c r="V34" s="140"/>
      <c r="W34" s="140"/>
      <c r="X34" s="140"/>
      <c r="Y34" s="110"/>
      <c r="Z34" s="110"/>
      <c r="AA34" s="110"/>
      <c r="AB34" s="110"/>
    </row>
    <row r="35" customFormat="false" ht="15" hidden="false" customHeight="false" outlineLevel="0" collapsed="false">
      <c r="B35" s="171" t="s">
        <v>1</v>
      </c>
      <c r="C35" s="289"/>
      <c r="D35" s="142"/>
      <c r="E35" s="142"/>
      <c r="F35" s="142"/>
      <c r="G35" s="142"/>
      <c r="H35" s="142"/>
      <c r="I35" s="142"/>
      <c r="J35" s="142"/>
      <c r="K35" s="142"/>
      <c r="L35" s="143"/>
      <c r="M35" s="110"/>
      <c r="N35" s="171" t="s">
        <v>1</v>
      </c>
      <c r="O35" s="289"/>
      <c r="P35" s="142"/>
      <c r="Q35" s="142"/>
      <c r="R35" s="142"/>
      <c r="S35" s="142"/>
      <c r="T35" s="142"/>
      <c r="U35" s="142"/>
      <c r="V35" s="142"/>
      <c r="W35" s="142"/>
      <c r="X35" s="143"/>
      <c r="Y35" s="110"/>
      <c r="Z35" s="110"/>
      <c r="AA35" s="110"/>
      <c r="AB35" s="110"/>
    </row>
    <row r="36" customFormat="false" ht="15" hidden="false" customHeight="false" outlineLevel="0" collapsed="false">
      <c r="B36" s="139" t="s">
        <v>0</v>
      </c>
      <c r="C36" s="340"/>
      <c r="D36" s="126"/>
      <c r="E36" s="126"/>
      <c r="F36" s="126"/>
      <c r="G36" s="126"/>
      <c r="H36" s="140"/>
      <c r="I36" s="140"/>
      <c r="J36" s="140"/>
      <c r="K36" s="140"/>
      <c r="L36" s="140"/>
      <c r="M36" s="110"/>
      <c r="N36" s="139" t="s">
        <v>0</v>
      </c>
      <c r="O36" s="340"/>
      <c r="P36" s="126"/>
      <c r="Q36" s="126"/>
      <c r="R36" s="126"/>
      <c r="S36" s="126"/>
      <c r="T36" s="140"/>
      <c r="U36" s="140"/>
      <c r="V36" s="140"/>
      <c r="W36" s="140"/>
      <c r="X36" s="140"/>
      <c r="Y36" s="110"/>
      <c r="Z36" s="110"/>
      <c r="AA36" s="110"/>
      <c r="AB36" s="110"/>
    </row>
    <row r="37" customFormat="false" ht="15" hidden="false" customHeight="false" outlineLevel="0" collapsed="false">
      <c r="B37" s="171" t="s">
        <v>1</v>
      </c>
      <c r="C37" s="289"/>
      <c r="D37" s="142"/>
      <c r="E37" s="142"/>
      <c r="F37" s="142"/>
      <c r="G37" s="142"/>
      <c r="H37" s="142"/>
      <c r="I37" s="142"/>
      <c r="J37" s="142"/>
      <c r="K37" s="142"/>
      <c r="L37" s="143"/>
      <c r="M37" s="110"/>
      <c r="N37" s="171" t="s">
        <v>1</v>
      </c>
      <c r="O37" s="289"/>
      <c r="P37" s="142"/>
      <c r="Q37" s="142"/>
      <c r="R37" s="142"/>
      <c r="S37" s="142"/>
      <c r="T37" s="142"/>
      <c r="U37" s="142"/>
      <c r="V37" s="142"/>
      <c r="W37" s="142"/>
      <c r="X37" s="143"/>
      <c r="Y37" s="110"/>
      <c r="Z37" s="110"/>
      <c r="AA37" s="110"/>
      <c r="AB37" s="110"/>
    </row>
    <row r="38" customFormat="false" ht="15" hidden="false" customHeight="false" outlineLevel="0" collapsed="false">
      <c r="B38" s="139" t="s">
        <v>0</v>
      </c>
      <c r="C38" s="340"/>
      <c r="D38" s="126"/>
      <c r="E38" s="126"/>
      <c r="F38" s="126"/>
      <c r="G38" s="126"/>
      <c r="H38" s="140"/>
      <c r="I38" s="140"/>
      <c r="J38" s="140"/>
      <c r="K38" s="140"/>
      <c r="L38" s="140"/>
      <c r="M38" s="110"/>
      <c r="N38" s="139" t="s">
        <v>0</v>
      </c>
      <c r="O38" s="340"/>
      <c r="P38" s="126"/>
      <c r="Q38" s="126"/>
      <c r="R38" s="126"/>
      <c r="S38" s="126"/>
      <c r="T38" s="140"/>
      <c r="U38" s="140"/>
      <c r="V38" s="140"/>
      <c r="W38" s="140"/>
      <c r="X38" s="140"/>
      <c r="Y38" s="110"/>
      <c r="Z38" s="110"/>
      <c r="AA38" s="110"/>
      <c r="AB38" s="110"/>
    </row>
    <row r="39" customFormat="false" ht="15" hidden="false" customHeight="false" outlineLevel="0" collapsed="false">
      <c r="B39" s="171" t="s">
        <v>1</v>
      </c>
      <c r="C39" s="289"/>
      <c r="D39" s="142"/>
      <c r="E39" s="142"/>
      <c r="F39" s="142"/>
      <c r="G39" s="142"/>
      <c r="H39" s="142"/>
      <c r="I39" s="142"/>
      <c r="J39" s="142"/>
      <c r="K39" s="142"/>
      <c r="L39" s="143"/>
      <c r="M39" s="110"/>
      <c r="N39" s="171" t="s">
        <v>1</v>
      </c>
      <c r="O39" s="289"/>
      <c r="P39" s="142"/>
      <c r="Q39" s="142"/>
      <c r="R39" s="142"/>
      <c r="S39" s="142"/>
      <c r="T39" s="142"/>
      <c r="U39" s="142"/>
      <c r="V39" s="142"/>
      <c r="W39" s="142"/>
      <c r="X39" s="143"/>
      <c r="Y39" s="110"/>
      <c r="Z39" s="110"/>
      <c r="AA39" s="110"/>
      <c r="AB39" s="110"/>
    </row>
    <row r="40" customFormat="false" ht="15" hidden="false" customHeight="false" outlineLevel="0" collapsed="false">
      <c r="B40" s="139" t="s">
        <v>0</v>
      </c>
      <c r="C40" s="340"/>
      <c r="D40" s="126"/>
      <c r="E40" s="126"/>
      <c r="F40" s="126"/>
      <c r="G40" s="126"/>
      <c r="H40" s="140"/>
      <c r="I40" s="140"/>
      <c r="J40" s="140"/>
      <c r="K40" s="140"/>
      <c r="L40" s="140"/>
      <c r="M40" s="110"/>
      <c r="N40" s="139" t="s">
        <v>0</v>
      </c>
      <c r="O40" s="340"/>
      <c r="P40" s="126"/>
      <c r="Q40" s="126"/>
      <c r="R40" s="126"/>
      <c r="S40" s="126"/>
      <c r="T40" s="140"/>
      <c r="U40" s="140"/>
      <c r="V40" s="140"/>
      <c r="W40" s="140"/>
      <c r="X40" s="140"/>
      <c r="Y40" s="110"/>
      <c r="Z40" s="110"/>
      <c r="AA40" s="110"/>
      <c r="AB40" s="110"/>
    </row>
    <row r="41" customFormat="false" ht="15" hidden="false" customHeight="false" outlineLevel="0" collapsed="false">
      <c r="B41" s="171" t="s">
        <v>1</v>
      </c>
      <c r="C41" s="289"/>
      <c r="D41" s="142"/>
      <c r="E41" s="142"/>
      <c r="F41" s="142"/>
      <c r="G41" s="142"/>
      <c r="H41" s="142"/>
      <c r="I41" s="142"/>
      <c r="J41" s="142"/>
      <c r="K41" s="142"/>
      <c r="L41" s="143"/>
      <c r="M41" s="110"/>
      <c r="N41" s="171" t="s">
        <v>1</v>
      </c>
      <c r="O41" s="289"/>
      <c r="P41" s="142"/>
      <c r="Q41" s="142"/>
      <c r="R41" s="142"/>
      <c r="S41" s="142"/>
      <c r="T41" s="142"/>
      <c r="U41" s="142"/>
      <c r="V41" s="142"/>
      <c r="W41" s="142"/>
      <c r="X41" s="143"/>
      <c r="Y41" s="110"/>
      <c r="Z41" s="110"/>
      <c r="AA41" s="110"/>
      <c r="AB41" s="110"/>
    </row>
    <row r="42" customFormat="false" ht="15" hidden="false" customHeight="false" outlineLevel="0" collapsed="false">
      <c r="B42" s="139" t="s">
        <v>0</v>
      </c>
      <c r="C42" s="340"/>
      <c r="D42" s="126"/>
      <c r="E42" s="126"/>
      <c r="F42" s="126"/>
      <c r="G42" s="126"/>
      <c r="H42" s="140"/>
      <c r="I42" s="140"/>
      <c r="J42" s="140"/>
      <c r="K42" s="140"/>
      <c r="L42" s="140"/>
      <c r="M42" s="110"/>
      <c r="N42" s="139" t="s">
        <v>0</v>
      </c>
      <c r="O42" s="340"/>
      <c r="P42" s="126"/>
      <c r="Q42" s="126"/>
      <c r="R42" s="126"/>
      <c r="S42" s="126"/>
      <c r="T42" s="140"/>
      <c r="U42" s="140"/>
      <c r="V42" s="140"/>
      <c r="W42" s="140"/>
      <c r="X42" s="140"/>
      <c r="Y42" s="110"/>
      <c r="Z42" s="110"/>
      <c r="AA42" s="110"/>
      <c r="AB42" s="110"/>
    </row>
    <row r="43" customFormat="false" ht="15" hidden="false" customHeight="false" outlineLevel="0" collapsed="false">
      <c r="B43" s="171" t="s">
        <v>1</v>
      </c>
      <c r="C43" s="289"/>
      <c r="D43" s="142"/>
      <c r="E43" s="142"/>
      <c r="F43" s="142"/>
      <c r="G43" s="142"/>
      <c r="H43" s="142"/>
      <c r="I43" s="142"/>
      <c r="J43" s="142"/>
      <c r="K43" s="142"/>
      <c r="L43" s="143"/>
      <c r="M43" s="110"/>
      <c r="N43" s="171" t="s">
        <v>1</v>
      </c>
      <c r="O43" s="289"/>
      <c r="P43" s="142"/>
      <c r="Q43" s="142"/>
      <c r="R43" s="142"/>
      <c r="S43" s="142"/>
      <c r="T43" s="142"/>
      <c r="U43" s="142"/>
      <c r="V43" s="142"/>
      <c r="W43" s="142"/>
      <c r="X43" s="143"/>
      <c r="Y43" s="110"/>
      <c r="Z43" s="110"/>
      <c r="AA43" s="110"/>
      <c r="AB43" s="110"/>
    </row>
    <row r="44" customFormat="false" ht="15" hidden="false" customHeight="false" outlineLevel="0" collapsed="false">
      <c r="P44" s="2"/>
      <c r="Q44" s="2"/>
      <c r="R44" s="2"/>
      <c r="S44" s="2"/>
      <c r="T44" s="2"/>
      <c r="U44" s="2"/>
      <c r="V44" s="2"/>
      <c r="W44" s="2"/>
      <c r="X44" s="2"/>
      <c r="Y44" s="2"/>
      <c r="Z44" s="2"/>
      <c r="AA44" s="2"/>
      <c r="AB44" s="2"/>
    </row>
    <row r="45" customFormat="false" ht="15" hidden="false" customHeight="false" outlineLevel="0" collapsed="false">
      <c r="P45" s="2"/>
      <c r="Q45" s="2"/>
      <c r="R45" s="2"/>
      <c r="S45" s="2"/>
      <c r="T45" s="2"/>
      <c r="U45" s="2"/>
      <c r="V45" s="2"/>
      <c r="W45" s="2"/>
      <c r="X45" s="2"/>
      <c r="Y45" s="2"/>
      <c r="Z45" s="2"/>
      <c r="AA45" s="2"/>
      <c r="AB45" s="2"/>
    </row>
    <row r="46" customFormat="false" ht="15" hidden="false" customHeight="false" outlineLevel="0" collapsed="false">
      <c r="P46" s="2"/>
      <c r="Q46" s="2"/>
      <c r="R46" s="2"/>
      <c r="S46" s="2"/>
      <c r="T46" s="2"/>
      <c r="U46" s="2"/>
      <c r="V46" s="2"/>
      <c r="W46" s="2"/>
      <c r="X46" s="2"/>
      <c r="Y46" s="2"/>
      <c r="Z46" s="2"/>
      <c r="AA46" s="2"/>
      <c r="AB46" s="2"/>
    </row>
    <row r="47" customFormat="false" ht="15" hidden="false" customHeight="false" outlineLevel="0" collapsed="false">
      <c r="P47" s="2"/>
      <c r="Q47" s="2"/>
      <c r="R47" s="2"/>
      <c r="S47" s="2"/>
      <c r="T47" s="2"/>
      <c r="U47" s="2"/>
      <c r="V47" s="2"/>
      <c r="W47" s="2"/>
      <c r="X47" s="2"/>
      <c r="Y47" s="2"/>
      <c r="Z47" s="2"/>
      <c r="AA47" s="2"/>
      <c r="AB47" s="2"/>
    </row>
    <row r="48" customFormat="false" ht="15" hidden="false" customHeight="false" outlineLevel="0" collapsed="false">
      <c r="P48" s="2"/>
      <c r="Q48" s="2"/>
      <c r="R48" s="2"/>
      <c r="S48" s="2"/>
      <c r="T48" s="2"/>
      <c r="U48" s="2"/>
      <c r="V48" s="2"/>
      <c r="W48" s="2"/>
      <c r="X48" s="2"/>
      <c r="Y48" s="2"/>
      <c r="Z48" s="2"/>
      <c r="AA48" s="2"/>
      <c r="AB48" s="2"/>
    </row>
    <row r="49" customFormat="false" ht="15" hidden="false" customHeight="false" outlineLevel="0" collapsed="false">
      <c r="P49" s="2"/>
      <c r="Q49" s="2"/>
      <c r="R49" s="2"/>
      <c r="S49" s="2"/>
      <c r="T49" s="2"/>
      <c r="U49" s="2"/>
      <c r="V49" s="2"/>
      <c r="W49" s="2"/>
      <c r="X49" s="2"/>
      <c r="Y49" s="2"/>
      <c r="Z49" s="2"/>
      <c r="AA49" s="2"/>
      <c r="AB49" s="2"/>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75"/>
  <sheetViews>
    <sheetView showFormulas="false" showGridLines="true" showRowColHeaders="true" showZeros="true" rightToLeft="false" tabSelected="false" showOutlineSymbols="true" defaultGridColor="true" view="normal" topLeftCell="A1" colorId="64" zoomScale="102" zoomScaleNormal="102" zoomScalePageLayoutView="100" workbookViewId="0">
      <selection pane="topLeft" activeCell="U15" activeCellId="0" sqref="U15"/>
    </sheetView>
  </sheetViews>
  <sheetFormatPr defaultColWidth="8.7421875" defaultRowHeight="15" customHeight="true" zeroHeight="false" outlineLevelRow="0" outlineLevelCol="0"/>
  <cols>
    <col collapsed="false" customWidth="true" hidden="false" outlineLevel="0" max="1" min="1" style="1" width="9.14"/>
    <col collapsed="false" customWidth="true" hidden="false" outlineLevel="0" max="6" min="5" style="2" width="5.92"/>
    <col collapsed="false" customWidth="true" hidden="false" outlineLevel="0" max="7" min="7" style="3" width="6.05"/>
    <col collapsed="false" customWidth="true" hidden="false" outlineLevel="0" max="8" min="8" style="2" width="6.05"/>
    <col collapsed="false" customWidth="true" hidden="false" outlineLevel="0" max="9" min="9" style="2" width="7.4"/>
    <col collapsed="false" customWidth="true" hidden="false" outlineLevel="0" max="11" min="10" style="2" width="6.85"/>
    <col collapsed="false" customWidth="true" hidden="false" outlineLevel="0" max="12" min="12" style="2" width="7.94"/>
    <col collapsed="false" customWidth="true" hidden="false" outlineLevel="0" max="13" min="13" style="2" width="9.28"/>
    <col collapsed="false" customWidth="true" hidden="false" outlineLevel="0" max="14" min="14" style="1" width="9.67"/>
    <col collapsed="false" customWidth="true" hidden="false" outlineLevel="0" max="15" min="15" style="2" width="8.87"/>
  </cols>
  <sheetData>
    <row r="1" customFormat="false" ht="15" hidden="false" customHeight="false" outlineLevel="0" collapsed="false">
      <c r="B1" s="9" t="s">
        <v>0</v>
      </c>
      <c r="D1" s="202" t="s">
        <v>519</v>
      </c>
      <c r="E1" s="12"/>
      <c r="F1" s="12"/>
      <c r="G1" s="13"/>
      <c r="H1" s="12"/>
      <c r="I1" s="12"/>
      <c r="J1" s="86"/>
      <c r="K1" s="8"/>
      <c r="L1" s="9"/>
      <c r="M1" s="10"/>
    </row>
    <row r="2" customFormat="false" ht="15" hidden="false" customHeight="false" outlineLevel="0" collapsed="false">
      <c r="B2" s="9" t="s">
        <v>1</v>
      </c>
      <c r="C2" s="9"/>
      <c r="D2" s="5" t="s">
        <v>520</v>
      </c>
      <c r="E2" s="6"/>
      <c r="F2" s="6"/>
      <c r="G2" s="229"/>
      <c r="H2" s="6"/>
      <c r="I2" s="6"/>
      <c r="J2" s="7"/>
      <c r="K2" s="8"/>
      <c r="L2" s="9"/>
      <c r="M2" s="10"/>
      <c r="O2" s="364" t="s">
        <v>521</v>
      </c>
    </row>
    <row r="3" customFormat="false" ht="15" hidden="false" customHeight="false" outlineLevel="0" collapsed="false">
      <c r="B3" s="9"/>
      <c r="C3" s="9"/>
      <c r="D3" s="8" t="s">
        <v>522</v>
      </c>
      <c r="E3" s="9"/>
      <c r="F3" s="9"/>
      <c r="G3" s="14"/>
      <c r="H3" s="9"/>
      <c r="I3" s="9"/>
      <c r="J3" s="10"/>
      <c r="K3" s="8"/>
      <c r="L3" s="9"/>
      <c r="M3" s="10"/>
      <c r="O3" s="364" t="s">
        <v>523</v>
      </c>
    </row>
    <row r="4" customFormat="false" ht="15" hidden="false" customHeight="false" outlineLevel="0" collapsed="false">
      <c r="B4" s="1" t="s">
        <v>2</v>
      </c>
      <c r="C4" s="106" t="n">
        <v>3</v>
      </c>
      <c r="D4" s="17" t="s">
        <v>524</v>
      </c>
      <c r="E4" s="17"/>
      <c r="F4" s="17"/>
      <c r="G4" s="18"/>
      <c r="H4" s="17"/>
      <c r="I4" s="17"/>
      <c r="J4" s="129"/>
      <c r="K4" s="8"/>
      <c r="L4" s="9"/>
      <c r="M4" s="10"/>
      <c r="O4" s="364" t="s">
        <v>525</v>
      </c>
    </row>
    <row r="5" customFormat="false" ht="15" hidden="false" customHeight="false" outlineLevel="0" collapsed="false">
      <c r="B5" s="19" t="s">
        <v>3</v>
      </c>
      <c r="C5" s="19"/>
      <c r="D5" s="19"/>
      <c r="E5" s="19"/>
      <c r="F5" s="20" t="s">
        <v>281</v>
      </c>
      <c r="G5" s="19"/>
      <c r="H5" s="19"/>
      <c r="I5" s="20"/>
      <c r="J5" s="20"/>
      <c r="K5" s="23"/>
      <c r="L5" s="24"/>
      <c r="M5" s="25"/>
      <c r="O5" s="365" t="s">
        <v>526</v>
      </c>
    </row>
    <row r="6" customFormat="false" ht="15" hidden="false" customHeight="false" outlineLevel="0" collapsed="false">
      <c r="B6" s="26" t="s">
        <v>5</v>
      </c>
      <c r="C6" s="16" t="s">
        <v>527</v>
      </c>
      <c r="D6" s="17"/>
      <c r="E6" s="36" t="s">
        <v>6</v>
      </c>
      <c r="F6" s="4"/>
      <c r="G6" s="29"/>
      <c r="H6" s="29"/>
      <c r="I6" s="30"/>
      <c r="J6" s="30"/>
      <c r="K6" s="31"/>
      <c r="L6" s="32"/>
      <c r="M6" s="33"/>
      <c r="O6" s="34" t="s">
        <v>7</v>
      </c>
      <c r="R6" s="2" t="s">
        <v>8</v>
      </c>
      <c r="U6" s="2" t="n">
        <v>0</v>
      </c>
      <c r="V6" s="98" t="s">
        <v>21</v>
      </c>
      <c r="X6" s="59" t="s">
        <v>257</v>
      </c>
    </row>
    <row r="7" customFormat="false" ht="15" hidden="false" customHeight="false" outlineLevel="0" collapsed="false">
      <c r="B7" s="35" t="s">
        <v>528</v>
      </c>
      <c r="C7" s="11" t="s">
        <v>529</v>
      </c>
      <c r="D7" s="12"/>
      <c r="E7" s="36" t="s">
        <v>10</v>
      </c>
      <c r="F7" s="4"/>
      <c r="G7" s="366" t="s">
        <v>60</v>
      </c>
      <c r="H7" s="366"/>
      <c r="I7" s="39"/>
      <c r="J7" s="39"/>
      <c r="K7" s="8"/>
      <c r="L7" s="32"/>
      <c r="M7" s="33"/>
      <c r="O7" s="34" t="s">
        <v>11</v>
      </c>
      <c r="U7" s="2" t="n">
        <v>1</v>
      </c>
      <c r="V7" s="98" t="s">
        <v>18</v>
      </c>
      <c r="X7" s="59" t="s">
        <v>514</v>
      </c>
    </row>
    <row r="8" customFormat="false" ht="15" hidden="false" customHeight="false" outlineLevel="0" collapsed="false">
      <c r="B8" s="40" t="s">
        <v>12</v>
      </c>
      <c r="C8" s="11" t="s">
        <v>530</v>
      </c>
      <c r="D8" s="12"/>
      <c r="E8" s="36" t="s">
        <v>13</v>
      </c>
      <c r="F8" s="4"/>
      <c r="G8" s="366" t="s">
        <v>72</v>
      </c>
      <c r="H8" s="366"/>
      <c r="I8" s="366" t="s">
        <v>70</v>
      </c>
      <c r="J8" s="366"/>
      <c r="K8" s="367"/>
      <c r="L8" s="367"/>
      <c r="M8" s="368"/>
      <c r="O8" s="43" t="s">
        <v>14</v>
      </c>
      <c r="U8" s="2" t="n">
        <v>2</v>
      </c>
      <c r="V8" s="98" t="s">
        <v>15</v>
      </c>
      <c r="X8" s="59" t="s">
        <v>514</v>
      </c>
    </row>
    <row r="9" customFormat="false" ht="15" hidden="false" customHeight="false" outlineLevel="0" collapsed="false">
      <c r="B9" s="40" t="s">
        <v>531</v>
      </c>
      <c r="C9" s="11" t="s">
        <v>532</v>
      </c>
      <c r="D9" s="12"/>
      <c r="E9" s="36" t="s">
        <v>15</v>
      </c>
      <c r="F9" s="4"/>
      <c r="G9" s="366" t="s">
        <v>55</v>
      </c>
      <c r="H9" s="366"/>
      <c r="I9" s="366" t="s">
        <v>48</v>
      </c>
      <c r="J9" s="366"/>
      <c r="K9" s="366" t="s">
        <v>75</v>
      </c>
      <c r="L9" s="366"/>
      <c r="M9" s="44"/>
      <c r="O9" s="43" t="s">
        <v>16</v>
      </c>
      <c r="U9" s="2" t="n">
        <v>3</v>
      </c>
      <c r="V9" s="98" t="s">
        <v>13</v>
      </c>
      <c r="X9" s="59" t="s">
        <v>30</v>
      </c>
    </row>
    <row r="10" customFormat="false" ht="15" hidden="false" customHeight="false" outlineLevel="0" collapsed="false">
      <c r="B10" s="45"/>
      <c r="C10" s="11"/>
      <c r="D10" s="12"/>
      <c r="E10" s="36" t="s">
        <v>18</v>
      </c>
      <c r="F10" s="4"/>
      <c r="G10" s="366" t="s">
        <v>11</v>
      </c>
      <c r="H10" s="366"/>
      <c r="I10" s="366" t="s">
        <v>22</v>
      </c>
      <c r="J10" s="366"/>
      <c r="K10" s="366" t="s">
        <v>26</v>
      </c>
      <c r="L10" s="366"/>
      <c r="M10" s="369" t="s">
        <v>68</v>
      </c>
      <c r="O10" s="34" t="s">
        <v>19</v>
      </c>
      <c r="R10" s="2" t="s">
        <v>20</v>
      </c>
      <c r="U10" s="2" t="n">
        <v>4</v>
      </c>
      <c r="V10" s="98" t="s">
        <v>10</v>
      </c>
      <c r="X10" s="59" t="s">
        <v>516</v>
      </c>
    </row>
    <row r="11" customFormat="false" ht="15" hidden="false" customHeight="false" outlineLevel="0" collapsed="false">
      <c r="B11" s="47"/>
      <c r="C11" s="47"/>
      <c r="D11" s="47"/>
      <c r="E11" s="48" t="s">
        <v>21</v>
      </c>
      <c r="F11" s="4"/>
      <c r="G11" s="370" t="s">
        <v>7</v>
      </c>
      <c r="H11" s="370"/>
      <c r="I11" s="371" t="s">
        <v>14</v>
      </c>
      <c r="J11" s="371"/>
      <c r="K11" s="371" t="s">
        <v>16</v>
      </c>
      <c r="L11" s="371"/>
      <c r="M11" s="372" t="s">
        <v>533</v>
      </c>
      <c r="O11" s="52" t="s">
        <v>22</v>
      </c>
      <c r="R11" s="53" t="n">
        <v>5</v>
      </c>
      <c r="S11" s="2" t="s">
        <v>23</v>
      </c>
      <c r="U11" s="2" t="n">
        <v>5</v>
      </c>
      <c r="V11" s="98" t="s">
        <v>6</v>
      </c>
      <c r="X11" s="59" t="s">
        <v>516</v>
      </c>
      <c r="Y11" s="2" t="s">
        <v>515</v>
      </c>
    </row>
    <row r="12" customFormat="false" ht="15" hidden="false" customHeight="false" outlineLevel="0" collapsed="false">
      <c r="B12" s="54" t="s">
        <v>24</v>
      </c>
      <c r="C12" s="54"/>
      <c r="D12" s="54"/>
      <c r="E12" s="19" t="s">
        <v>534</v>
      </c>
      <c r="F12" s="19"/>
      <c r="G12" s="19"/>
      <c r="H12" s="19"/>
      <c r="I12" s="373"/>
      <c r="J12" s="374"/>
      <c r="K12" s="375"/>
      <c r="L12" s="376"/>
      <c r="M12" s="376"/>
      <c r="O12" s="34" t="s">
        <v>26</v>
      </c>
      <c r="R12" s="2" t="s">
        <v>27</v>
      </c>
      <c r="S12" s="2" t="s">
        <v>28</v>
      </c>
      <c r="U12" s="2" t="n">
        <v>6</v>
      </c>
      <c r="V12" s="2" t="s">
        <v>120</v>
      </c>
      <c r="X12" s="59" t="s">
        <v>518</v>
      </c>
    </row>
    <row r="13" customFormat="false" ht="15" hidden="false" customHeight="false" outlineLevel="0" collapsed="false">
      <c r="A13" s="377" t="n">
        <v>2</v>
      </c>
      <c r="B13" s="217" t="s">
        <v>29</v>
      </c>
      <c r="C13" s="71" t="str">
        <f aca="false">LOOKUP(A13,U6:X15)</f>
        <v>pppp</v>
      </c>
      <c r="D13" s="9"/>
      <c r="E13" s="151" t="s">
        <v>535</v>
      </c>
      <c r="F13" s="116"/>
      <c r="G13" s="116"/>
      <c r="H13" s="116"/>
      <c r="I13" s="378" t="s">
        <v>536</v>
      </c>
      <c r="J13" s="116"/>
      <c r="K13" s="116"/>
      <c r="L13" s="116"/>
      <c r="M13" s="116"/>
      <c r="O13" s="34" t="s">
        <v>34</v>
      </c>
      <c r="R13" s="2" t="s">
        <v>35</v>
      </c>
      <c r="S13" s="2" t="s">
        <v>36</v>
      </c>
      <c r="U13" s="2" t="n">
        <v>7</v>
      </c>
      <c r="V13" s="2" t="s">
        <v>121</v>
      </c>
      <c r="X13" s="59" t="s">
        <v>518</v>
      </c>
      <c r="Y13" s="2" t="s">
        <v>517</v>
      </c>
    </row>
    <row r="14" customFormat="false" ht="13.5" hidden="false" customHeight="true" outlineLevel="0" collapsed="false">
      <c r="A14" s="377" t="n">
        <v>2</v>
      </c>
      <c r="B14" s="67" t="s">
        <v>37</v>
      </c>
      <c r="C14" s="71" t="str">
        <f aca="false">LOOKUP(A14,U6:X15)</f>
        <v>pppp</v>
      </c>
      <c r="D14" s="9"/>
      <c r="E14" s="117" t="s">
        <v>537</v>
      </c>
      <c r="F14" s="116"/>
      <c r="G14" s="116"/>
      <c r="H14" s="116"/>
      <c r="I14" s="116"/>
      <c r="J14" s="116"/>
      <c r="K14" s="116"/>
      <c r="L14" s="116"/>
      <c r="M14" s="116"/>
      <c r="O14" s="43" t="s">
        <v>41</v>
      </c>
      <c r="R14" s="2" t="s">
        <v>42</v>
      </c>
      <c r="S14" s="2" t="s">
        <v>43</v>
      </c>
      <c r="U14" s="2" t="n">
        <v>8</v>
      </c>
      <c r="V14" s="2" t="s">
        <v>122</v>
      </c>
      <c r="X14" s="59" t="s">
        <v>538</v>
      </c>
    </row>
    <row r="15" customFormat="false" ht="15" hidden="false" customHeight="false" outlineLevel="0" collapsed="false">
      <c r="A15" s="377"/>
      <c r="B15" s="67" t="s">
        <v>44</v>
      </c>
      <c r="C15" s="71" t="s">
        <v>30</v>
      </c>
      <c r="D15" s="9"/>
      <c r="E15" s="117" t="s">
        <v>539</v>
      </c>
      <c r="F15" s="116"/>
      <c r="G15" s="116"/>
      <c r="H15" s="116"/>
      <c r="I15" s="116"/>
      <c r="J15" s="116"/>
      <c r="K15" s="116"/>
      <c r="L15" s="116"/>
      <c r="M15" s="116"/>
      <c r="O15" s="34" t="s">
        <v>48</v>
      </c>
      <c r="R15" s="2" t="s">
        <v>49</v>
      </c>
      <c r="S15" s="2" t="s">
        <v>50</v>
      </c>
      <c r="U15" s="2" t="n">
        <v>9</v>
      </c>
      <c r="V15" s="2" t="s">
        <v>240</v>
      </c>
      <c r="X15" s="59" t="s">
        <v>538</v>
      </c>
      <c r="Y15" s="2" t="s">
        <v>237</v>
      </c>
    </row>
    <row r="16" customFormat="false" ht="15" hidden="false" customHeight="false" outlineLevel="0" collapsed="false">
      <c r="A16" s="377"/>
      <c r="B16" s="67" t="s">
        <v>51</v>
      </c>
      <c r="C16" s="71" t="s">
        <v>30</v>
      </c>
      <c r="D16" s="9"/>
      <c r="E16" s="151" t="s">
        <v>540</v>
      </c>
      <c r="F16" s="116"/>
      <c r="G16" s="116"/>
      <c r="H16" s="116"/>
      <c r="I16" s="116"/>
      <c r="J16" s="116"/>
      <c r="K16" s="116"/>
      <c r="L16" s="116"/>
      <c r="M16" s="116"/>
      <c r="O16" s="34" t="s">
        <v>55</v>
      </c>
      <c r="Q16" s="73" t="n">
        <v>1</v>
      </c>
      <c r="R16" s="74" t="n">
        <v>1</v>
      </c>
      <c r="U16" s="2" t="n">
        <v>10</v>
      </c>
      <c r="V16" s="2" t="s">
        <v>241</v>
      </c>
    </row>
    <row r="17" customFormat="false" ht="15" hidden="false" customHeight="false" outlineLevel="0" collapsed="false">
      <c r="B17" s="75" t="s">
        <v>56</v>
      </c>
      <c r="C17" s="17"/>
      <c r="D17" s="17"/>
      <c r="E17" s="151" t="s">
        <v>541</v>
      </c>
      <c r="F17" s="116"/>
      <c r="G17" s="116"/>
      <c r="H17" s="116"/>
      <c r="I17" s="116"/>
      <c r="J17" s="116"/>
      <c r="K17" s="116"/>
      <c r="L17" s="116"/>
      <c r="M17" s="116"/>
      <c r="O17" s="34" t="s">
        <v>60</v>
      </c>
      <c r="Q17" s="69" t="n">
        <v>2</v>
      </c>
      <c r="R17" s="81" t="n">
        <v>3</v>
      </c>
    </row>
    <row r="18" customFormat="false" ht="15" hidden="false" customHeight="false" outlineLevel="0" collapsed="false">
      <c r="B18" s="67" t="s">
        <v>61</v>
      </c>
      <c r="C18" s="16"/>
      <c r="D18" s="17"/>
      <c r="E18" s="254" t="s">
        <v>542</v>
      </c>
      <c r="F18" s="374" t="s">
        <v>95</v>
      </c>
      <c r="G18" s="57"/>
      <c r="H18" s="57"/>
      <c r="I18" s="84"/>
      <c r="J18" s="84"/>
      <c r="K18" s="84"/>
      <c r="L18" s="57"/>
      <c r="M18" s="85"/>
      <c r="O18" s="52" t="s">
        <v>533</v>
      </c>
      <c r="Q18" s="69" t="n">
        <v>3</v>
      </c>
      <c r="R18" s="81" t="n">
        <v>6</v>
      </c>
    </row>
    <row r="19" customFormat="false" ht="15" hidden="false" customHeight="false" outlineLevel="0" collapsed="false">
      <c r="B19" s="67" t="s">
        <v>67</v>
      </c>
      <c r="C19" s="11"/>
      <c r="D19" s="12"/>
      <c r="E19" s="86" t="n">
        <v>-4</v>
      </c>
      <c r="F19" s="116" t="s">
        <v>543</v>
      </c>
      <c r="G19" s="88"/>
      <c r="H19" s="88"/>
      <c r="I19" s="89"/>
      <c r="J19" s="90"/>
      <c r="K19" s="91"/>
      <c r="L19" s="88"/>
      <c r="M19" s="92"/>
      <c r="O19" s="43" t="s">
        <v>68</v>
      </c>
      <c r="Q19" s="69" t="n">
        <v>4</v>
      </c>
      <c r="R19" s="81" t="n">
        <v>10</v>
      </c>
    </row>
    <row r="20" customFormat="false" ht="15" hidden="false" customHeight="false" outlineLevel="0" collapsed="false">
      <c r="B20" s="67" t="s">
        <v>69</v>
      </c>
      <c r="C20" s="11"/>
      <c r="D20" s="12"/>
      <c r="E20" s="86" t="n">
        <v>-6</v>
      </c>
      <c r="F20" s="87" t="s">
        <v>544</v>
      </c>
      <c r="G20" s="88"/>
      <c r="H20" s="88"/>
      <c r="I20" s="89"/>
      <c r="J20" s="90"/>
      <c r="K20" s="91"/>
      <c r="L20" s="88"/>
      <c r="M20" s="92"/>
      <c r="O20" s="34" t="s">
        <v>70</v>
      </c>
      <c r="Q20" s="78" t="n">
        <v>5</v>
      </c>
      <c r="R20" s="93" t="n">
        <v>15</v>
      </c>
    </row>
    <row r="21" customFormat="false" ht="15" hidden="false" customHeight="false" outlineLevel="0" collapsed="false">
      <c r="B21" s="67" t="s">
        <v>71</v>
      </c>
      <c r="C21" s="11"/>
      <c r="D21" s="12"/>
      <c r="E21" s="86" t="n">
        <v>-8</v>
      </c>
      <c r="F21" s="87"/>
      <c r="G21" s="88"/>
      <c r="H21" s="88"/>
      <c r="I21" s="89"/>
      <c r="J21" s="90"/>
      <c r="K21" s="91"/>
      <c r="L21" s="88"/>
      <c r="M21" s="88"/>
      <c r="O21" s="34" t="s">
        <v>72</v>
      </c>
    </row>
    <row r="22" customFormat="false" ht="15" hidden="false" customHeight="false" outlineLevel="0" collapsed="false">
      <c r="B22" s="75" t="s">
        <v>73</v>
      </c>
      <c r="C22" s="9"/>
      <c r="D22" s="9"/>
      <c r="E22" s="94" t="s">
        <v>74</v>
      </c>
      <c r="F22" s="83" t="s">
        <v>62</v>
      </c>
      <c r="G22" s="57"/>
      <c r="H22" s="57"/>
      <c r="I22" s="84" t="s">
        <v>545</v>
      </c>
      <c r="J22" s="84"/>
      <c r="K22" s="84"/>
      <c r="L22" s="57"/>
      <c r="M22" s="85" t="s">
        <v>256</v>
      </c>
      <c r="O22" s="34" t="s">
        <v>75</v>
      </c>
      <c r="P22" s="2" t="s">
        <v>76</v>
      </c>
      <c r="S22" s="2" t="n">
        <f aca="false">150/5</f>
        <v>30</v>
      </c>
    </row>
    <row r="23" customFormat="false" ht="15" hidden="false" customHeight="false" outlineLevel="0" collapsed="false">
      <c r="B23" s="67" t="s">
        <v>77</v>
      </c>
      <c r="C23" s="95" t="s">
        <v>78</v>
      </c>
      <c r="D23" s="9" t="s">
        <v>79</v>
      </c>
      <c r="E23" s="96" t="s">
        <v>80</v>
      </c>
      <c r="F23" s="87" t="s">
        <v>258</v>
      </c>
      <c r="G23" s="88"/>
      <c r="H23" s="88"/>
      <c r="I23" s="89" t="str">
        <f aca="false">LOOKUP(J23,$O$41:$P$50)</f>
        <v>Fair (+2)</v>
      </c>
      <c r="J23" s="90" t="n">
        <v>2</v>
      </c>
      <c r="K23" s="91"/>
      <c r="L23" s="88"/>
      <c r="M23" s="92" t="s">
        <v>259</v>
      </c>
      <c r="O23" s="34"/>
      <c r="P23" s="2" t="s">
        <v>81</v>
      </c>
    </row>
    <row r="24" customFormat="false" ht="15" hidden="false" customHeight="false" outlineLevel="0" collapsed="false">
      <c r="B24" s="97" t="s">
        <v>82</v>
      </c>
      <c r="C24" s="95" t="s">
        <v>78</v>
      </c>
      <c r="D24" s="98" t="n">
        <v>-1</v>
      </c>
      <c r="E24" s="96" t="s">
        <v>83</v>
      </c>
      <c r="F24" s="87" t="s">
        <v>263</v>
      </c>
      <c r="G24" s="88"/>
      <c r="H24" s="88"/>
      <c r="I24" s="89" t="str">
        <f aca="false">LOOKUP(J24,$O$41:$P$50)</f>
        <v>Great (+4)</v>
      </c>
      <c r="J24" s="90" t="n">
        <v>4</v>
      </c>
      <c r="K24" s="91"/>
      <c r="L24" s="88"/>
      <c r="M24" s="92" t="str">
        <f aca="false">O33</f>
        <v>3. 2 handed weapon</v>
      </c>
      <c r="O24" s="34"/>
      <c r="P24" s="2" t="s">
        <v>85</v>
      </c>
      <c r="S24" s="2" t="n">
        <v>1</v>
      </c>
      <c r="T24" s="2" t="n">
        <f aca="false">S24*5</f>
        <v>5</v>
      </c>
      <c r="U24" s="2" t="n">
        <f aca="false">S24*4</f>
        <v>4</v>
      </c>
      <c r="V24" s="2" t="n">
        <v>5</v>
      </c>
      <c r="W24" s="2" t="n">
        <f aca="false">60/S24</f>
        <v>60</v>
      </c>
    </row>
    <row r="25" customFormat="false" ht="15" hidden="false" customHeight="false" outlineLevel="0" collapsed="false">
      <c r="B25" s="67" t="s">
        <v>86</v>
      </c>
      <c r="C25" s="95" t="s">
        <v>78</v>
      </c>
      <c r="D25" s="98" t="n">
        <v>-2</v>
      </c>
      <c r="E25" s="96" t="s">
        <v>87</v>
      </c>
      <c r="F25" s="87" t="s">
        <v>546</v>
      </c>
      <c r="G25" s="88"/>
      <c r="H25" s="88"/>
      <c r="I25" s="89" t="str">
        <f aca="false">LOOKUP(J25,$O$41:$P$50)</f>
        <v>Fair (+2)</v>
      </c>
      <c r="J25" s="90" t="n">
        <v>2</v>
      </c>
      <c r="K25" s="379"/>
      <c r="L25" s="88"/>
      <c r="M25" s="92" t="str">
        <f aca="false">O32</f>
        <v>2. one handed weapon</v>
      </c>
      <c r="O25" s="34"/>
      <c r="P25" s="2" t="s">
        <v>89</v>
      </c>
      <c r="S25" s="2" t="n">
        <v>3</v>
      </c>
      <c r="T25" s="2" t="n">
        <f aca="false">S25*5</f>
        <v>15</v>
      </c>
      <c r="U25" s="2" t="n">
        <f aca="false">S25*4</f>
        <v>12</v>
      </c>
      <c r="V25" s="2" t="n">
        <v>15</v>
      </c>
      <c r="W25" s="2" t="n">
        <f aca="false">60/S25</f>
        <v>20</v>
      </c>
    </row>
    <row r="26" customFormat="false" ht="15" hidden="false" customHeight="false" outlineLevel="0" collapsed="false">
      <c r="B26" s="380" t="s">
        <v>90</v>
      </c>
      <c r="C26" s="101" t="s">
        <v>78</v>
      </c>
      <c r="D26" s="102" t="s">
        <v>218</v>
      </c>
      <c r="E26" s="103" t="s">
        <v>91</v>
      </c>
      <c r="F26" s="104" t="s">
        <v>92</v>
      </c>
      <c r="G26" s="105"/>
      <c r="H26" s="106" t="n">
        <v>1</v>
      </c>
      <c r="I26" s="381" t="s">
        <v>547</v>
      </c>
      <c r="J26" s="108"/>
      <c r="K26" s="108"/>
      <c r="L26" s="109"/>
      <c r="M26" s="108"/>
      <c r="O26" s="34"/>
      <c r="S26" s="2" t="n">
        <v>6</v>
      </c>
      <c r="T26" s="2" t="n">
        <f aca="false">S26*5</f>
        <v>30</v>
      </c>
      <c r="U26" s="2" t="n">
        <f aca="false">S26*4</f>
        <v>24</v>
      </c>
      <c r="V26" s="2" t="n">
        <v>30</v>
      </c>
      <c r="W26" s="2" t="n">
        <f aca="false">60/S26</f>
        <v>10</v>
      </c>
    </row>
    <row r="27" customFormat="false" ht="15" hidden="false" customHeight="false" outlineLevel="0" collapsed="false">
      <c r="B27" s="110"/>
      <c r="C27" s="110"/>
      <c r="D27" s="110"/>
      <c r="E27" s="110"/>
      <c r="F27" s="110"/>
      <c r="G27" s="111"/>
      <c r="H27" s="110"/>
      <c r="I27" s="110"/>
      <c r="J27" s="110"/>
      <c r="K27" s="110"/>
      <c r="L27" s="110"/>
      <c r="M27" s="110"/>
      <c r="S27" s="2" t="n">
        <v>10</v>
      </c>
      <c r="T27" s="2" t="n">
        <f aca="false">S27*5</f>
        <v>50</v>
      </c>
      <c r="U27" s="2" t="n">
        <f aca="false">S27*4</f>
        <v>40</v>
      </c>
      <c r="V27" s="2" t="n">
        <v>60</v>
      </c>
      <c r="W27" s="2" t="n">
        <f aca="false">60/S27</f>
        <v>6</v>
      </c>
    </row>
    <row r="28" customFormat="false" ht="15" hidden="false" customHeight="false" outlineLevel="0" collapsed="false">
      <c r="B28" s="112" t="s">
        <v>105</v>
      </c>
      <c r="C28" s="112"/>
      <c r="D28" s="112"/>
      <c r="E28" s="114"/>
      <c r="F28" s="114"/>
      <c r="G28" s="114"/>
      <c r="H28" s="112"/>
      <c r="I28" s="112"/>
      <c r="J28" s="112"/>
      <c r="K28" s="112"/>
      <c r="L28" s="112" t="s">
        <v>26</v>
      </c>
      <c r="M28" s="112"/>
      <c r="S28" s="2" t="n">
        <v>15</v>
      </c>
      <c r="T28" s="2" t="n">
        <f aca="false">S28*5</f>
        <v>75</v>
      </c>
      <c r="U28" s="2" t="n">
        <f aca="false">S28*4</f>
        <v>60</v>
      </c>
      <c r="V28" s="2" t="n">
        <v>75</v>
      </c>
      <c r="W28" s="2" t="n">
        <f aca="false">60/S28</f>
        <v>4</v>
      </c>
    </row>
    <row r="29" customFormat="false" ht="15" hidden="false" customHeight="false" outlineLevel="0" collapsed="false">
      <c r="B29" s="17" t="s">
        <v>548</v>
      </c>
      <c r="C29" s="120"/>
      <c r="D29" s="120"/>
      <c r="E29" s="120"/>
      <c r="F29" s="120"/>
      <c r="G29" s="17"/>
      <c r="H29" s="120"/>
      <c r="I29" s="120"/>
      <c r="J29" s="120"/>
      <c r="K29" s="120"/>
      <c r="L29" s="115" t="s">
        <v>549</v>
      </c>
      <c r="M29" s="17"/>
      <c r="O29" s="2" t="s">
        <v>550</v>
      </c>
      <c r="T29" s="2" t="n">
        <f aca="false">S29*5</f>
        <v>0</v>
      </c>
    </row>
    <row r="30" customFormat="false" ht="15" hidden="false" customHeight="false" outlineLevel="0" collapsed="false">
      <c r="B30" s="17"/>
      <c r="C30" s="120"/>
      <c r="D30" s="120"/>
      <c r="E30" s="120"/>
      <c r="F30" s="120"/>
      <c r="G30" s="17"/>
      <c r="H30" s="120"/>
      <c r="I30" s="120"/>
      <c r="J30" s="120"/>
      <c r="K30" s="120"/>
      <c r="L30" s="115"/>
      <c r="M30" s="17"/>
      <c r="O30" s="92" t="s">
        <v>259</v>
      </c>
      <c r="R30" s="2" t="s">
        <v>24</v>
      </c>
    </row>
    <row r="31" customFormat="false" ht="15" hidden="false" customHeight="false" outlineLevel="0" collapsed="false">
      <c r="B31" s="17"/>
      <c r="C31" s="120"/>
      <c r="D31" s="120"/>
      <c r="E31" s="120"/>
      <c r="F31" s="120"/>
      <c r="G31" s="17"/>
      <c r="H31" s="120"/>
      <c r="I31" s="120"/>
      <c r="J31" s="120"/>
      <c r="K31" s="120"/>
      <c r="L31" s="120"/>
      <c r="M31" s="17"/>
      <c r="O31" s="2" t="s">
        <v>99</v>
      </c>
      <c r="R31" s="2" t="n">
        <v>4</v>
      </c>
      <c r="S31" s="2" t="s">
        <v>100</v>
      </c>
    </row>
    <row r="32" customFormat="false" ht="15" hidden="false" customHeight="false" outlineLevel="0" collapsed="false">
      <c r="B32" s="17"/>
      <c r="C32" s="120"/>
      <c r="D32" s="120"/>
      <c r="E32" s="120"/>
      <c r="F32" s="120"/>
      <c r="G32" s="17"/>
      <c r="H32" s="120"/>
      <c r="I32" s="120"/>
      <c r="J32" s="120"/>
      <c r="K32" s="120"/>
      <c r="L32" s="120"/>
      <c r="M32" s="17"/>
      <c r="O32" s="2" t="s">
        <v>101</v>
      </c>
      <c r="R32" s="2" t="n">
        <v>3</v>
      </c>
      <c r="S32" s="2" t="s">
        <v>102</v>
      </c>
    </row>
    <row r="33" customFormat="false" ht="15" hidden="false" customHeight="false" outlineLevel="0" collapsed="false">
      <c r="B33" s="17"/>
      <c r="C33" s="115"/>
      <c r="D33" s="115"/>
      <c r="E33" s="275"/>
      <c r="F33" s="115"/>
      <c r="G33" s="17"/>
      <c r="H33" s="115"/>
      <c r="I33" s="115"/>
      <c r="J33" s="115"/>
      <c r="K33" s="115"/>
      <c r="L33" s="115"/>
      <c r="M33" s="17"/>
      <c r="O33" s="2" t="s">
        <v>103</v>
      </c>
      <c r="R33" s="2" t="n">
        <v>2</v>
      </c>
      <c r="S33" s="2" t="s">
        <v>104</v>
      </c>
    </row>
    <row r="34" s="1" customFormat="true" ht="15" hidden="false" customHeight="false" outlineLevel="0" collapsed="false">
      <c r="B34" s="2"/>
      <c r="C34" s="2"/>
      <c r="D34" s="17"/>
      <c r="E34" s="2"/>
      <c r="F34" s="2"/>
      <c r="G34" s="3"/>
      <c r="H34" s="2"/>
      <c r="I34" s="2"/>
      <c r="J34" s="2"/>
      <c r="K34" s="382"/>
      <c r="L34" s="382"/>
      <c r="M34" s="2"/>
      <c r="O34" s="2" t="s">
        <v>106</v>
      </c>
      <c r="P34" s="2"/>
      <c r="Q34" s="2"/>
      <c r="R34" s="2" t="n">
        <v>1</v>
      </c>
      <c r="S34" s="2" t="s">
        <v>107</v>
      </c>
      <c r="T34" s="2"/>
      <c r="U34" s="2"/>
      <c r="V34" s="2"/>
      <c r="W34" s="2"/>
      <c r="X34" s="2"/>
      <c r="Y34" s="2"/>
    </row>
    <row r="35" s="1" customFormat="true" ht="16.9" hidden="false" customHeight="true" outlineLevel="0" collapsed="false">
      <c r="B35" s="9" t="s">
        <v>0</v>
      </c>
      <c r="C35" s="2"/>
      <c r="D35" s="17" t="s">
        <v>277</v>
      </c>
      <c r="E35" s="12"/>
      <c r="F35" s="12"/>
      <c r="G35" s="13"/>
      <c r="H35" s="12"/>
      <c r="I35" s="12"/>
      <c r="J35" s="86"/>
      <c r="K35" s="383"/>
      <c r="L35" s="384"/>
      <c r="M35" s="10"/>
      <c r="O35" s="2" t="s">
        <v>92</v>
      </c>
      <c r="P35" s="2"/>
      <c r="Q35" s="2"/>
      <c r="R35" s="2"/>
      <c r="S35" s="2"/>
      <c r="T35" s="2"/>
      <c r="U35" s="2"/>
      <c r="V35" s="2"/>
      <c r="W35" s="2"/>
      <c r="X35" s="2"/>
      <c r="Y35" s="2"/>
    </row>
    <row r="36" s="1" customFormat="true" ht="15" hidden="false" customHeight="false" outlineLevel="0" collapsed="false">
      <c r="B36" s="9" t="s">
        <v>1</v>
      </c>
      <c r="C36" s="9"/>
      <c r="D36" s="17" t="s">
        <v>551</v>
      </c>
      <c r="E36" s="6"/>
      <c r="F36" s="6"/>
      <c r="G36" s="229"/>
      <c r="H36" s="6"/>
      <c r="I36" s="6"/>
      <c r="J36" s="7"/>
      <c r="K36" s="383"/>
      <c r="L36" s="384"/>
      <c r="M36" s="10"/>
      <c r="O36" s="2" t="s">
        <v>108</v>
      </c>
      <c r="P36" s="2"/>
      <c r="Q36" s="2"/>
      <c r="R36" s="2"/>
      <c r="S36" s="2"/>
      <c r="T36" s="2"/>
      <c r="U36" s="2"/>
      <c r="V36" s="2"/>
      <c r="W36" s="2"/>
      <c r="X36" s="2"/>
      <c r="Y36" s="2"/>
    </row>
    <row r="37" s="1" customFormat="true" ht="15" hidden="false" customHeight="false" outlineLevel="0" collapsed="false">
      <c r="B37" s="9"/>
      <c r="C37" s="9"/>
      <c r="D37" s="17"/>
      <c r="E37" s="9"/>
      <c r="F37" s="9"/>
      <c r="G37" s="14"/>
      <c r="H37" s="9"/>
      <c r="I37" s="9"/>
      <c r="J37" s="10"/>
      <c r="K37" s="383"/>
      <c r="L37" s="384"/>
      <c r="M37" s="10"/>
      <c r="O37" s="2" t="s">
        <v>109</v>
      </c>
      <c r="P37" s="2"/>
      <c r="Q37" s="2"/>
      <c r="R37" s="2"/>
      <c r="S37" s="2"/>
      <c r="T37" s="2"/>
      <c r="U37" s="2"/>
      <c r="V37" s="2"/>
      <c r="W37" s="2"/>
      <c r="X37" s="2"/>
      <c r="Y37" s="2"/>
    </row>
    <row r="38" s="1" customFormat="true" ht="15" hidden="false" customHeight="false" outlineLevel="0" collapsed="false">
      <c r="B38" s="1" t="s">
        <v>2</v>
      </c>
      <c r="C38" s="106" t="n">
        <v>3</v>
      </c>
      <c r="D38" s="17"/>
      <c r="E38" s="17"/>
      <c r="F38" s="17"/>
      <c r="G38" s="18"/>
      <c r="H38" s="17"/>
      <c r="I38" s="17"/>
      <c r="J38" s="129"/>
      <c r="K38" s="383"/>
      <c r="L38" s="384"/>
      <c r="M38" s="10"/>
      <c r="O38" s="2" t="s">
        <v>110</v>
      </c>
      <c r="P38" s="2"/>
      <c r="Q38" s="2"/>
      <c r="R38" s="2"/>
      <c r="S38" s="2"/>
      <c r="T38" s="2"/>
      <c r="U38" s="2"/>
      <c r="V38" s="2"/>
      <c r="W38" s="2"/>
      <c r="X38" s="2"/>
      <c r="Y38" s="2"/>
    </row>
    <row r="39" s="1" customFormat="true" ht="15" hidden="false" customHeight="false" outlineLevel="0" collapsed="false">
      <c r="B39" s="19" t="s">
        <v>3</v>
      </c>
      <c r="C39" s="19"/>
      <c r="D39" s="19"/>
      <c r="E39" s="19"/>
      <c r="F39" s="20" t="s">
        <v>281</v>
      </c>
      <c r="G39" s="19"/>
      <c r="H39" s="19"/>
      <c r="I39" s="20"/>
      <c r="J39" s="20"/>
      <c r="K39" s="385"/>
      <c r="L39" s="386"/>
      <c r="M39" s="25"/>
      <c r="O39" s="2" t="s">
        <v>112</v>
      </c>
      <c r="P39" s="2"/>
      <c r="Q39" s="2"/>
      <c r="R39" s="2"/>
      <c r="S39" s="2"/>
      <c r="T39" s="2"/>
      <c r="U39" s="2"/>
      <c r="V39" s="2"/>
      <c r="W39" s="2"/>
      <c r="X39" s="2"/>
      <c r="Y39" s="2"/>
    </row>
    <row r="40" s="1" customFormat="true" ht="15" hidden="false" customHeight="false" outlineLevel="0" collapsed="false">
      <c r="B40" s="26" t="s">
        <v>5</v>
      </c>
      <c r="C40" s="16" t="s">
        <v>552</v>
      </c>
      <c r="D40" s="17"/>
      <c r="E40" s="36" t="s">
        <v>6</v>
      </c>
      <c r="F40" s="4"/>
      <c r="G40" s="29"/>
      <c r="H40" s="29"/>
      <c r="I40" s="30"/>
      <c r="J40" s="30"/>
      <c r="K40" s="387"/>
      <c r="L40" s="388"/>
      <c r="M40" s="33"/>
      <c r="O40" s="2"/>
      <c r="P40" s="2"/>
      <c r="Q40" s="2"/>
      <c r="R40" s="2"/>
      <c r="S40" s="2"/>
      <c r="T40" s="2"/>
      <c r="U40" s="2"/>
      <c r="V40" s="2"/>
      <c r="W40" s="2"/>
      <c r="X40" s="2"/>
      <c r="Y40" s="2"/>
    </row>
    <row r="41" s="1" customFormat="true" ht="15" hidden="false" customHeight="false" outlineLevel="0" collapsed="false">
      <c r="B41" s="35" t="s">
        <v>528</v>
      </c>
      <c r="C41" s="11" t="s">
        <v>529</v>
      </c>
      <c r="D41" s="12"/>
      <c r="E41" s="36" t="s">
        <v>10</v>
      </c>
      <c r="F41" s="4"/>
      <c r="G41" s="366" t="s">
        <v>48</v>
      </c>
      <c r="H41" s="366"/>
      <c r="I41" s="39"/>
      <c r="J41" s="39"/>
      <c r="K41" s="383"/>
      <c r="L41" s="388"/>
      <c r="M41" s="33"/>
      <c r="O41" s="2" t="n">
        <v>0</v>
      </c>
      <c r="P41" s="98" t="s">
        <v>21</v>
      </c>
      <c r="Q41" s="2"/>
      <c r="R41" s="2"/>
      <c r="S41" s="2"/>
      <c r="T41" s="2"/>
      <c r="U41" s="2"/>
      <c r="V41" s="2"/>
      <c r="W41" s="2"/>
      <c r="X41" s="2"/>
      <c r="Y41" s="2"/>
    </row>
    <row r="42" customFormat="false" ht="15" hidden="false" customHeight="false" outlineLevel="0" collapsed="false">
      <c r="B42" s="40" t="s">
        <v>12</v>
      </c>
      <c r="C42" s="11" t="s">
        <v>553</v>
      </c>
      <c r="D42" s="12"/>
      <c r="E42" s="36" t="s">
        <v>13</v>
      </c>
      <c r="F42" s="4"/>
      <c r="G42" s="366" t="s">
        <v>60</v>
      </c>
      <c r="H42" s="366"/>
      <c r="I42" s="366" t="s">
        <v>55</v>
      </c>
      <c r="J42" s="366"/>
      <c r="K42" s="389"/>
      <c r="L42" s="389"/>
      <c r="M42" s="42"/>
      <c r="O42" s="2" t="n">
        <v>1</v>
      </c>
      <c r="P42" s="98" t="s">
        <v>18</v>
      </c>
      <c r="Q42" s="1"/>
      <c r="R42" s="1"/>
      <c r="S42" s="1"/>
      <c r="T42" s="1"/>
      <c r="U42" s="1"/>
      <c r="V42" s="1"/>
      <c r="W42" s="1"/>
      <c r="X42" s="1"/>
      <c r="Y42" s="1"/>
    </row>
    <row r="43" s="1" customFormat="true" ht="15" hidden="false" customHeight="false" outlineLevel="0" collapsed="false">
      <c r="B43" s="40" t="s">
        <v>531</v>
      </c>
      <c r="C43" s="11" t="s">
        <v>554</v>
      </c>
      <c r="D43" s="12"/>
      <c r="E43" s="36" t="s">
        <v>15</v>
      </c>
      <c r="F43" s="4"/>
      <c r="G43" s="366" t="s">
        <v>75</v>
      </c>
      <c r="H43" s="366"/>
      <c r="I43" s="366" t="s">
        <v>68</v>
      </c>
      <c r="J43" s="366"/>
      <c r="K43" s="366" t="s">
        <v>75</v>
      </c>
      <c r="L43" s="366"/>
      <c r="M43" s="44"/>
      <c r="O43" s="2" t="n">
        <v>2</v>
      </c>
      <c r="P43" s="98" t="s">
        <v>15</v>
      </c>
    </row>
    <row r="44" s="1" customFormat="true" ht="15" hidden="false" customHeight="false" outlineLevel="0" collapsed="false">
      <c r="B44" s="45"/>
      <c r="C44" s="11"/>
      <c r="D44" s="12"/>
      <c r="E44" s="36" t="s">
        <v>18</v>
      </c>
      <c r="F44" s="4"/>
      <c r="G44" s="366" t="s">
        <v>70</v>
      </c>
      <c r="H44" s="366"/>
      <c r="I44" s="366" t="s">
        <v>11</v>
      </c>
      <c r="J44" s="366"/>
      <c r="K44" s="366" t="s">
        <v>7</v>
      </c>
      <c r="L44" s="366"/>
      <c r="M44" s="369" t="s">
        <v>72</v>
      </c>
      <c r="O44" s="2" t="n">
        <v>3</v>
      </c>
      <c r="P44" s="98" t="s">
        <v>13</v>
      </c>
    </row>
    <row r="45" s="1" customFormat="true" ht="15" hidden="false" customHeight="false" outlineLevel="0" collapsed="false">
      <c r="B45" s="47"/>
      <c r="C45" s="47"/>
      <c r="D45" s="47"/>
      <c r="E45" s="48" t="s">
        <v>21</v>
      </c>
      <c r="F45" s="4"/>
      <c r="G45" s="371" t="s">
        <v>533</v>
      </c>
      <c r="H45" s="371"/>
      <c r="I45" s="371" t="s">
        <v>14</v>
      </c>
      <c r="J45" s="371"/>
      <c r="K45" s="371" t="s">
        <v>16</v>
      </c>
      <c r="L45" s="371"/>
      <c r="M45" s="372" t="s">
        <v>41</v>
      </c>
      <c r="O45" s="2" t="n">
        <v>4</v>
      </c>
      <c r="P45" s="98" t="s">
        <v>10</v>
      </c>
    </row>
    <row r="46" s="1" customFormat="true" ht="15" hidden="false" customHeight="false" outlineLevel="0" collapsed="false">
      <c r="B46" s="54" t="s">
        <v>24</v>
      </c>
      <c r="C46" s="54"/>
      <c r="D46" s="54"/>
      <c r="E46" s="19" t="s">
        <v>555</v>
      </c>
      <c r="F46" s="19"/>
      <c r="G46" s="19"/>
      <c r="H46" s="19"/>
      <c r="I46" s="373"/>
      <c r="J46" s="374"/>
      <c r="K46" s="375"/>
      <c r="L46" s="376"/>
      <c r="M46" s="376"/>
      <c r="O46" s="2" t="n">
        <v>5</v>
      </c>
      <c r="P46" s="98" t="s">
        <v>6</v>
      </c>
    </row>
    <row r="47" s="1" customFormat="true" ht="15" hidden="false" customHeight="false" outlineLevel="0" collapsed="false">
      <c r="A47" s="377" t="n">
        <v>4</v>
      </c>
      <c r="B47" s="217" t="s">
        <v>29</v>
      </c>
      <c r="C47" s="71" t="str">
        <f aca="false">LOOKUP(A47,U$7:V$13)</f>
        <v>Great (+4)</v>
      </c>
      <c r="D47" s="9"/>
      <c r="E47" s="390" t="s">
        <v>556</v>
      </c>
      <c r="F47" s="115"/>
      <c r="G47" s="115"/>
      <c r="H47" s="115"/>
      <c r="I47" s="115"/>
      <c r="J47" s="115"/>
      <c r="K47" s="115"/>
      <c r="L47" s="115"/>
      <c r="M47" s="115"/>
      <c r="O47" s="2" t="n">
        <v>6</v>
      </c>
      <c r="P47" s="2" t="s">
        <v>120</v>
      </c>
    </row>
    <row r="48" customFormat="false" ht="15" hidden="false" customHeight="false" outlineLevel="0" collapsed="false">
      <c r="A48" s="377" t="n">
        <v>3</v>
      </c>
      <c r="B48" s="67" t="s">
        <v>37</v>
      </c>
      <c r="C48" s="71" t="str">
        <f aca="false">LOOKUP(A48,U$7:V$13)</f>
        <v>Good (+3)</v>
      </c>
      <c r="D48" s="9"/>
      <c r="E48" s="117" t="s">
        <v>557</v>
      </c>
      <c r="F48" s="115"/>
      <c r="G48" s="115"/>
      <c r="H48" s="115"/>
      <c r="I48" s="115"/>
      <c r="J48" s="115"/>
      <c r="K48" s="115"/>
      <c r="L48" s="115"/>
      <c r="M48" s="115"/>
      <c r="O48" s="2" t="n">
        <v>7</v>
      </c>
      <c r="P48" s="2" t="s">
        <v>238</v>
      </c>
      <c r="Q48" s="1"/>
      <c r="R48" s="1"/>
      <c r="S48" s="1"/>
      <c r="T48" s="1"/>
      <c r="U48" s="1"/>
      <c r="V48" s="1"/>
      <c r="W48" s="1"/>
      <c r="X48" s="1"/>
      <c r="Y48" s="1"/>
    </row>
    <row r="49" customFormat="false" ht="15" hidden="false" customHeight="false" outlineLevel="0" collapsed="false">
      <c r="B49" s="67" t="s">
        <v>44</v>
      </c>
      <c r="C49" s="71" t="s">
        <v>30</v>
      </c>
      <c r="D49" s="9"/>
      <c r="E49" s="117" t="s">
        <v>558</v>
      </c>
      <c r="F49" s="115"/>
      <c r="G49" s="115"/>
      <c r="H49" s="115"/>
      <c r="I49" s="115"/>
      <c r="J49" s="115"/>
      <c r="K49" s="115"/>
      <c r="L49" s="115"/>
      <c r="M49" s="115"/>
      <c r="O49" s="2" t="n">
        <v>8</v>
      </c>
      <c r="P49" s="2" t="s">
        <v>239</v>
      </c>
      <c r="Q49" s="1"/>
      <c r="R49" s="1"/>
      <c r="S49" s="1"/>
      <c r="T49" s="1"/>
      <c r="U49" s="1"/>
      <c r="V49" s="1"/>
      <c r="W49" s="1"/>
      <c r="X49" s="1"/>
      <c r="Y49" s="1"/>
    </row>
    <row r="50" customFormat="false" ht="15" hidden="false" customHeight="false" outlineLevel="0" collapsed="false">
      <c r="B50" s="67" t="s">
        <v>51</v>
      </c>
      <c r="C50" s="71" t="s">
        <v>30</v>
      </c>
      <c r="D50" s="9"/>
      <c r="E50" s="117" t="s">
        <v>559</v>
      </c>
      <c r="F50" s="115"/>
      <c r="G50" s="115"/>
      <c r="H50" s="115"/>
      <c r="I50" s="115"/>
      <c r="J50" s="115"/>
      <c r="K50" s="115"/>
      <c r="L50" s="115"/>
      <c r="M50" s="115"/>
      <c r="O50" s="2" t="n">
        <v>9</v>
      </c>
      <c r="P50" s="2" t="s">
        <v>123</v>
      </c>
    </row>
    <row r="51" customFormat="false" ht="15" hidden="false" customHeight="false" outlineLevel="0" collapsed="false">
      <c r="B51" s="75" t="s">
        <v>56</v>
      </c>
      <c r="C51" s="17"/>
      <c r="D51" s="17"/>
      <c r="E51" s="117" t="s">
        <v>560</v>
      </c>
      <c r="F51" s="115"/>
      <c r="G51" s="115"/>
      <c r="H51" s="115"/>
      <c r="I51" s="115"/>
      <c r="J51" s="115"/>
      <c r="K51" s="115"/>
      <c r="L51" s="115"/>
      <c r="M51" s="115"/>
      <c r="P51" s="130"/>
      <c r="Q51" s="1"/>
      <c r="R51" s="1"/>
      <c r="S51" s="1"/>
      <c r="T51" s="1"/>
      <c r="U51" s="1"/>
      <c r="V51" s="1"/>
      <c r="W51" s="1"/>
      <c r="X51" s="1"/>
      <c r="Y51" s="1"/>
    </row>
    <row r="52" customFormat="false" ht="15" hidden="false" customHeight="false" outlineLevel="0" collapsed="false">
      <c r="B52" s="67" t="s">
        <v>61</v>
      </c>
      <c r="C52" s="16"/>
      <c r="D52" s="17"/>
      <c r="E52" s="254" t="s">
        <v>542</v>
      </c>
      <c r="F52" s="374" t="s">
        <v>95</v>
      </c>
      <c r="G52" s="375"/>
      <c r="H52" s="376"/>
      <c r="I52" s="19" t="s">
        <v>561</v>
      </c>
      <c r="J52" s="376"/>
      <c r="K52" s="376"/>
      <c r="L52" s="376"/>
      <c r="M52" s="376"/>
      <c r="O52" s="2" t="n">
        <f aca="false">SUM(O53:O67)</f>
        <v>30</v>
      </c>
      <c r="P52" s="1"/>
      <c r="Q52" s="1"/>
      <c r="R52" s="1"/>
      <c r="S52" s="1"/>
      <c r="T52" s="1"/>
      <c r="U52" s="1"/>
      <c r="V52" s="1"/>
      <c r="W52" s="1"/>
      <c r="X52" s="1"/>
      <c r="Y52" s="1"/>
    </row>
    <row r="53" customFormat="false" ht="15" hidden="false" customHeight="false" outlineLevel="0" collapsed="false">
      <c r="B53" s="67" t="s">
        <v>67</v>
      </c>
      <c r="C53" s="11"/>
      <c r="D53" s="12"/>
      <c r="E53" s="86" t="n">
        <v>-4</v>
      </c>
      <c r="F53" s="391" t="s">
        <v>562</v>
      </c>
      <c r="G53" s="116"/>
      <c r="H53" s="116"/>
      <c r="I53" s="116" t="s">
        <v>563</v>
      </c>
      <c r="J53" s="116"/>
      <c r="K53" s="116"/>
      <c r="L53" s="116"/>
      <c r="M53" s="116"/>
      <c r="O53" s="2" t="n">
        <v>7</v>
      </c>
      <c r="P53" s="1"/>
      <c r="Q53" s="87" t="s">
        <v>258</v>
      </c>
      <c r="R53" s="1"/>
      <c r="S53" s="1"/>
      <c r="T53" s="1"/>
      <c r="U53" s="1"/>
      <c r="V53" s="1"/>
      <c r="W53" s="1"/>
      <c r="X53" s="1"/>
      <c r="Y53" s="1"/>
    </row>
    <row r="54" customFormat="false" ht="15" hidden="false" customHeight="false" outlineLevel="0" collapsed="false">
      <c r="B54" s="67" t="s">
        <v>69</v>
      </c>
      <c r="C54" s="11"/>
      <c r="D54" s="12"/>
      <c r="E54" s="86" t="n">
        <v>-6</v>
      </c>
      <c r="F54" s="116"/>
      <c r="G54" s="116"/>
      <c r="H54" s="116"/>
      <c r="I54" s="116" t="s">
        <v>564</v>
      </c>
      <c r="J54" s="116"/>
      <c r="K54" s="116"/>
      <c r="L54" s="116"/>
      <c r="M54" s="116"/>
      <c r="O54" s="2" t="n">
        <v>3</v>
      </c>
      <c r="P54" s="1"/>
      <c r="Q54" s="1"/>
      <c r="R54" s="1"/>
      <c r="S54" s="1"/>
      <c r="T54" s="1"/>
      <c r="U54" s="1"/>
      <c r="V54" s="1"/>
      <c r="W54" s="1"/>
      <c r="X54" s="1"/>
      <c r="Y54" s="1"/>
    </row>
    <row r="55" customFormat="false" ht="15" hidden="false" customHeight="false" outlineLevel="0" collapsed="false">
      <c r="B55" s="67" t="s">
        <v>71</v>
      </c>
      <c r="C55" s="11"/>
      <c r="D55" s="12"/>
      <c r="E55" s="86" t="n">
        <v>-8</v>
      </c>
      <c r="F55" s="116"/>
      <c r="G55" s="116"/>
      <c r="H55" s="116"/>
      <c r="I55" s="116" t="s">
        <v>565</v>
      </c>
      <c r="J55" s="116"/>
      <c r="K55" s="116"/>
      <c r="L55" s="116"/>
      <c r="M55" s="116"/>
      <c r="O55" s="2" t="n">
        <v>5</v>
      </c>
      <c r="P55" s="1"/>
      <c r="Q55" s="1"/>
      <c r="R55" s="1"/>
      <c r="S55" s="1"/>
      <c r="T55" s="1"/>
      <c r="U55" s="1"/>
      <c r="V55" s="1"/>
      <c r="W55" s="1"/>
      <c r="X55" s="1"/>
      <c r="Y55" s="1"/>
    </row>
    <row r="56" customFormat="false" ht="15" hidden="false" customHeight="false" outlineLevel="0" collapsed="false">
      <c r="B56" s="75" t="s">
        <v>73</v>
      </c>
      <c r="C56" s="9"/>
      <c r="D56" s="9"/>
      <c r="E56" s="94" t="s">
        <v>74</v>
      </c>
      <c r="F56" s="83" t="s">
        <v>62</v>
      </c>
      <c r="G56" s="57"/>
      <c r="H56" s="57"/>
      <c r="I56" s="84" t="s">
        <v>63</v>
      </c>
      <c r="J56" s="84"/>
      <c r="K56" s="84"/>
      <c r="L56" s="57"/>
      <c r="M56" s="85" t="s">
        <v>65</v>
      </c>
      <c r="O56" s="2" t="n">
        <v>6</v>
      </c>
      <c r="P56" s="1"/>
      <c r="Q56" s="1"/>
      <c r="R56" s="1"/>
      <c r="S56" s="1"/>
      <c r="T56" s="1"/>
      <c r="U56" s="1"/>
      <c r="V56" s="1"/>
      <c r="W56" s="1"/>
      <c r="X56" s="1"/>
      <c r="Y56" s="1"/>
    </row>
    <row r="57" customFormat="false" ht="15" hidden="false" customHeight="false" outlineLevel="0" collapsed="false">
      <c r="B57" s="67" t="s">
        <v>77</v>
      </c>
      <c r="C57" s="95" t="s">
        <v>78</v>
      </c>
      <c r="D57" s="9" t="s">
        <v>79</v>
      </c>
      <c r="E57" s="96" t="s">
        <v>80</v>
      </c>
      <c r="F57" s="87" t="s">
        <v>566</v>
      </c>
      <c r="G57" s="88"/>
      <c r="H57" s="88"/>
      <c r="I57" s="89" t="str">
        <f aca="false">LOOKUP(J57,$O$41:$P$50)</f>
        <v>Great (+4)</v>
      </c>
      <c r="J57" s="90" t="n">
        <v>4</v>
      </c>
      <c r="K57" s="91"/>
      <c r="L57" s="88"/>
      <c r="M57" s="92" t="str">
        <f aca="false">O32</f>
        <v>2. one handed weapon</v>
      </c>
      <c r="O57" s="2" t="n">
        <v>3</v>
      </c>
      <c r="P57" s="1"/>
      <c r="Q57" s="1"/>
      <c r="R57" s="1"/>
      <c r="S57" s="1"/>
      <c r="T57" s="1"/>
      <c r="U57" s="1"/>
      <c r="V57" s="1"/>
      <c r="W57" s="1"/>
      <c r="X57" s="1"/>
      <c r="Y57" s="1"/>
    </row>
    <row r="58" customFormat="false" ht="15" hidden="false" customHeight="false" outlineLevel="0" collapsed="false">
      <c r="B58" s="97" t="s">
        <v>82</v>
      </c>
      <c r="C58" s="95" t="s">
        <v>78</v>
      </c>
      <c r="D58" s="98" t="n">
        <v>-1</v>
      </c>
      <c r="E58" s="96" t="s">
        <v>83</v>
      </c>
      <c r="F58" s="87" t="s">
        <v>258</v>
      </c>
      <c r="G58" s="88"/>
      <c r="H58" s="88"/>
      <c r="I58" s="89" t="str">
        <f aca="false">LOOKUP(J58,$O$41:$P$50)</f>
        <v>Good (+3)</v>
      </c>
      <c r="J58" s="90" t="n">
        <v>3</v>
      </c>
      <c r="K58" s="91"/>
      <c r="L58" s="88"/>
      <c r="M58" s="92" t="str">
        <f aca="false">O30</f>
        <v>0. unarmed</v>
      </c>
      <c r="O58" s="2" t="n">
        <v>4</v>
      </c>
      <c r="P58" s="1"/>
      <c r="Q58" s="1"/>
      <c r="R58" s="1"/>
      <c r="S58" s="1"/>
      <c r="T58" s="1"/>
      <c r="U58" s="1"/>
      <c r="V58" s="1"/>
      <c r="W58" s="1"/>
      <c r="X58" s="1"/>
      <c r="Y58" s="1"/>
    </row>
    <row r="59" customFormat="false" ht="15" hidden="false" customHeight="false" outlineLevel="0" collapsed="false">
      <c r="B59" s="67" t="s">
        <v>86</v>
      </c>
      <c r="C59" s="95" t="s">
        <v>78</v>
      </c>
      <c r="D59" s="98" t="n">
        <v>-2</v>
      </c>
      <c r="E59" s="96" t="s">
        <v>87</v>
      </c>
      <c r="F59" s="87" t="s">
        <v>567</v>
      </c>
      <c r="G59" s="88"/>
      <c r="H59" s="88"/>
      <c r="I59" s="89" t="str">
        <f aca="false">LOOKUP(J59,$O$41:$P$50)</f>
        <v>Good (+3)</v>
      </c>
      <c r="J59" s="90" t="n">
        <v>3</v>
      </c>
      <c r="K59" s="91"/>
      <c r="L59" s="88"/>
      <c r="M59" s="92" t="str">
        <f aca="false">O33</f>
        <v>3. 2 handed weapon</v>
      </c>
      <c r="O59" s="2" t="n">
        <v>2</v>
      </c>
      <c r="P59" s="1"/>
      <c r="Q59" s="1"/>
      <c r="R59" s="1"/>
      <c r="S59" s="1"/>
      <c r="T59" s="1"/>
      <c r="U59" s="1"/>
      <c r="V59" s="1"/>
      <c r="W59" s="1"/>
      <c r="X59" s="1"/>
      <c r="Y59" s="1"/>
    </row>
    <row r="60" customFormat="false" ht="15" hidden="false" customHeight="false" outlineLevel="0" collapsed="false">
      <c r="B60" s="380" t="s">
        <v>90</v>
      </c>
      <c r="C60" s="101" t="s">
        <v>78</v>
      </c>
      <c r="D60" s="102" t="s">
        <v>218</v>
      </c>
      <c r="E60" s="103" t="s">
        <v>91</v>
      </c>
      <c r="F60" s="104" t="s">
        <v>92</v>
      </c>
      <c r="G60" s="105"/>
      <c r="H60" s="106" t="n">
        <v>3</v>
      </c>
      <c r="I60" s="392" t="s">
        <v>568</v>
      </c>
      <c r="J60" s="108"/>
      <c r="K60" s="108"/>
      <c r="L60" s="109"/>
      <c r="M60" s="108"/>
      <c r="O60" s="2" t="n">
        <v>0</v>
      </c>
      <c r="P60" s="1"/>
      <c r="Q60" s="1"/>
      <c r="R60" s="1"/>
      <c r="S60" s="1"/>
      <c r="T60" s="1"/>
      <c r="U60" s="1"/>
      <c r="V60" s="1"/>
      <c r="W60" s="1"/>
      <c r="X60" s="1"/>
      <c r="Y60" s="1"/>
    </row>
    <row r="61" customFormat="false" ht="15" hidden="false" customHeight="false" outlineLevel="0" collapsed="false">
      <c r="B61" s="110"/>
      <c r="C61" s="110"/>
      <c r="D61" s="110"/>
      <c r="E61" s="110"/>
      <c r="F61" s="110"/>
      <c r="G61" s="111"/>
      <c r="H61" s="110"/>
      <c r="I61" s="110"/>
      <c r="J61" s="110"/>
      <c r="K61" s="110"/>
      <c r="L61" s="110"/>
      <c r="M61" s="110"/>
      <c r="O61" s="1"/>
      <c r="P61" s="1"/>
      <c r="Q61" s="1"/>
      <c r="R61" s="1"/>
      <c r="S61" s="1"/>
      <c r="T61" s="1"/>
      <c r="U61" s="1"/>
      <c r="V61" s="1"/>
      <c r="W61" s="1"/>
      <c r="X61" s="1"/>
      <c r="Y61" s="1"/>
    </row>
    <row r="62" customFormat="false" ht="15" hidden="false" customHeight="false" outlineLevel="0" collapsed="false">
      <c r="B62" s="112" t="s">
        <v>105</v>
      </c>
      <c r="C62" s="112"/>
      <c r="D62" s="112"/>
      <c r="E62" s="114"/>
      <c r="F62" s="114"/>
      <c r="G62" s="114"/>
      <c r="H62" s="112"/>
      <c r="I62" s="112"/>
      <c r="J62" s="112"/>
      <c r="K62" s="112"/>
      <c r="L62" s="112"/>
      <c r="M62" s="112"/>
      <c r="O62" s="1"/>
      <c r="P62" s="1"/>
      <c r="Q62" s="1"/>
      <c r="R62" s="1"/>
      <c r="S62" s="1"/>
      <c r="T62" s="1"/>
      <c r="U62" s="1"/>
      <c r="V62" s="1"/>
      <c r="W62" s="1"/>
      <c r="X62" s="1"/>
      <c r="Y62" s="1"/>
    </row>
    <row r="63" customFormat="false" ht="15" hidden="false" customHeight="false" outlineLevel="0" collapsed="false">
      <c r="B63" s="17" t="s">
        <v>569</v>
      </c>
      <c r="C63" s="120"/>
      <c r="D63" s="120"/>
      <c r="E63" s="120"/>
      <c r="F63" s="120"/>
      <c r="G63" s="17"/>
      <c r="H63" s="120"/>
      <c r="I63" s="120"/>
      <c r="J63" s="120"/>
      <c r="K63" s="120"/>
      <c r="L63" s="116" t="s">
        <v>570</v>
      </c>
      <c r="M63" s="17"/>
      <c r="O63" s="1"/>
      <c r="P63" s="1"/>
      <c r="Q63" s="1"/>
      <c r="R63" s="1"/>
      <c r="S63" s="1"/>
      <c r="T63" s="1"/>
      <c r="U63" s="1"/>
      <c r="V63" s="1"/>
      <c r="W63" s="1"/>
      <c r="X63" s="1"/>
      <c r="Y63" s="1"/>
    </row>
    <row r="64" customFormat="false" ht="15" hidden="false" customHeight="false" outlineLevel="0" collapsed="false">
      <c r="B64" s="17"/>
      <c r="C64" s="120"/>
      <c r="D64" s="120"/>
      <c r="E64" s="120"/>
      <c r="F64" s="120"/>
      <c r="G64" s="17"/>
      <c r="H64" s="120"/>
      <c r="I64" s="120"/>
      <c r="J64" s="120"/>
      <c r="K64" s="120"/>
      <c r="L64" s="116" t="s">
        <v>571</v>
      </c>
      <c r="M64" s="17"/>
      <c r="O64" s="1"/>
      <c r="P64" s="1"/>
      <c r="Q64" s="1"/>
      <c r="R64" s="1"/>
      <c r="S64" s="1"/>
      <c r="T64" s="1"/>
      <c r="U64" s="1"/>
      <c r="V64" s="1"/>
      <c r="W64" s="1"/>
      <c r="X64" s="1"/>
      <c r="Y64" s="1"/>
    </row>
    <row r="65" customFormat="false" ht="15" hidden="false" customHeight="false" outlineLevel="0" collapsed="false">
      <c r="B65" s="17"/>
      <c r="C65" s="120"/>
      <c r="D65" s="120"/>
      <c r="E65" s="120"/>
      <c r="F65" s="120"/>
      <c r="G65" s="17"/>
      <c r="H65" s="120"/>
      <c r="I65" s="120"/>
      <c r="J65" s="120"/>
      <c r="K65" s="120"/>
      <c r="L65" s="120"/>
      <c r="M65" s="17"/>
      <c r="O65" s="1"/>
      <c r="P65" s="1"/>
      <c r="Q65" s="1"/>
      <c r="R65" s="1"/>
      <c r="S65" s="1"/>
      <c r="T65" s="1"/>
      <c r="U65" s="1"/>
      <c r="V65" s="1"/>
      <c r="W65" s="1"/>
      <c r="X65" s="1"/>
      <c r="Y65" s="1"/>
    </row>
    <row r="66" customFormat="false" ht="15" hidden="false" customHeight="false" outlineLevel="0" collapsed="false">
      <c r="B66" s="17"/>
      <c r="C66" s="120"/>
      <c r="D66" s="120"/>
      <c r="E66" s="120"/>
      <c r="F66" s="120"/>
      <c r="G66" s="17"/>
      <c r="H66" s="120"/>
      <c r="I66" s="120"/>
      <c r="J66" s="120"/>
      <c r="K66" s="120"/>
      <c r="L66" s="120"/>
      <c r="M66" s="17"/>
      <c r="O66" s="1"/>
      <c r="P66" s="1"/>
      <c r="Q66" s="1"/>
      <c r="R66" s="1"/>
      <c r="S66" s="1"/>
      <c r="T66" s="1"/>
      <c r="U66" s="1"/>
      <c r="V66" s="1"/>
      <c r="W66" s="1"/>
      <c r="X66" s="1"/>
      <c r="Y66" s="1"/>
    </row>
    <row r="67" customFormat="false" ht="15" hidden="false" customHeight="false" outlineLevel="0" collapsed="false">
      <c r="B67" s="17"/>
      <c r="C67" s="115"/>
      <c r="D67" s="115"/>
      <c r="E67" s="275"/>
      <c r="F67" s="115"/>
      <c r="G67" s="17"/>
      <c r="H67" s="115"/>
      <c r="I67" s="115"/>
      <c r="J67" s="115"/>
      <c r="K67" s="115"/>
      <c r="L67" s="115"/>
      <c r="M67" s="17"/>
      <c r="O67" s="1"/>
      <c r="P67" s="1"/>
      <c r="Q67" s="1"/>
      <c r="R67" s="1"/>
      <c r="S67" s="1"/>
      <c r="T67" s="1"/>
      <c r="U67" s="1"/>
      <c r="V67" s="1"/>
      <c r="W67" s="1"/>
      <c r="X67" s="1"/>
      <c r="Y67" s="1"/>
    </row>
    <row r="68" customFormat="false" ht="15" hidden="false" customHeight="false" outlineLevel="0" collapsed="false">
      <c r="B68" s="1"/>
      <c r="C68" s="1"/>
      <c r="D68" s="1"/>
      <c r="E68" s="1"/>
      <c r="F68" s="1"/>
      <c r="G68" s="1"/>
      <c r="H68" s="1"/>
      <c r="I68" s="1"/>
      <c r="J68" s="1"/>
      <c r="K68" s="1"/>
      <c r="L68" s="1"/>
      <c r="M68" s="1"/>
      <c r="O68" s="1"/>
      <c r="P68" s="1"/>
      <c r="Q68" s="1"/>
      <c r="R68" s="1"/>
      <c r="S68" s="1"/>
      <c r="T68" s="1"/>
      <c r="U68" s="1"/>
      <c r="V68" s="1"/>
      <c r="W68" s="1"/>
      <c r="X68" s="1"/>
      <c r="Y68" s="1"/>
    </row>
    <row r="70" customFormat="false" ht="15" hidden="false" customHeight="false" outlineLevel="0" collapsed="false">
      <c r="B70" s="1"/>
      <c r="C70" s="1"/>
      <c r="D70" s="1"/>
      <c r="E70" s="1"/>
      <c r="F70" s="1"/>
      <c r="H70" s="1"/>
      <c r="I70" s="1"/>
      <c r="J70" s="1"/>
      <c r="K70" s="1"/>
      <c r="L70" s="1"/>
      <c r="M70" s="1"/>
      <c r="O70" s="1"/>
      <c r="P70" s="1"/>
      <c r="Q70" s="1"/>
      <c r="R70" s="1"/>
      <c r="S70" s="1"/>
      <c r="T70" s="1"/>
      <c r="U70" s="1"/>
      <c r="V70" s="1"/>
      <c r="W70" s="1"/>
      <c r="X70" s="1"/>
      <c r="Y70" s="1"/>
    </row>
    <row r="71" customFormat="false" ht="15" hidden="false" customHeight="false" outlineLevel="0" collapsed="false">
      <c r="B71" s="1"/>
      <c r="C71" s="1"/>
      <c r="D71" s="1"/>
      <c r="E71" s="1"/>
      <c r="F71" s="1"/>
      <c r="H71" s="1"/>
      <c r="I71" s="1"/>
      <c r="J71" s="1"/>
      <c r="K71" s="1"/>
      <c r="L71" s="1"/>
      <c r="M71" s="1"/>
      <c r="O71" s="1"/>
      <c r="P71" s="1"/>
      <c r="Q71" s="1"/>
      <c r="R71" s="1"/>
      <c r="S71" s="1"/>
      <c r="T71" s="1"/>
      <c r="U71" s="1"/>
      <c r="V71" s="1"/>
      <c r="W71" s="1"/>
      <c r="X71" s="1"/>
      <c r="Y71" s="1"/>
    </row>
    <row r="72" customFormat="false" ht="15" hidden="false" customHeight="false" outlineLevel="0" collapsed="false">
      <c r="B72" s="1"/>
      <c r="C72" s="1"/>
      <c r="D72" s="1"/>
      <c r="E72" s="1"/>
      <c r="F72" s="1"/>
      <c r="H72" s="1"/>
      <c r="I72" s="1"/>
      <c r="J72" s="1"/>
      <c r="K72" s="1"/>
      <c r="L72" s="1"/>
      <c r="M72" s="1"/>
      <c r="O72" s="1"/>
      <c r="P72" s="1"/>
      <c r="Q72" s="1"/>
      <c r="R72" s="1"/>
      <c r="S72" s="1"/>
      <c r="T72" s="1"/>
      <c r="U72" s="1"/>
      <c r="V72" s="1"/>
      <c r="W72" s="1"/>
      <c r="X72" s="1"/>
      <c r="Y72" s="1"/>
    </row>
    <row r="73" customFormat="false" ht="15" hidden="false" customHeight="false" outlineLevel="0" collapsed="false">
      <c r="B73" s="1"/>
      <c r="C73" s="1"/>
      <c r="D73" s="1"/>
      <c r="E73" s="1"/>
      <c r="F73" s="1"/>
      <c r="H73" s="1"/>
      <c r="I73" s="1"/>
      <c r="J73" s="1"/>
      <c r="K73" s="1"/>
      <c r="L73" s="1"/>
      <c r="M73" s="1"/>
      <c r="O73" s="1"/>
      <c r="P73" s="1"/>
      <c r="Q73" s="1"/>
      <c r="R73" s="1"/>
      <c r="S73" s="1"/>
      <c r="T73" s="1"/>
      <c r="U73" s="1"/>
      <c r="V73" s="1"/>
      <c r="W73" s="1"/>
      <c r="X73" s="1"/>
      <c r="Y73" s="1"/>
    </row>
    <row r="74" customFormat="false" ht="15" hidden="false" customHeight="false" outlineLevel="0" collapsed="false">
      <c r="B74" s="1"/>
      <c r="C74" s="1"/>
      <c r="D74" s="1"/>
      <c r="E74" s="1"/>
      <c r="F74" s="1"/>
      <c r="H74" s="1"/>
      <c r="I74" s="1"/>
      <c r="J74" s="1"/>
      <c r="K74" s="1"/>
      <c r="L74" s="1"/>
      <c r="M74" s="1"/>
      <c r="O74" s="1"/>
      <c r="P74" s="1"/>
      <c r="Q74" s="1"/>
      <c r="R74" s="1"/>
      <c r="S74" s="1"/>
      <c r="T74" s="1"/>
      <c r="U74" s="1"/>
      <c r="V74" s="1"/>
      <c r="W74" s="1"/>
      <c r="X74" s="1"/>
      <c r="Y74" s="1"/>
    </row>
    <row r="75" customFormat="false" ht="15" hidden="false" customHeight="false" outlineLevel="0" collapsed="false">
      <c r="B75" s="1"/>
      <c r="C75" s="1"/>
      <c r="D75" s="1"/>
      <c r="E75" s="1"/>
      <c r="F75" s="1"/>
      <c r="H75" s="1"/>
      <c r="I75" s="1"/>
      <c r="J75" s="1"/>
      <c r="K75" s="1"/>
      <c r="L75" s="1"/>
      <c r="M75" s="1"/>
      <c r="O75" s="1"/>
      <c r="P75" s="1"/>
      <c r="Q75" s="1"/>
      <c r="R75" s="1"/>
      <c r="S75" s="1"/>
      <c r="T75" s="1"/>
      <c r="U75" s="1"/>
      <c r="V75" s="1"/>
      <c r="W75" s="1"/>
      <c r="X75" s="1"/>
      <c r="Y75" s="1"/>
    </row>
  </sheetData>
  <mergeCells count="27">
    <mergeCell ref="G7:H7"/>
    <mergeCell ref="I7:J7"/>
    <mergeCell ref="G8:H8"/>
    <mergeCell ref="I8:J8"/>
    <mergeCell ref="K8:L8"/>
    <mergeCell ref="G9:H9"/>
    <mergeCell ref="I9:J9"/>
    <mergeCell ref="K9:L9"/>
    <mergeCell ref="G10:H10"/>
    <mergeCell ref="I10:J10"/>
    <mergeCell ref="K10:L10"/>
    <mergeCell ref="I11:J11"/>
    <mergeCell ref="K11:L11"/>
    <mergeCell ref="G41:H41"/>
    <mergeCell ref="I41:J41"/>
    <mergeCell ref="G42:H42"/>
    <mergeCell ref="I42:J42"/>
    <mergeCell ref="K42:L42"/>
    <mergeCell ref="G43:H43"/>
    <mergeCell ref="I43:J43"/>
    <mergeCell ref="K43:L43"/>
    <mergeCell ref="G44:H44"/>
    <mergeCell ref="I44:J44"/>
    <mergeCell ref="K44:L44"/>
    <mergeCell ref="G45:H45"/>
    <mergeCell ref="I45:J45"/>
    <mergeCell ref="K45:L45"/>
  </mergeCells>
  <dataValidations count="2">
    <dataValidation allowBlank="true" errorStyle="stop" operator="between" showDropDown="false" showErrorMessage="true" showInputMessage="true" sqref="G7 G41" type="list">
      <formula1>$O$6:$O$24</formula1>
      <formula2>0</formula2>
    </dataValidation>
    <dataValidation allowBlank="true" errorStyle="stop" operator="between" showDropDown="false" showErrorMessage="true" showInputMessage="true" sqref="G6:H6 I7:I11 K7 G8:G11 K9:K11 M9:M11 H11 G40:H40 I41:I45 K41 G42:G45 K43:K45 M43:M45" type="list">
      <formula1>$O$6:$O$27</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75"/>
  <sheetViews>
    <sheetView showFormulas="false" showGridLines="true" showRowColHeaders="true" showZeros="true" rightToLeft="false" tabSelected="false" showOutlineSymbols="true" defaultGridColor="true" view="normal" topLeftCell="D34" colorId="64" zoomScale="102" zoomScaleNormal="102" zoomScalePageLayoutView="100" workbookViewId="0">
      <selection pane="topLeft" activeCell="G41" activeCellId="0" sqref="G41"/>
    </sheetView>
  </sheetViews>
  <sheetFormatPr defaultColWidth="8.7421875" defaultRowHeight="15" customHeight="true" zeroHeight="false" outlineLevelRow="0" outlineLevelCol="0"/>
  <cols>
    <col collapsed="false" customWidth="true" hidden="false" outlineLevel="0" max="1" min="1" style="1" width="9.14"/>
    <col collapsed="false" customWidth="true" hidden="false" outlineLevel="0" max="6" min="5" style="2" width="5.92"/>
    <col collapsed="false" customWidth="true" hidden="false" outlineLevel="0" max="7" min="7" style="3" width="6.05"/>
    <col collapsed="false" customWidth="true" hidden="false" outlineLevel="0" max="8" min="8" style="2" width="6.05"/>
    <col collapsed="false" customWidth="true" hidden="false" outlineLevel="0" max="9" min="9" style="2" width="7.4"/>
    <col collapsed="false" customWidth="true" hidden="false" outlineLevel="0" max="11" min="10" style="2" width="6.85"/>
    <col collapsed="false" customWidth="true" hidden="false" outlineLevel="0" max="12" min="12" style="2" width="7.94"/>
    <col collapsed="false" customWidth="true" hidden="false" outlineLevel="0" max="13" min="13" style="2" width="9.28"/>
    <col collapsed="false" customWidth="true" hidden="false" outlineLevel="0" max="14" min="14" style="1" width="9.67"/>
    <col collapsed="false" customWidth="true" hidden="false" outlineLevel="0" max="15" min="15" style="2" width="8.87"/>
  </cols>
  <sheetData>
    <row r="1" customFormat="false" ht="15" hidden="false" customHeight="false" outlineLevel="0" collapsed="false">
      <c r="B1" s="9" t="s">
        <v>0</v>
      </c>
      <c r="D1" s="202" t="s">
        <v>572</v>
      </c>
      <c r="E1" s="12"/>
      <c r="F1" s="12"/>
      <c r="G1" s="13"/>
      <c r="H1" s="12"/>
      <c r="I1" s="12"/>
      <c r="J1" s="86"/>
      <c r="K1" s="393"/>
      <c r="L1" s="394"/>
      <c r="M1" s="395"/>
    </row>
    <row r="2" customFormat="false" ht="15.75" hidden="false" customHeight="true" outlineLevel="0" collapsed="false">
      <c r="B2" s="9" t="s">
        <v>1</v>
      </c>
      <c r="C2" s="9"/>
      <c r="D2" s="396" t="s">
        <v>573</v>
      </c>
      <c r="E2" s="396"/>
      <c r="F2" s="396"/>
      <c r="G2" s="396"/>
      <c r="H2" s="396"/>
      <c r="I2" s="396"/>
      <c r="J2" s="396"/>
      <c r="K2" s="393"/>
      <c r="L2" s="394"/>
      <c r="M2" s="395"/>
    </row>
    <row r="3" customFormat="false" ht="15" hidden="false" customHeight="false" outlineLevel="0" collapsed="false">
      <c r="B3" s="9"/>
      <c r="C3" s="9"/>
      <c r="D3" s="396"/>
      <c r="E3" s="396"/>
      <c r="F3" s="396"/>
      <c r="G3" s="396"/>
      <c r="H3" s="396"/>
      <c r="I3" s="396"/>
      <c r="J3" s="396"/>
      <c r="K3" s="393"/>
      <c r="L3" s="394"/>
      <c r="M3" s="395"/>
    </row>
    <row r="4" customFormat="false" ht="15" hidden="false" customHeight="false" outlineLevel="0" collapsed="false">
      <c r="B4" s="1" t="s">
        <v>2</v>
      </c>
      <c r="C4" s="106" t="n">
        <v>3</v>
      </c>
      <c r="D4" s="396"/>
      <c r="E4" s="396"/>
      <c r="F4" s="396"/>
      <c r="G4" s="396"/>
      <c r="H4" s="396"/>
      <c r="I4" s="396"/>
      <c r="J4" s="396"/>
      <c r="K4" s="393"/>
      <c r="L4" s="394"/>
      <c r="M4" s="395"/>
    </row>
    <row r="5" customFormat="false" ht="15" hidden="false" customHeight="false" outlineLevel="0" collapsed="false">
      <c r="B5" s="19" t="s">
        <v>3</v>
      </c>
      <c r="C5" s="19"/>
      <c r="D5" s="19"/>
      <c r="E5" s="19"/>
      <c r="F5" s="20" t="s">
        <v>281</v>
      </c>
      <c r="G5" s="19"/>
      <c r="H5" s="19"/>
      <c r="I5" s="20"/>
      <c r="J5" s="20"/>
      <c r="K5" s="397"/>
      <c r="L5" s="398"/>
      <c r="M5" s="399"/>
    </row>
    <row r="6" customFormat="false" ht="15" hidden="false" customHeight="false" outlineLevel="0" collapsed="false">
      <c r="B6" s="26" t="s">
        <v>5</v>
      </c>
      <c r="C6" s="16" t="s">
        <v>428</v>
      </c>
      <c r="D6" s="17"/>
      <c r="E6" s="36" t="s">
        <v>6</v>
      </c>
      <c r="F6" s="4"/>
      <c r="G6" s="29"/>
      <c r="H6" s="29"/>
      <c r="I6" s="30"/>
      <c r="J6" s="30"/>
      <c r="K6" s="400"/>
      <c r="L6" s="401"/>
      <c r="M6" s="402"/>
      <c r="O6" s="34" t="s">
        <v>7</v>
      </c>
      <c r="R6" s="2" t="s">
        <v>8</v>
      </c>
      <c r="U6" s="2" t="n">
        <v>0</v>
      </c>
      <c r="V6" s="98" t="s">
        <v>21</v>
      </c>
      <c r="X6" s="59" t="s">
        <v>257</v>
      </c>
    </row>
    <row r="7" customFormat="false" ht="15" hidden="false" customHeight="false" outlineLevel="0" collapsed="false">
      <c r="B7" s="35" t="s">
        <v>528</v>
      </c>
      <c r="C7" s="11" t="s">
        <v>529</v>
      </c>
      <c r="D7" s="12"/>
      <c r="E7" s="36" t="s">
        <v>10</v>
      </c>
      <c r="F7" s="4"/>
      <c r="G7" s="366" t="s">
        <v>574</v>
      </c>
      <c r="H7" s="366"/>
      <c r="I7" s="39"/>
      <c r="J7" s="39"/>
      <c r="K7" s="393"/>
      <c r="L7" s="401"/>
      <c r="M7" s="402"/>
      <c r="O7" s="34" t="s">
        <v>11</v>
      </c>
      <c r="U7" s="2" t="n">
        <v>1</v>
      </c>
      <c r="V7" s="98" t="s">
        <v>18</v>
      </c>
      <c r="X7" s="59" t="s">
        <v>514</v>
      </c>
    </row>
    <row r="8" customFormat="false" ht="15" hidden="false" customHeight="false" outlineLevel="0" collapsed="false">
      <c r="B8" s="40" t="s">
        <v>12</v>
      </c>
      <c r="C8" s="11" t="s">
        <v>575</v>
      </c>
      <c r="D8" s="12"/>
      <c r="E8" s="36" t="s">
        <v>13</v>
      </c>
      <c r="F8" s="4"/>
      <c r="G8" s="366" t="s">
        <v>72</v>
      </c>
      <c r="H8" s="366"/>
      <c r="I8" s="2" t="s">
        <v>576</v>
      </c>
      <c r="K8" s="367"/>
      <c r="L8" s="367"/>
      <c r="M8" s="368"/>
      <c r="O8" s="43" t="s">
        <v>14</v>
      </c>
      <c r="U8" s="2" t="n">
        <v>2</v>
      </c>
      <c r="V8" s="98" t="s">
        <v>15</v>
      </c>
      <c r="X8" s="59" t="s">
        <v>514</v>
      </c>
    </row>
    <row r="9" customFormat="false" ht="15" hidden="false" customHeight="false" outlineLevel="0" collapsed="false">
      <c r="B9" s="40" t="s">
        <v>531</v>
      </c>
      <c r="C9" s="11" t="s">
        <v>376</v>
      </c>
      <c r="D9" s="12"/>
      <c r="E9" s="36" t="s">
        <v>15</v>
      </c>
      <c r="F9" s="4"/>
      <c r="G9" s="366" t="s">
        <v>55</v>
      </c>
      <c r="H9" s="366"/>
      <c r="K9" s="366" t="s">
        <v>75</v>
      </c>
      <c r="L9" s="366"/>
      <c r="M9" s="44"/>
      <c r="O9" s="43" t="s">
        <v>16</v>
      </c>
      <c r="U9" s="2" t="n">
        <v>3</v>
      </c>
      <c r="V9" s="98" t="s">
        <v>13</v>
      </c>
      <c r="X9" s="59" t="s">
        <v>30</v>
      </c>
    </row>
    <row r="10" customFormat="false" ht="15" hidden="false" customHeight="false" outlineLevel="0" collapsed="false">
      <c r="B10" s="45"/>
      <c r="C10" s="11"/>
      <c r="D10" s="12"/>
      <c r="E10" s="36" t="s">
        <v>18</v>
      </c>
      <c r="F10" s="4"/>
      <c r="G10" s="366" t="s">
        <v>11</v>
      </c>
      <c r="H10" s="366"/>
      <c r="I10" s="366" t="s">
        <v>22</v>
      </c>
      <c r="J10" s="366"/>
      <c r="K10" s="366" t="s">
        <v>26</v>
      </c>
      <c r="L10" s="366"/>
      <c r="M10" s="369" t="s">
        <v>68</v>
      </c>
      <c r="O10" s="34" t="s">
        <v>19</v>
      </c>
      <c r="R10" s="2" t="s">
        <v>20</v>
      </c>
      <c r="U10" s="2" t="n">
        <v>4</v>
      </c>
      <c r="V10" s="98" t="s">
        <v>10</v>
      </c>
      <c r="X10" s="59" t="s">
        <v>516</v>
      </c>
    </row>
    <row r="11" customFormat="false" ht="15" hidden="false" customHeight="false" outlineLevel="0" collapsed="false">
      <c r="B11" s="47"/>
      <c r="C11" s="47"/>
      <c r="D11" s="47"/>
      <c r="E11" s="48" t="s">
        <v>21</v>
      </c>
      <c r="F11" s="4"/>
      <c r="G11" s="370" t="s">
        <v>7</v>
      </c>
      <c r="H11" s="370"/>
      <c r="I11" s="371" t="s">
        <v>14</v>
      </c>
      <c r="J11" s="371"/>
      <c r="K11" s="371" t="s">
        <v>16</v>
      </c>
      <c r="L11" s="371"/>
      <c r="M11" s="372" t="s">
        <v>533</v>
      </c>
      <c r="O11" s="52" t="s">
        <v>22</v>
      </c>
      <c r="R11" s="53" t="n">
        <v>5</v>
      </c>
      <c r="S11" s="2" t="s">
        <v>23</v>
      </c>
      <c r="U11" s="2" t="n">
        <v>5</v>
      </c>
      <c r="V11" s="98" t="s">
        <v>6</v>
      </c>
      <c r="X11" s="59" t="s">
        <v>516</v>
      </c>
      <c r="Y11" s="2" t="s">
        <v>515</v>
      </c>
    </row>
    <row r="12" customFormat="false" ht="15" hidden="false" customHeight="false" outlineLevel="0" collapsed="false">
      <c r="B12" s="54" t="s">
        <v>24</v>
      </c>
      <c r="C12" s="54"/>
      <c r="D12" s="54"/>
      <c r="E12" s="19" t="s">
        <v>555</v>
      </c>
      <c r="F12" s="19"/>
      <c r="G12" s="19"/>
      <c r="H12" s="19" t="s">
        <v>561</v>
      </c>
      <c r="I12" s="373"/>
      <c r="J12" s="374"/>
      <c r="K12" s="375"/>
      <c r="L12" s="376"/>
      <c r="M12" s="376"/>
      <c r="O12" s="34" t="s">
        <v>26</v>
      </c>
      <c r="R12" s="2" t="s">
        <v>27</v>
      </c>
      <c r="S12" s="2" t="s">
        <v>28</v>
      </c>
      <c r="U12" s="2" t="n">
        <v>6</v>
      </c>
      <c r="V12" s="2" t="s">
        <v>120</v>
      </c>
      <c r="X12" s="59" t="s">
        <v>518</v>
      </c>
    </row>
    <row r="13" customFormat="false" ht="15" hidden="false" customHeight="false" outlineLevel="0" collapsed="false">
      <c r="A13" s="377" t="n">
        <v>2</v>
      </c>
      <c r="B13" s="217" t="s">
        <v>29</v>
      </c>
      <c r="C13" s="71" t="str">
        <f aca="false">LOOKUP(A13,$U$6:$X$15)</f>
        <v>pppp</v>
      </c>
      <c r="D13" s="9"/>
      <c r="E13" s="17" t="s">
        <v>577</v>
      </c>
      <c r="F13" s="115"/>
      <c r="G13" s="115"/>
      <c r="H13" s="116" t="s">
        <v>578</v>
      </c>
      <c r="I13" s="115"/>
      <c r="J13" s="115"/>
      <c r="K13" s="115"/>
      <c r="L13" s="115"/>
      <c r="M13" s="115"/>
      <c r="O13" s="34" t="s">
        <v>34</v>
      </c>
      <c r="R13" s="2" t="s">
        <v>35</v>
      </c>
      <c r="S13" s="2" t="s">
        <v>36</v>
      </c>
      <c r="U13" s="2" t="n">
        <v>7</v>
      </c>
      <c r="V13" s="2" t="s">
        <v>121</v>
      </c>
      <c r="X13" s="59" t="s">
        <v>518</v>
      </c>
      <c r="Y13" s="2" t="s">
        <v>517</v>
      </c>
    </row>
    <row r="14" customFormat="false" ht="13.5" hidden="false" customHeight="true" outlineLevel="0" collapsed="false">
      <c r="A14" s="377" t="n">
        <v>2</v>
      </c>
      <c r="B14" s="67" t="s">
        <v>37</v>
      </c>
      <c r="C14" s="71" t="str">
        <f aca="false">LOOKUP(A14,$U$6:$X$15)</f>
        <v>pppp</v>
      </c>
      <c r="D14" s="9"/>
      <c r="E14" s="117" t="s">
        <v>579</v>
      </c>
      <c r="F14" s="116"/>
      <c r="G14" s="116"/>
      <c r="H14" s="116" t="s">
        <v>580</v>
      </c>
      <c r="I14" s="116"/>
      <c r="J14" s="116"/>
      <c r="K14" s="116"/>
      <c r="L14" s="116"/>
      <c r="M14" s="116"/>
      <c r="O14" s="43" t="s">
        <v>41</v>
      </c>
      <c r="R14" s="2" t="s">
        <v>42</v>
      </c>
      <c r="S14" s="2" t="s">
        <v>43</v>
      </c>
      <c r="U14" s="2" t="n">
        <v>8</v>
      </c>
      <c r="V14" s="2" t="s">
        <v>122</v>
      </c>
      <c r="X14" s="59" t="s">
        <v>538</v>
      </c>
    </row>
    <row r="15" customFormat="false" ht="15" hidden="false" customHeight="false" outlineLevel="0" collapsed="false">
      <c r="A15" s="377"/>
      <c r="B15" s="67" t="s">
        <v>44</v>
      </c>
      <c r="C15" s="71" t="s">
        <v>30</v>
      </c>
      <c r="D15" s="9"/>
      <c r="E15" s="117"/>
      <c r="F15" s="116"/>
      <c r="G15" s="116"/>
      <c r="H15" s="116" t="s">
        <v>581</v>
      </c>
      <c r="I15" s="116"/>
      <c r="J15" s="116"/>
      <c r="K15" s="116"/>
      <c r="L15" s="116"/>
      <c r="M15" s="116"/>
      <c r="O15" s="34" t="s">
        <v>48</v>
      </c>
      <c r="R15" s="2" t="s">
        <v>49</v>
      </c>
      <c r="S15" s="2" t="s">
        <v>50</v>
      </c>
      <c r="U15" s="2" t="n">
        <v>9</v>
      </c>
      <c r="V15" s="2" t="s">
        <v>240</v>
      </c>
      <c r="X15" s="59" t="s">
        <v>538</v>
      </c>
      <c r="Y15" s="2" t="s">
        <v>237</v>
      </c>
    </row>
    <row r="16" customFormat="false" ht="15" hidden="false" customHeight="false" outlineLevel="0" collapsed="false">
      <c r="A16" s="377"/>
      <c r="B16" s="67" t="s">
        <v>51</v>
      </c>
      <c r="C16" s="71" t="s">
        <v>30</v>
      </c>
      <c r="D16" s="9"/>
      <c r="E16" s="117"/>
      <c r="F16" s="116"/>
      <c r="G16" s="116"/>
      <c r="H16" s="116" t="s">
        <v>582</v>
      </c>
      <c r="I16" s="116"/>
      <c r="J16" s="116"/>
      <c r="K16" s="116"/>
      <c r="L16" s="116"/>
      <c r="M16" s="116"/>
      <c r="O16" s="34" t="s">
        <v>55</v>
      </c>
      <c r="Q16" s="73" t="n">
        <v>1</v>
      </c>
      <c r="R16" s="74" t="n">
        <v>1</v>
      </c>
      <c r="U16" s="2" t="n">
        <v>10</v>
      </c>
      <c r="V16" s="2" t="s">
        <v>241</v>
      </c>
    </row>
    <row r="17" customFormat="false" ht="15" hidden="false" customHeight="false" outlineLevel="0" collapsed="false">
      <c r="B17" s="75" t="s">
        <v>56</v>
      </c>
      <c r="C17" s="17"/>
      <c r="D17" s="17"/>
      <c r="E17" s="117"/>
      <c r="F17" s="116"/>
      <c r="G17" s="116"/>
      <c r="H17" s="116"/>
      <c r="I17" s="116"/>
      <c r="J17" s="116"/>
      <c r="K17" s="116"/>
      <c r="L17" s="116"/>
      <c r="M17" s="116"/>
      <c r="O17" s="34" t="s">
        <v>60</v>
      </c>
      <c r="Q17" s="69" t="n">
        <v>2</v>
      </c>
      <c r="R17" s="81" t="n">
        <v>3</v>
      </c>
    </row>
    <row r="18" customFormat="false" ht="15" hidden="false" customHeight="false" outlineLevel="0" collapsed="false">
      <c r="B18" s="67" t="s">
        <v>61</v>
      </c>
      <c r="C18" s="16"/>
      <c r="D18" s="17"/>
      <c r="E18" s="254" t="s">
        <v>542</v>
      </c>
      <c r="F18" s="374" t="s">
        <v>95</v>
      </c>
      <c r="G18" s="375"/>
      <c r="H18" s="376"/>
      <c r="I18" s="376"/>
      <c r="J18" s="376"/>
      <c r="K18" s="376"/>
      <c r="L18" s="376"/>
      <c r="M18" s="376"/>
      <c r="O18" s="52" t="s">
        <v>533</v>
      </c>
      <c r="Q18" s="69" t="n">
        <v>3</v>
      </c>
      <c r="R18" s="81" t="n">
        <v>6</v>
      </c>
    </row>
    <row r="19" customFormat="false" ht="15" hidden="false" customHeight="false" outlineLevel="0" collapsed="false">
      <c r="B19" s="67" t="s">
        <v>67</v>
      </c>
      <c r="C19" s="11"/>
      <c r="D19" s="12"/>
      <c r="E19" s="86" t="n">
        <v>-4</v>
      </c>
      <c r="F19" s="403" t="s">
        <v>583</v>
      </c>
      <c r="G19" s="403"/>
      <c r="H19" s="403"/>
      <c r="I19" s="403"/>
      <c r="J19" s="403" t="s">
        <v>584</v>
      </c>
      <c r="K19" s="403"/>
      <c r="L19" s="403"/>
      <c r="M19" s="403"/>
      <c r="O19" s="43" t="s">
        <v>68</v>
      </c>
      <c r="Q19" s="69" t="n">
        <v>4</v>
      </c>
      <c r="R19" s="81" t="n">
        <v>10</v>
      </c>
    </row>
    <row r="20" customFormat="false" ht="15" hidden="false" customHeight="false" outlineLevel="0" collapsed="false">
      <c r="B20" s="67" t="s">
        <v>69</v>
      </c>
      <c r="C20" s="11"/>
      <c r="D20" s="12"/>
      <c r="E20" s="86" t="n">
        <v>-6</v>
      </c>
      <c r="F20" s="404" t="s">
        <v>585</v>
      </c>
      <c r="G20" s="403"/>
      <c r="H20" s="403"/>
      <c r="I20" s="403"/>
      <c r="J20" s="403"/>
      <c r="K20" s="403"/>
      <c r="L20" s="403"/>
      <c r="M20" s="403"/>
      <c r="O20" s="34" t="s">
        <v>70</v>
      </c>
      <c r="Q20" s="78" t="n">
        <v>5</v>
      </c>
      <c r="R20" s="93" t="n">
        <v>15</v>
      </c>
    </row>
    <row r="21" customFormat="false" ht="15" hidden="false" customHeight="false" outlineLevel="0" collapsed="false">
      <c r="B21" s="67" t="s">
        <v>71</v>
      </c>
      <c r="C21" s="11"/>
      <c r="D21" s="12"/>
      <c r="E21" s="86" t="n">
        <v>-8</v>
      </c>
      <c r="F21" s="404" t="s">
        <v>586</v>
      </c>
      <c r="G21" s="403"/>
      <c r="H21" s="403"/>
      <c r="I21" s="403"/>
      <c r="J21" s="403"/>
      <c r="K21" s="403"/>
      <c r="L21" s="403"/>
      <c r="M21" s="403"/>
      <c r="O21" s="34" t="s">
        <v>72</v>
      </c>
    </row>
    <row r="22" customFormat="false" ht="15" hidden="false" customHeight="false" outlineLevel="0" collapsed="false">
      <c r="B22" s="75" t="s">
        <v>73</v>
      </c>
      <c r="C22" s="9"/>
      <c r="D22" s="9"/>
      <c r="E22" s="94" t="s">
        <v>74</v>
      </c>
      <c r="F22" s="83" t="s">
        <v>62</v>
      </c>
      <c r="G22" s="57"/>
      <c r="H22" s="57"/>
      <c r="I22" s="84" t="s">
        <v>63</v>
      </c>
      <c r="J22" s="84"/>
      <c r="K22" s="84"/>
      <c r="L22" s="57"/>
      <c r="M22" s="85" t="s">
        <v>65</v>
      </c>
      <c r="O22" s="34" t="s">
        <v>75</v>
      </c>
      <c r="P22" s="2" t="s">
        <v>76</v>
      </c>
      <c r="S22" s="2" t="n">
        <f aca="false">150/5</f>
        <v>30</v>
      </c>
    </row>
    <row r="23" customFormat="false" ht="15" hidden="false" customHeight="false" outlineLevel="0" collapsed="false">
      <c r="B23" s="67" t="s">
        <v>77</v>
      </c>
      <c r="C23" s="95" t="s">
        <v>78</v>
      </c>
      <c r="D23" s="9" t="s">
        <v>79</v>
      </c>
      <c r="E23" s="96" t="s">
        <v>80</v>
      </c>
      <c r="F23" s="87" t="s">
        <v>587</v>
      </c>
      <c r="G23" s="88"/>
      <c r="H23" s="88"/>
      <c r="I23" s="89" t="str">
        <f aca="false">LOOKUP(J23,$O$41:$P$50)</f>
        <v>Good (+3)</v>
      </c>
      <c r="J23" s="90" t="n">
        <v>3</v>
      </c>
      <c r="K23" s="91"/>
      <c r="L23" s="88"/>
      <c r="M23" s="92" t="str">
        <f aca="false">O33</f>
        <v>3. 2 handed weapon</v>
      </c>
      <c r="O23" s="34" t="s">
        <v>574</v>
      </c>
      <c r="P23" s="2" t="s">
        <v>81</v>
      </c>
    </row>
    <row r="24" customFormat="false" ht="15" hidden="false" customHeight="false" outlineLevel="0" collapsed="false">
      <c r="B24" s="97" t="s">
        <v>82</v>
      </c>
      <c r="C24" s="95" t="s">
        <v>78</v>
      </c>
      <c r="D24" s="98" t="n">
        <v>-1</v>
      </c>
      <c r="E24" s="96" t="s">
        <v>83</v>
      </c>
      <c r="F24" s="87" t="s">
        <v>263</v>
      </c>
      <c r="G24" s="88"/>
      <c r="H24" s="88"/>
      <c r="I24" s="89" t="str">
        <f aca="false">LOOKUP(J24,$O$41:$P$50)</f>
        <v>Good (+3)</v>
      </c>
      <c r="J24" s="90" t="n">
        <v>3</v>
      </c>
      <c r="K24" s="91"/>
      <c r="L24" s="88"/>
      <c r="M24" s="92" t="str">
        <f aca="false">O32</f>
        <v>2. one handed weapon</v>
      </c>
      <c r="O24" s="34"/>
      <c r="P24" s="2" t="s">
        <v>85</v>
      </c>
      <c r="S24" s="2" t="n">
        <v>1</v>
      </c>
      <c r="T24" s="2" t="n">
        <f aca="false">S24*5</f>
        <v>5</v>
      </c>
      <c r="U24" s="2" t="n">
        <f aca="false">S24*4</f>
        <v>4</v>
      </c>
      <c r="V24" s="2" t="n">
        <v>5</v>
      </c>
      <c r="W24" s="2" t="n">
        <f aca="false">60/S24</f>
        <v>60</v>
      </c>
    </row>
    <row r="25" customFormat="false" ht="15" hidden="false" customHeight="false" outlineLevel="0" collapsed="false">
      <c r="B25" s="67" t="s">
        <v>86</v>
      </c>
      <c r="C25" s="95" t="s">
        <v>78</v>
      </c>
      <c r="D25" s="98" t="n">
        <v>-2</v>
      </c>
      <c r="E25" s="96" t="s">
        <v>87</v>
      </c>
      <c r="F25" s="87" t="s">
        <v>258</v>
      </c>
      <c r="G25" s="88"/>
      <c r="H25" s="88"/>
      <c r="I25" s="89" t="str">
        <f aca="false">LOOKUP(J25,$O$41:$P$50)</f>
        <v>Fair (+2)</v>
      </c>
      <c r="J25" s="90" t="n">
        <v>2</v>
      </c>
      <c r="K25" s="91"/>
      <c r="L25" s="88"/>
      <c r="M25" s="88" t="s">
        <v>588</v>
      </c>
      <c r="O25" s="34"/>
      <c r="P25" s="2" t="s">
        <v>89</v>
      </c>
      <c r="S25" s="2" t="n">
        <v>3</v>
      </c>
      <c r="T25" s="2" t="n">
        <f aca="false">S25*5</f>
        <v>15</v>
      </c>
      <c r="U25" s="2" t="n">
        <f aca="false">S25*4</f>
        <v>12</v>
      </c>
      <c r="V25" s="2" t="n">
        <v>15</v>
      </c>
      <c r="W25" s="2" t="n">
        <f aca="false">60/S25</f>
        <v>20</v>
      </c>
    </row>
    <row r="26" customFormat="false" ht="15" hidden="false" customHeight="false" outlineLevel="0" collapsed="false">
      <c r="B26" s="100" t="s">
        <v>90</v>
      </c>
      <c r="C26" s="101" t="s">
        <v>78</v>
      </c>
      <c r="D26" s="102" t="s">
        <v>218</v>
      </c>
      <c r="E26" s="103" t="s">
        <v>91</v>
      </c>
      <c r="F26" s="104" t="s">
        <v>92</v>
      </c>
      <c r="G26" s="105"/>
      <c r="H26" s="106" t="n">
        <v>1</v>
      </c>
      <c r="I26" s="392" t="s">
        <v>547</v>
      </c>
      <c r="J26" s="108"/>
      <c r="K26" s="108"/>
      <c r="L26" s="109"/>
      <c r="M26" s="108"/>
      <c r="O26" s="34"/>
      <c r="S26" s="2" t="n">
        <v>6</v>
      </c>
      <c r="T26" s="2" t="n">
        <f aca="false">S26*5</f>
        <v>30</v>
      </c>
      <c r="U26" s="2" t="n">
        <f aca="false">S26*4</f>
        <v>24</v>
      </c>
      <c r="V26" s="2" t="n">
        <v>30</v>
      </c>
      <c r="W26" s="2" t="n">
        <f aca="false">60/S26</f>
        <v>10</v>
      </c>
    </row>
    <row r="27" customFormat="false" ht="15" hidden="false" customHeight="false" outlineLevel="0" collapsed="false">
      <c r="B27" s="110"/>
      <c r="C27" s="110"/>
      <c r="D27" s="110"/>
      <c r="E27" s="110"/>
      <c r="F27" s="110"/>
      <c r="G27" s="111"/>
      <c r="H27" s="110"/>
      <c r="I27" s="110"/>
      <c r="J27" s="110"/>
      <c r="K27" s="110"/>
      <c r="L27" s="110"/>
      <c r="M27" s="110"/>
      <c r="S27" s="2" t="n">
        <v>10</v>
      </c>
      <c r="T27" s="2" t="n">
        <f aca="false">S27*5</f>
        <v>50</v>
      </c>
      <c r="U27" s="2" t="n">
        <f aca="false">S27*4</f>
        <v>40</v>
      </c>
      <c r="V27" s="2" t="n">
        <v>60</v>
      </c>
      <c r="W27" s="2" t="n">
        <f aca="false">60/S27</f>
        <v>6</v>
      </c>
    </row>
    <row r="28" customFormat="false" ht="15" hidden="false" customHeight="false" outlineLevel="0" collapsed="false">
      <c r="B28" s="112" t="s">
        <v>105</v>
      </c>
      <c r="C28" s="112"/>
      <c r="D28" s="112"/>
      <c r="E28" s="114"/>
      <c r="F28" s="114"/>
      <c r="G28" s="114"/>
      <c r="H28" s="112"/>
      <c r="I28" s="112"/>
      <c r="J28" s="112"/>
      <c r="K28" s="112"/>
      <c r="L28" s="112" t="s">
        <v>26</v>
      </c>
      <c r="M28" s="112"/>
      <c r="S28" s="2" t="n">
        <v>15</v>
      </c>
      <c r="T28" s="2" t="n">
        <f aca="false">S28*5</f>
        <v>75</v>
      </c>
      <c r="U28" s="2" t="n">
        <f aca="false">S28*4</f>
        <v>60</v>
      </c>
      <c r="V28" s="2" t="n">
        <v>75</v>
      </c>
      <c r="W28" s="2" t="n">
        <f aca="false">60/S28</f>
        <v>4</v>
      </c>
    </row>
    <row r="29" customFormat="false" ht="15" hidden="false" customHeight="false" outlineLevel="0" collapsed="false">
      <c r="B29" s="17"/>
      <c r="C29" s="120"/>
      <c r="D29" s="120"/>
      <c r="E29" s="120"/>
      <c r="F29" s="120"/>
      <c r="G29" s="17"/>
      <c r="H29" s="120"/>
      <c r="I29" s="120"/>
      <c r="J29" s="120"/>
      <c r="K29" s="120"/>
      <c r="L29" s="115"/>
      <c r="M29" s="17"/>
      <c r="T29" s="2" t="n">
        <f aca="false">S29*5</f>
        <v>0</v>
      </c>
    </row>
    <row r="30" customFormat="false" ht="15" hidden="false" customHeight="false" outlineLevel="0" collapsed="false">
      <c r="B30" s="17"/>
      <c r="C30" s="120"/>
      <c r="D30" s="120"/>
      <c r="E30" s="120"/>
      <c r="F30" s="120"/>
      <c r="G30" s="17"/>
      <c r="H30" s="120"/>
      <c r="I30" s="120"/>
      <c r="J30" s="120"/>
      <c r="K30" s="120"/>
      <c r="L30" s="115"/>
      <c r="M30" s="17"/>
      <c r="O30" s="2" t="s">
        <v>98</v>
      </c>
      <c r="R30" s="2" t="s">
        <v>24</v>
      </c>
    </row>
    <row r="31" customFormat="false" ht="15" hidden="false" customHeight="false" outlineLevel="0" collapsed="false">
      <c r="B31" s="17"/>
      <c r="C31" s="120"/>
      <c r="D31" s="120"/>
      <c r="E31" s="120"/>
      <c r="F31" s="120"/>
      <c r="G31" s="17"/>
      <c r="H31" s="120"/>
      <c r="I31" s="120"/>
      <c r="J31" s="120"/>
      <c r="K31" s="120"/>
      <c r="L31" s="120"/>
      <c r="M31" s="17"/>
      <c r="O31" s="2" t="s">
        <v>99</v>
      </c>
      <c r="R31" s="2" t="n">
        <v>4</v>
      </c>
      <c r="S31" s="2" t="s">
        <v>100</v>
      </c>
    </row>
    <row r="32" customFormat="false" ht="15" hidden="false" customHeight="false" outlineLevel="0" collapsed="false">
      <c r="B32" s="17"/>
      <c r="C32" s="120"/>
      <c r="D32" s="120"/>
      <c r="E32" s="120"/>
      <c r="F32" s="120"/>
      <c r="G32" s="17"/>
      <c r="H32" s="120"/>
      <c r="I32" s="120"/>
      <c r="J32" s="120"/>
      <c r="K32" s="120"/>
      <c r="L32" s="120"/>
      <c r="M32" s="17"/>
      <c r="O32" s="2" t="s">
        <v>101</v>
      </c>
      <c r="R32" s="2" t="n">
        <v>3</v>
      </c>
      <c r="S32" s="2" t="s">
        <v>102</v>
      </c>
    </row>
    <row r="33" customFormat="false" ht="15" hidden="false" customHeight="false" outlineLevel="0" collapsed="false">
      <c r="B33" s="17"/>
      <c r="C33" s="115"/>
      <c r="D33" s="115"/>
      <c r="E33" s="275"/>
      <c r="F33" s="115"/>
      <c r="G33" s="17"/>
      <c r="H33" s="115"/>
      <c r="I33" s="115"/>
      <c r="J33" s="115"/>
      <c r="K33" s="115"/>
      <c r="L33" s="115"/>
      <c r="M33" s="17"/>
      <c r="O33" s="2" t="s">
        <v>103</v>
      </c>
      <c r="R33" s="2" t="n">
        <v>2</v>
      </c>
      <c r="S33" s="2" t="s">
        <v>104</v>
      </c>
    </row>
    <row r="34" s="1" customFormat="true" ht="15" hidden="false" customHeight="false" outlineLevel="0" collapsed="false">
      <c r="B34" s="405"/>
      <c r="C34" s="405"/>
      <c r="D34" s="405"/>
      <c r="E34" s="405"/>
      <c r="F34" s="405"/>
      <c r="G34" s="406"/>
      <c r="H34" s="405"/>
      <c r="I34" s="405"/>
      <c r="J34" s="405"/>
      <c r="K34" s="405"/>
      <c r="L34" s="405"/>
      <c r="M34" s="2"/>
      <c r="O34" s="2" t="s">
        <v>106</v>
      </c>
      <c r="P34" s="2"/>
      <c r="Q34" s="2"/>
      <c r="R34" s="2" t="n">
        <v>1</v>
      </c>
      <c r="S34" s="2" t="s">
        <v>107</v>
      </c>
      <c r="T34" s="2"/>
      <c r="U34" s="2"/>
      <c r="V34" s="2"/>
      <c r="W34" s="2"/>
      <c r="X34" s="2"/>
      <c r="Y34" s="2"/>
    </row>
    <row r="35" s="1" customFormat="true" ht="16.9" hidden="false" customHeight="true" outlineLevel="0" collapsed="false">
      <c r="B35" s="9" t="s">
        <v>0</v>
      </c>
      <c r="C35" s="2"/>
      <c r="D35" s="202" t="s">
        <v>589</v>
      </c>
      <c r="E35" s="12"/>
      <c r="F35" s="12"/>
      <c r="G35" s="13"/>
      <c r="H35" s="12"/>
      <c r="I35" s="12"/>
      <c r="J35" s="86"/>
      <c r="K35" s="407"/>
      <c r="L35" s="408"/>
      <c r="M35" s="10"/>
      <c r="O35" s="2" t="s">
        <v>92</v>
      </c>
      <c r="P35" s="2"/>
      <c r="Q35" s="2"/>
      <c r="R35" s="2"/>
      <c r="S35" s="2"/>
      <c r="T35" s="2"/>
      <c r="U35" s="2"/>
      <c r="V35" s="2"/>
      <c r="W35" s="2"/>
      <c r="X35" s="2"/>
      <c r="Y35" s="2"/>
    </row>
    <row r="36" s="1" customFormat="true" ht="15" hidden="false" customHeight="true" outlineLevel="0" collapsed="false">
      <c r="B36" s="9" t="s">
        <v>1</v>
      </c>
      <c r="C36" s="9"/>
      <c r="D36" s="409" t="s">
        <v>590</v>
      </c>
      <c r="E36" s="409"/>
      <c r="F36" s="409"/>
      <c r="G36" s="409"/>
      <c r="H36" s="409"/>
      <c r="I36" s="409"/>
      <c r="J36" s="409"/>
      <c r="K36" s="407"/>
      <c r="L36" s="408"/>
      <c r="M36" s="10"/>
      <c r="O36" s="2" t="s">
        <v>108</v>
      </c>
      <c r="P36" s="2"/>
      <c r="Q36" s="2"/>
      <c r="R36" s="2"/>
      <c r="S36" s="2"/>
      <c r="T36" s="2"/>
      <c r="U36" s="2"/>
      <c r="V36" s="2"/>
      <c r="W36" s="2"/>
      <c r="X36" s="2"/>
      <c r="Y36" s="2"/>
    </row>
    <row r="37" s="1" customFormat="true" ht="15" hidden="false" customHeight="false" outlineLevel="0" collapsed="false">
      <c r="B37" s="9"/>
      <c r="C37" s="9"/>
      <c r="D37" s="409"/>
      <c r="E37" s="409"/>
      <c r="F37" s="409"/>
      <c r="G37" s="409"/>
      <c r="H37" s="409"/>
      <c r="I37" s="409"/>
      <c r="J37" s="409"/>
      <c r="K37" s="407"/>
      <c r="L37" s="408"/>
      <c r="M37" s="10"/>
      <c r="O37" s="2" t="s">
        <v>109</v>
      </c>
      <c r="P37" s="2"/>
      <c r="Q37" s="2"/>
      <c r="R37" s="2"/>
      <c r="S37" s="2"/>
      <c r="T37" s="2"/>
      <c r="U37" s="2"/>
      <c r="V37" s="2"/>
      <c r="W37" s="2"/>
      <c r="X37" s="2"/>
      <c r="Y37" s="2"/>
    </row>
    <row r="38" s="1" customFormat="true" ht="15" hidden="false" customHeight="false" outlineLevel="0" collapsed="false">
      <c r="B38" s="1" t="s">
        <v>2</v>
      </c>
      <c r="C38" s="106" t="n">
        <v>3</v>
      </c>
      <c r="D38" s="409"/>
      <c r="E38" s="409"/>
      <c r="F38" s="409"/>
      <c r="G38" s="409"/>
      <c r="H38" s="409"/>
      <c r="I38" s="409"/>
      <c r="J38" s="409"/>
      <c r="K38" s="407"/>
      <c r="L38" s="408"/>
      <c r="M38" s="10"/>
      <c r="O38" s="2" t="s">
        <v>110</v>
      </c>
      <c r="P38" s="2"/>
      <c r="Q38" s="2"/>
      <c r="R38" s="2"/>
      <c r="S38" s="2"/>
      <c r="T38" s="2"/>
      <c r="U38" s="2"/>
      <c r="V38" s="2"/>
      <c r="W38" s="2"/>
      <c r="X38" s="2"/>
      <c r="Y38" s="2"/>
    </row>
    <row r="39" s="1" customFormat="true" ht="15" hidden="false" customHeight="false" outlineLevel="0" collapsed="false">
      <c r="B39" s="19" t="s">
        <v>3</v>
      </c>
      <c r="C39" s="19"/>
      <c r="D39" s="19"/>
      <c r="E39" s="19"/>
      <c r="F39" s="20" t="s">
        <v>281</v>
      </c>
      <c r="G39" s="19"/>
      <c r="H39" s="19"/>
      <c r="I39" s="20"/>
      <c r="J39" s="20"/>
      <c r="K39" s="410"/>
      <c r="L39" s="411"/>
      <c r="M39" s="25"/>
      <c r="O39" s="2" t="s">
        <v>112</v>
      </c>
      <c r="P39" s="2"/>
      <c r="Q39" s="2"/>
      <c r="R39" s="2"/>
      <c r="S39" s="2"/>
      <c r="T39" s="2"/>
      <c r="U39" s="2"/>
      <c r="V39" s="2"/>
      <c r="W39" s="2"/>
      <c r="X39" s="2"/>
      <c r="Y39" s="2"/>
    </row>
    <row r="40" s="1" customFormat="true" ht="15" hidden="false" customHeight="false" outlineLevel="0" collapsed="false">
      <c r="B40" s="26" t="s">
        <v>5</v>
      </c>
      <c r="C40" s="16" t="s">
        <v>591</v>
      </c>
      <c r="D40" s="17"/>
      <c r="E40" s="36" t="s">
        <v>6</v>
      </c>
      <c r="F40" s="4"/>
      <c r="G40" s="29"/>
      <c r="H40" s="29"/>
      <c r="I40" s="30"/>
      <c r="J40" s="30"/>
      <c r="K40" s="412"/>
      <c r="L40" s="413"/>
      <c r="M40" s="33"/>
      <c r="O40" s="2"/>
      <c r="P40" s="2"/>
      <c r="Q40" s="2"/>
      <c r="R40" s="2"/>
      <c r="S40" s="2"/>
      <c r="T40" s="2"/>
      <c r="U40" s="2"/>
      <c r="V40" s="2"/>
      <c r="W40" s="2"/>
      <c r="X40" s="2"/>
      <c r="Y40" s="2"/>
    </row>
    <row r="41" s="1" customFormat="true" ht="27.75" hidden="false" customHeight="false" outlineLevel="0" collapsed="false">
      <c r="B41" s="35" t="s">
        <v>528</v>
      </c>
      <c r="C41" s="11" t="s">
        <v>592</v>
      </c>
      <c r="D41" s="12"/>
      <c r="E41" s="36" t="s">
        <v>10</v>
      </c>
      <c r="F41" s="4"/>
      <c r="G41" s="3" t="s">
        <v>55</v>
      </c>
      <c r="H41" s="2"/>
      <c r="I41" s="39"/>
      <c r="J41" s="39"/>
      <c r="K41" s="407"/>
      <c r="L41" s="413"/>
      <c r="M41" s="33"/>
      <c r="O41" s="2" t="n">
        <v>0</v>
      </c>
      <c r="P41" s="98" t="s">
        <v>21</v>
      </c>
      <c r="Q41" s="2"/>
      <c r="R41" s="2"/>
      <c r="S41" s="2"/>
      <c r="T41" s="2"/>
      <c r="U41" s="2"/>
      <c r="V41" s="2"/>
      <c r="W41" s="2"/>
      <c r="X41" s="2"/>
      <c r="Y41" s="2"/>
    </row>
    <row r="42" customFormat="false" ht="15" hidden="false" customHeight="false" outlineLevel="0" collapsed="false">
      <c r="B42" s="40" t="s">
        <v>12</v>
      </c>
      <c r="C42" s="11" t="s">
        <v>593</v>
      </c>
      <c r="D42" s="12"/>
      <c r="E42" s="36" t="s">
        <v>13</v>
      </c>
      <c r="F42" s="4"/>
      <c r="I42" s="366" t="s">
        <v>576</v>
      </c>
      <c r="J42" s="366"/>
      <c r="K42" s="414"/>
      <c r="L42" s="414"/>
      <c r="M42" s="42"/>
      <c r="O42" s="2" t="n">
        <v>1</v>
      </c>
      <c r="P42" s="98" t="s">
        <v>18</v>
      </c>
      <c r="Q42" s="1"/>
      <c r="R42" s="1"/>
      <c r="S42" s="1"/>
      <c r="T42" s="1"/>
      <c r="U42" s="1"/>
      <c r="V42" s="1"/>
      <c r="W42" s="1"/>
      <c r="X42" s="1"/>
      <c r="Y42" s="1"/>
    </row>
    <row r="43" s="1" customFormat="true" ht="15" hidden="false" customHeight="false" outlineLevel="0" collapsed="false">
      <c r="B43" s="40" t="s">
        <v>531</v>
      </c>
      <c r="C43" s="11" t="s">
        <v>594</v>
      </c>
      <c r="D43" s="12"/>
      <c r="E43" s="36" t="s">
        <v>15</v>
      </c>
      <c r="F43" s="4"/>
      <c r="G43" s="366" t="s">
        <v>72</v>
      </c>
      <c r="H43" s="366"/>
      <c r="I43" s="366" t="s">
        <v>68</v>
      </c>
      <c r="J43" s="366"/>
      <c r="K43" s="366" t="s">
        <v>75</v>
      </c>
      <c r="L43" s="366"/>
      <c r="M43" s="44"/>
      <c r="O43" s="2" t="n">
        <v>2</v>
      </c>
      <c r="P43" s="98" t="s">
        <v>15</v>
      </c>
    </row>
    <row r="44" s="1" customFormat="true" ht="15" hidden="false" customHeight="false" outlineLevel="0" collapsed="false">
      <c r="B44" s="45"/>
      <c r="C44" s="11"/>
      <c r="D44" s="12"/>
      <c r="E44" s="36" t="s">
        <v>18</v>
      </c>
      <c r="F44" s="4"/>
      <c r="G44" s="366" t="s">
        <v>70</v>
      </c>
      <c r="H44" s="366"/>
      <c r="I44" s="366" t="s">
        <v>11</v>
      </c>
      <c r="J44" s="366"/>
      <c r="K44" s="366" t="s">
        <v>7</v>
      </c>
      <c r="L44" s="366"/>
      <c r="M44" s="369" t="s">
        <v>16</v>
      </c>
      <c r="O44" s="2" t="n">
        <v>3</v>
      </c>
      <c r="P44" s="98" t="s">
        <v>13</v>
      </c>
    </row>
    <row r="45" s="1" customFormat="true" ht="15" hidden="false" customHeight="false" outlineLevel="0" collapsed="false">
      <c r="B45" s="47"/>
      <c r="C45" s="47"/>
      <c r="D45" s="47"/>
      <c r="E45" s="48" t="s">
        <v>21</v>
      </c>
      <c r="F45" s="4"/>
      <c r="G45" s="371" t="s">
        <v>533</v>
      </c>
      <c r="H45" s="371"/>
      <c r="I45" s="371" t="s">
        <v>14</v>
      </c>
      <c r="J45" s="371"/>
      <c r="K45" s="371" t="s">
        <v>19</v>
      </c>
      <c r="L45" s="371"/>
      <c r="M45" s="372" t="s">
        <v>41</v>
      </c>
      <c r="O45" s="2" t="n">
        <v>4</v>
      </c>
      <c r="P45" s="98" t="s">
        <v>10</v>
      </c>
    </row>
    <row r="46" s="1" customFormat="true" ht="15" hidden="false" customHeight="false" outlineLevel="0" collapsed="false">
      <c r="B46" s="54" t="s">
        <v>24</v>
      </c>
      <c r="C46" s="54"/>
      <c r="D46" s="54"/>
      <c r="E46" s="19" t="s">
        <v>534</v>
      </c>
      <c r="F46" s="19"/>
      <c r="G46" s="19"/>
      <c r="H46" s="19"/>
      <c r="I46" s="373"/>
      <c r="J46" s="374"/>
      <c r="K46" s="375"/>
      <c r="L46" s="376"/>
      <c r="M46" s="376"/>
      <c r="O46" s="2" t="n">
        <v>5</v>
      </c>
      <c r="P46" s="98" t="s">
        <v>6</v>
      </c>
    </row>
    <row r="47" s="1" customFormat="true" ht="15" hidden="false" customHeight="false" outlineLevel="0" collapsed="false">
      <c r="A47" s="377" t="n">
        <v>4</v>
      </c>
      <c r="B47" s="217" t="s">
        <v>29</v>
      </c>
      <c r="C47" s="71" t="str">
        <f aca="false">LOOKUP(A47,$U$6:$X$15)</f>
        <v>pppppp</v>
      </c>
      <c r="D47" s="9"/>
      <c r="E47" s="151" t="s">
        <v>595</v>
      </c>
      <c r="F47" s="115"/>
      <c r="G47" s="115"/>
      <c r="H47" s="115"/>
      <c r="I47" s="115"/>
      <c r="J47" s="115"/>
      <c r="K47" s="115"/>
      <c r="L47" s="115"/>
      <c r="M47" s="115"/>
      <c r="O47" s="2" t="n">
        <v>6</v>
      </c>
      <c r="P47" s="2" t="s">
        <v>120</v>
      </c>
    </row>
    <row r="48" customFormat="false" ht="15" hidden="false" customHeight="false" outlineLevel="0" collapsed="false">
      <c r="A48" s="377" t="n">
        <v>2</v>
      </c>
      <c r="B48" s="67" t="s">
        <v>37</v>
      </c>
      <c r="C48" s="71" t="str">
        <f aca="false">LOOKUP(A48,$U$6:$X$15)</f>
        <v>pppp</v>
      </c>
      <c r="D48" s="9"/>
      <c r="E48" s="17" t="s">
        <v>596</v>
      </c>
      <c r="F48" s="115"/>
      <c r="G48" s="115"/>
      <c r="H48" s="115"/>
      <c r="I48" s="115"/>
      <c r="J48" s="115"/>
      <c r="K48" s="115"/>
      <c r="L48" s="115"/>
      <c r="M48" s="115"/>
      <c r="O48" s="2" t="n">
        <v>7</v>
      </c>
      <c r="P48" s="2" t="s">
        <v>238</v>
      </c>
      <c r="Q48" s="1"/>
      <c r="R48" s="1"/>
      <c r="S48" s="1"/>
      <c r="T48" s="1"/>
      <c r="U48" s="1"/>
      <c r="V48" s="1"/>
      <c r="W48" s="1"/>
      <c r="X48" s="1"/>
      <c r="Y48" s="1"/>
    </row>
    <row r="49" customFormat="false" ht="15" hidden="false" customHeight="false" outlineLevel="0" collapsed="false">
      <c r="B49" s="67" t="s">
        <v>44</v>
      </c>
      <c r="C49" s="71" t="s">
        <v>30</v>
      </c>
      <c r="D49" s="9"/>
      <c r="E49" s="117" t="s">
        <v>597</v>
      </c>
      <c r="F49" s="115"/>
      <c r="G49" s="115"/>
      <c r="H49" s="115"/>
      <c r="I49" s="115"/>
      <c r="J49" s="115"/>
      <c r="K49" s="115"/>
      <c r="L49" s="115"/>
      <c r="M49" s="115"/>
      <c r="O49" s="2" t="n">
        <v>8</v>
      </c>
      <c r="P49" s="2" t="s">
        <v>239</v>
      </c>
      <c r="Q49" s="1"/>
      <c r="R49" s="1"/>
      <c r="S49" s="1"/>
      <c r="T49" s="1"/>
      <c r="U49" s="1"/>
      <c r="V49" s="1"/>
      <c r="W49" s="1"/>
      <c r="X49" s="1"/>
      <c r="Y49" s="1"/>
    </row>
    <row r="50" customFormat="false" ht="15" hidden="false" customHeight="false" outlineLevel="0" collapsed="false">
      <c r="B50" s="67" t="s">
        <v>51</v>
      </c>
      <c r="C50" s="71" t="s">
        <v>30</v>
      </c>
      <c r="D50" s="9"/>
      <c r="E50" s="151" t="s">
        <v>598</v>
      </c>
      <c r="F50" s="115"/>
      <c r="G50" s="115"/>
      <c r="H50" s="115"/>
      <c r="I50" s="115"/>
      <c r="J50" s="115"/>
      <c r="K50" s="115"/>
      <c r="L50" s="115"/>
      <c r="M50" s="115"/>
      <c r="O50" s="2" t="n">
        <v>9</v>
      </c>
      <c r="P50" s="2" t="s">
        <v>123</v>
      </c>
    </row>
    <row r="51" customFormat="false" ht="15" hidden="false" customHeight="false" outlineLevel="0" collapsed="false">
      <c r="B51" s="75" t="s">
        <v>56</v>
      </c>
      <c r="C51" s="17"/>
      <c r="D51" s="17"/>
      <c r="E51" s="117" t="s">
        <v>599</v>
      </c>
      <c r="F51" s="115"/>
      <c r="G51" s="115"/>
      <c r="H51" s="115"/>
      <c r="I51" s="115"/>
      <c r="J51" s="115"/>
      <c r="K51" s="115"/>
      <c r="L51" s="115"/>
      <c r="M51" s="115"/>
      <c r="P51" s="130"/>
      <c r="Q51" s="1"/>
      <c r="R51" s="1"/>
      <c r="S51" s="1"/>
      <c r="T51" s="1"/>
      <c r="U51" s="1"/>
      <c r="V51" s="1"/>
      <c r="W51" s="1"/>
      <c r="X51" s="1"/>
      <c r="Y51" s="1"/>
    </row>
    <row r="52" customFormat="false" ht="15" hidden="false" customHeight="false" outlineLevel="0" collapsed="false">
      <c r="B52" s="67" t="s">
        <v>61</v>
      </c>
      <c r="C52" s="16"/>
      <c r="D52" s="17"/>
      <c r="E52" s="254" t="s">
        <v>542</v>
      </c>
      <c r="F52" s="164" t="s">
        <v>600</v>
      </c>
      <c r="G52" s="116"/>
      <c r="H52" s="116"/>
      <c r="I52" s="116"/>
      <c r="J52" s="116"/>
      <c r="K52" s="116"/>
      <c r="L52" s="116"/>
      <c r="M52" s="116"/>
      <c r="O52" s="2" t="n">
        <f aca="false">SUM(O53:O67)</f>
        <v>30</v>
      </c>
      <c r="P52" s="1"/>
      <c r="Q52" s="2" t="n">
        <v>60</v>
      </c>
      <c r="R52" s="1"/>
      <c r="S52" s="1"/>
      <c r="T52" s="1"/>
      <c r="U52" s="1"/>
      <c r="V52" s="1"/>
      <c r="W52" s="1"/>
      <c r="X52" s="1"/>
      <c r="Y52" s="1"/>
    </row>
    <row r="53" customFormat="false" ht="15" hidden="false" customHeight="false" outlineLevel="0" collapsed="false">
      <c r="B53" s="67" t="s">
        <v>67</v>
      </c>
      <c r="C53" s="11"/>
      <c r="D53" s="12"/>
      <c r="E53" s="86" t="n">
        <v>-4</v>
      </c>
      <c r="F53" s="116" t="s">
        <v>601</v>
      </c>
      <c r="G53" s="116"/>
      <c r="H53" s="116"/>
      <c r="I53" s="116"/>
      <c r="J53" s="116"/>
      <c r="K53" s="116"/>
      <c r="L53" s="116"/>
      <c r="M53" s="116"/>
      <c r="O53" s="2" t="n">
        <v>7</v>
      </c>
      <c r="P53" s="1"/>
      <c r="Q53" s="2" t="n">
        <f aca="false">Q52/1</f>
        <v>60</v>
      </c>
      <c r="R53" s="1"/>
      <c r="S53" s="1"/>
      <c r="T53" s="1"/>
      <c r="U53" s="1"/>
      <c r="V53" s="1"/>
      <c r="W53" s="1"/>
      <c r="X53" s="1"/>
      <c r="Y53" s="1"/>
    </row>
    <row r="54" customFormat="false" ht="15" hidden="false" customHeight="false" outlineLevel="0" collapsed="false">
      <c r="B54" s="67" t="s">
        <v>69</v>
      </c>
      <c r="C54" s="11"/>
      <c r="D54" s="12"/>
      <c r="E54" s="86" t="n">
        <v>-6</v>
      </c>
      <c r="F54" s="19" t="s">
        <v>95</v>
      </c>
      <c r="G54" s="19"/>
      <c r="H54" s="19"/>
      <c r="I54" s="373"/>
      <c r="J54" s="374"/>
      <c r="K54" s="375"/>
      <c r="L54" s="376"/>
      <c r="M54" s="376"/>
      <c r="O54" s="2" t="n">
        <v>3</v>
      </c>
      <c r="P54" s="1"/>
      <c r="Q54" s="2" t="n">
        <f aca="false">Q52/3</f>
        <v>20</v>
      </c>
      <c r="R54" s="1"/>
      <c r="S54" s="1"/>
      <c r="T54" s="1"/>
      <c r="U54" s="1"/>
      <c r="V54" s="1"/>
      <c r="W54" s="1"/>
      <c r="X54" s="1"/>
      <c r="Y54" s="1"/>
    </row>
    <row r="55" customFormat="false" ht="15" hidden="false" customHeight="false" outlineLevel="0" collapsed="false">
      <c r="B55" s="67" t="s">
        <v>71</v>
      </c>
      <c r="C55" s="11"/>
      <c r="D55" s="12"/>
      <c r="E55" s="86" t="n">
        <v>-8</v>
      </c>
      <c r="F55" s="116" t="s">
        <v>602</v>
      </c>
      <c r="G55" s="116"/>
      <c r="H55" s="116"/>
      <c r="I55" s="116"/>
      <c r="J55" s="116"/>
      <c r="K55" s="116"/>
      <c r="L55" s="116"/>
      <c r="M55" s="116"/>
      <c r="O55" s="2" t="n">
        <v>5</v>
      </c>
      <c r="P55" s="1"/>
      <c r="Q55" s="2" t="n">
        <f aca="false">Q52/6</f>
        <v>10</v>
      </c>
      <c r="R55" s="1"/>
      <c r="S55" s="1"/>
      <c r="T55" s="1"/>
      <c r="U55" s="1"/>
      <c r="V55" s="1"/>
      <c r="W55" s="1"/>
      <c r="X55" s="1"/>
      <c r="Y55" s="1"/>
    </row>
    <row r="56" customFormat="false" ht="15" hidden="false" customHeight="false" outlineLevel="0" collapsed="false">
      <c r="B56" s="75" t="s">
        <v>73</v>
      </c>
      <c r="C56" s="9"/>
      <c r="D56" s="9"/>
      <c r="E56" s="94" t="s">
        <v>74</v>
      </c>
      <c r="F56" s="83" t="s">
        <v>62</v>
      </c>
      <c r="G56" s="57"/>
      <c r="H56" s="57"/>
      <c r="I56" s="84" t="s">
        <v>63</v>
      </c>
      <c r="J56" s="84"/>
      <c r="K56" s="84"/>
      <c r="L56" s="57"/>
      <c r="M56" s="85" t="s">
        <v>65</v>
      </c>
      <c r="O56" s="2" t="n">
        <v>6</v>
      </c>
      <c r="P56" s="1"/>
      <c r="Q56" s="2" t="n">
        <f aca="false">Q52/10</f>
        <v>6</v>
      </c>
      <c r="R56" s="1"/>
      <c r="S56" s="1"/>
      <c r="T56" s="1"/>
      <c r="U56" s="1"/>
      <c r="V56" s="1"/>
      <c r="W56" s="1"/>
      <c r="X56" s="1"/>
      <c r="Y56" s="1"/>
    </row>
    <row r="57" customFormat="false" ht="15" hidden="false" customHeight="false" outlineLevel="0" collapsed="false">
      <c r="B57" s="67" t="s">
        <v>77</v>
      </c>
      <c r="C57" s="95" t="s">
        <v>78</v>
      </c>
      <c r="D57" s="9" t="s">
        <v>79</v>
      </c>
      <c r="E57" s="96" t="s">
        <v>80</v>
      </c>
      <c r="F57" s="87" t="s">
        <v>258</v>
      </c>
      <c r="G57" s="88"/>
      <c r="H57" s="88"/>
      <c r="I57" s="89" t="str">
        <f aca="false">LOOKUP(J57,$O$41:$P$50)</f>
        <v>Great (+4)</v>
      </c>
      <c r="J57" s="90" t="n">
        <v>4</v>
      </c>
      <c r="K57" s="91"/>
      <c r="L57" s="88"/>
      <c r="M57" s="92" t="s">
        <v>259</v>
      </c>
      <c r="O57" s="2" t="n">
        <v>3</v>
      </c>
      <c r="P57" s="1"/>
      <c r="Q57" s="2" t="n">
        <f aca="false">Q52/15</f>
        <v>4</v>
      </c>
      <c r="R57" s="1"/>
      <c r="S57" s="1"/>
      <c r="T57" s="1"/>
      <c r="U57" s="1"/>
      <c r="V57" s="1"/>
      <c r="W57" s="1"/>
      <c r="X57" s="1"/>
      <c r="Y57" s="1"/>
    </row>
    <row r="58" customFormat="false" ht="15" hidden="false" customHeight="false" outlineLevel="0" collapsed="false">
      <c r="B58" s="97" t="s">
        <v>82</v>
      </c>
      <c r="C58" s="95" t="s">
        <v>78</v>
      </c>
      <c r="D58" s="98" t="n">
        <v>-1</v>
      </c>
      <c r="E58" s="96" t="s">
        <v>83</v>
      </c>
      <c r="F58" s="87" t="s">
        <v>603</v>
      </c>
      <c r="G58" s="88"/>
      <c r="H58" s="88"/>
      <c r="I58" s="89" t="str">
        <f aca="false">LOOKUP(J58,$O$41:$P$50)</f>
        <v>Great (+4)</v>
      </c>
      <c r="J58" s="90" t="n">
        <v>4</v>
      </c>
      <c r="K58" s="91"/>
      <c r="L58" s="88"/>
      <c r="M58" s="92" t="str">
        <f aca="false">O33</f>
        <v>3. 2 handed weapon</v>
      </c>
      <c r="O58" s="2" t="n">
        <v>4</v>
      </c>
      <c r="P58" s="1"/>
      <c r="Q58" s="1"/>
      <c r="R58" s="1"/>
      <c r="S58" s="1"/>
      <c r="T58" s="1"/>
      <c r="U58" s="1"/>
      <c r="V58" s="1"/>
      <c r="W58" s="1"/>
      <c r="X58" s="1"/>
      <c r="Y58" s="1"/>
    </row>
    <row r="59" customFormat="false" ht="15" hidden="false" customHeight="false" outlineLevel="0" collapsed="false">
      <c r="B59" s="67" t="s">
        <v>86</v>
      </c>
      <c r="C59" s="95" t="s">
        <v>78</v>
      </c>
      <c r="D59" s="98" t="n">
        <v>-2</v>
      </c>
      <c r="E59" s="96" t="s">
        <v>87</v>
      </c>
      <c r="F59" s="87" t="s">
        <v>604</v>
      </c>
      <c r="G59" s="88"/>
      <c r="H59" s="88"/>
      <c r="I59" s="89" t="str">
        <f aca="false">LOOKUP(J59,$O$41:$P$50)</f>
        <v>Great (+4)</v>
      </c>
      <c r="J59" s="90" t="n">
        <v>4</v>
      </c>
      <c r="K59" s="91"/>
      <c r="L59" s="88"/>
      <c r="M59" s="92" t="str">
        <f aca="false">O33</f>
        <v>3. 2 handed weapon</v>
      </c>
      <c r="O59" s="2" t="n">
        <v>2</v>
      </c>
      <c r="P59" s="1"/>
      <c r="Q59" s="1"/>
      <c r="R59" s="1"/>
      <c r="S59" s="1"/>
      <c r="T59" s="1"/>
      <c r="U59" s="1"/>
      <c r="V59" s="1"/>
      <c r="W59" s="1"/>
      <c r="X59" s="1"/>
      <c r="Y59" s="1"/>
    </row>
    <row r="60" customFormat="false" ht="15" hidden="false" customHeight="false" outlineLevel="0" collapsed="false">
      <c r="B60" s="100" t="s">
        <v>90</v>
      </c>
      <c r="C60" s="101" t="s">
        <v>78</v>
      </c>
      <c r="D60" s="102" t="s">
        <v>218</v>
      </c>
      <c r="E60" s="103" t="s">
        <v>91</v>
      </c>
      <c r="F60" s="104" t="s">
        <v>92</v>
      </c>
      <c r="G60" s="105"/>
      <c r="H60" s="106" t="n">
        <v>2</v>
      </c>
      <c r="I60" s="392" t="s">
        <v>605</v>
      </c>
      <c r="J60" s="108"/>
      <c r="K60" s="108"/>
      <c r="L60" s="109"/>
      <c r="M60" s="108"/>
      <c r="O60" s="2" t="n">
        <v>0</v>
      </c>
      <c r="P60" s="1"/>
      <c r="Q60" s="1"/>
      <c r="R60" s="1"/>
      <c r="S60" s="1"/>
      <c r="T60" s="1"/>
      <c r="U60" s="1"/>
      <c r="V60" s="1"/>
      <c r="W60" s="1"/>
      <c r="X60" s="1"/>
      <c r="Y60" s="1"/>
    </row>
    <row r="61" customFormat="false" ht="15" hidden="false" customHeight="false" outlineLevel="0" collapsed="false">
      <c r="B61" s="110"/>
      <c r="C61" s="110"/>
      <c r="D61" s="110"/>
      <c r="E61" s="110"/>
      <c r="F61" s="110"/>
      <c r="G61" s="111"/>
      <c r="H61" s="110"/>
      <c r="I61" s="110"/>
      <c r="J61" s="110"/>
      <c r="K61" s="110"/>
      <c r="L61" s="110"/>
      <c r="M61" s="110"/>
      <c r="O61" s="1"/>
      <c r="P61" s="1"/>
      <c r="Q61" s="1"/>
      <c r="R61" s="1"/>
      <c r="S61" s="1"/>
      <c r="T61" s="1"/>
      <c r="U61" s="1"/>
      <c r="V61" s="1"/>
      <c r="W61" s="1"/>
      <c r="X61" s="1"/>
      <c r="Y61" s="1"/>
    </row>
    <row r="62" customFormat="false" ht="15" hidden="false" customHeight="false" outlineLevel="0" collapsed="false">
      <c r="B62" s="112" t="s">
        <v>105</v>
      </c>
      <c r="C62" s="112"/>
      <c r="D62" s="112"/>
      <c r="E62" s="114"/>
      <c r="F62" s="114"/>
      <c r="G62" s="114"/>
      <c r="H62" s="112"/>
      <c r="I62" s="112"/>
      <c r="J62" s="112"/>
      <c r="K62" s="112"/>
      <c r="L62" s="112" t="s">
        <v>26</v>
      </c>
      <c r="M62" s="112"/>
      <c r="O62" s="365" t="s">
        <v>606</v>
      </c>
      <c r="P62" s="1"/>
      <c r="Q62" s="1"/>
      <c r="R62" s="1"/>
      <c r="S62" s="1"/>
      <c r="T62" s="1"/>
      <c r="U62" s="1"/>
      <c r="V62" s="1"/>
      <c r="W62" s="1"/>
      <c r="X62" s="1"/>
      <c r="Y62" s="1"/>
    </row>
    <row r="63" customFormat="false" ht="15" hidden="false" customHeight="false" outlineLevel="0" collapsed="false">
      <c r="B63" s="17" t="s">
        <v>607</v>
      </c>
      <c r="C63" s="120"/>
      <c r="D63" s="120"/>
      <c r="E63" s="120"/>
      <c r="F63" s="120"/>
      <c r="G63" s="17"/>
      <c r="H63" s="120"/>
      <c r="I63" s="120"/>
      <c r="J63" s="120"/>
      <c r="K63" s="120"/>
      <c r="L63" s="115"/>
      <c r="M63" s="17"/>
      <c r="O63" s="365" t="s">
        <v>608</v>
      </c>
      <c r="P63" s="1"/>
      <c r="Q63" s="1"/>
      <c r="R63" s="1"/>
      <c r="S63" s="1"/>
      <c r="T63" s="1"/>
      <c r="U63" s="1"/>
      <c r="V63" s="1"/>
      <c r="W63" s="1"/>
      <c r="X63" s="1"/>
      <c r="Y63" s="1"/>
    </row>
    <row r="64" customFormat="false" ht="15" hidden="false" customHeight="false" outlineLevel="0" collapsed="false">
      <c r="B64" s="17"/>
      <c r="C64" s="120"/>
      <c r="D64" s="120"/>
      <c r="E64" s="120"/>
      <c r="F64" s="120"/>
      <c r="G64" s="17"/>
      <c r="H64" s="120"/>
      <c r="I64" s="120"/>
      <c r="J64" s="120"/>
      <c r="K64" s="120"/>
      <c r="L64" s="115"/>
      <c r="M64" s="17"/>
      <c r="O64" s="1"/>
      <c r="P64" s="1"/>
      <c r="Q64" s="1"/>
      <c r="R64" s="1"/>
      <c r="S64" s="1"/>
      <c r="T64" s="1"/>
      <c r="U64" s="1"/>
      <c r="V64" s="1"/>
      <c r="W64" s="1"/>
      <c r="X64" s="1"/>
      <c r="Y64" s="1"/>
    </row>
    <row r="65" customFormat="false" ht="15" hidden="false" customHeight="false" outlineLevel="0" collapsed="false">
      <c r="B65" s="17"/>
      <c r="C65" s="120"/>
      <c r="D65" s="120"/>
      <c r="E65" s="120"/>
      <c r="F65" s="120"/>
      <c r="G65" s="17"/>
      <c r="H65" s="120"/>
      <c r="I65" s="120"/>
      <c r="J65" s="120"/>
      <c r="K65" s="120"/>
      <c r="L65" s="120"/>
      <c r="M65" s="17"/>
      <c r="O65" s="1"/>
      <c r="P65" s="1"/>
      <c r="Q65" s="1"/>
      <c r="R65" s="1"/>
      <c r="S65" s="1"/>
      <c r="T65" s="1"/>
      <c r="U65" s="1"/>
      <c r="V65" s="1"/>
      <c r="W65" s="1"/>
      <c r="X65" s="1"/>
      <c r="Y65" s="1"/>
    </row>
    <row r="66" customFormat="false" ht="15" hidden="false" customHeight="false" outlineLevel="0" collapsed="false">
      <c r="B66" s="17"/>
      <c r="C66" s="120"/>
      <c r="D66" s="120"/>
      <c r="E66" s="120"/>
      <c r="F66" s="120"/>
      <c r="G66" s="17"/>
      <c r="H66" s="120"/>
      <c r="I66" s="120"/>
      <c r="J66" s="120"/>
      <c r="K66" s="120"/>
      <c r="L66" s="120"/>
      <c r="M66" s="17"/>
      <c r="O66" s="1"/>
      <c r="P66" s="1"/>
      <c r="Q66" s="1"/>
      <c r="R66" s="1"/>
      <c r="S66" s="1"/>
      <c r="T66" s="1"/>
      <c r="U66" s="1"/>
      <c r="V66" s="1"/>
      <c r="W66" s="1"/>
      <c r="X66" s="1"/>
      <c r="Y66" s="1"/>
    </row>
    <row r="67" customFormat="false" ht="15" hidden="false" customHeight="false" outlineLevel="0" collapsed="false">
      <c r="B67" s="17"/>
      <c r="C67" s="115"/>
      <c r="D67" s="115"/>
      <c r="E67" s="275"/>
      <c r="F67" s="115"/>
      <c r="G67" s="17"/>
      <c r="H67" s="115"/>
      <c r="I67" s="115"/>
      <c r="J67" s="115"/>
      <c r="K67" s="115"/>
      <c r="L67" s="115"/>
      <c r="M67" s="17"/>
      <c r="O67" s="1"/>
      <c r="P67" s="1"/>
      <c r="Q67" s="1"/>
      <c r="R67" s="1"/>
      <c r="S67" s="1"/>
      <c r="T67" s="1"/>
      <c r="U67" s="1"/>
      <c r="V67" s="1"/>
      <c r="W67" s="1"/>
      <c r="X67" s="1"/>
      <c r="Y67" s="1"/>
    </row>
    <row r="68" customFormat="false" ht="15" hidden="false" customHeight="false" outlineLevel="0" collapsed="false">
      <c r="B68" s="1"/>
      <c r="C68" s="1"/>
      <c r="D68" s="1"/>
      <c r="E68" s="1"/>
      <c r="F68" s="1"/>
      <c r="G68" s="1"/>
      <c r="H68" s="1"/>
      <c r="I68" s="1"/>
      <c r="J68" s="1"/>
      <c r="K68" s="1"/>
      <c r="L68" s="1"/>
      <c r="M68" s="1"/>
      <c r="O68" s="1"/>
      <c r="P68" s="1"/>
      <c r="Q68" s="1"/>
      <c r="R68" s="1"/>
      <c r="S68" s="1"/>
      <c r="T68" s="1"/>
      <c r="U68" s="1"/>
      <c r="V68" s="1"/>
      <c r="W68" s="1"/>
      <c r="X68" s="1"/>
      <c r="Y68" s="1"/>
    </row>
    <row r="70" customFormat="false" ht="15" hidden="false" customHeight="false" outlineLevel="0" collapsed="false">
      <c r="B70" s="1"/>
      <c r="C70" s="1"/>
      <c r="D70" s="1"/>
      <c r="E70" s="1"/>
      <c r="F70" s="1"/>
      <c r="H70" s="1"/>
      <c r="I70" s="1"/>
      <c r="J70" s="1"/>
      <c r="K70" s="1"/>
      <c r="L70" s="1"/>
      <c r="M70" s="1"/>
      <c r="O70" s="1"/>
      <c r="P70" s="1"/>
      <c r="Q70" s="1"/>
      <c r="R70" s="1"/>
      <c r="S70" s="1"/>
      <c r="T70" s="1"/>
      <c r="U70" s="1"/>
      <c r="V70" s="1"/>
      <c r="W70" s="1"/>
      <c r="X70" s="1"/>
      <c r="Y70" s="1"/>
    </row>
    <row r="71" customFormat="false" ht="15" hidden="false" customHeight="false" outlineLevel="0" collapsed="false">
      <c r="B71" s="1"/>
      <c r="C71" s="1"/>
      <c r="D71" s="1"/>
      <c r="E71" s="1"/>
      <c r="F71" s="1"/>
      <c r="H71" s="1"/>
      <c r="I71" s="1"/>
      <c r="J71" s="1"/>
      <c r="K71" s="1"/>
      <c r="L71" s="1"/>
      <c r="M71" s="1"/>
      <c r="O71" s="1"/>
      <c r="P71" s="1"/>
      <c r="Q71" s="1"/>
      <c r="R71" s="1"/>
      <c r="S71" s="1"/>
      <c r="T71" s="1"/>
      <c r="U71" s="1"/>
      <c r="V71" s="1"/>
      <c r="W71" s="1"/>
      <c r="X71" s="1"/>
      <c r="Y71" s="1"/>
    </row>
    <row r="72" customFormat="false" ht="15" hidden="false" customHeight="false" outlineLevel="0" collapsed="false">
      <c r="B72" s="1"/>
      <c r="C72" s="1"/>
      <c r="D72" s="1"/>
      <c r="E72" s="1"/>
      <c r="F72" s="1"/>
      <c r="H72" s="1"/>
      <c r="I72" s="1"/>
      <c r="J72" s="1"/>
      <c r="K72" s="1"/>
      <c r="L72" s="1"/>
      <c r="M72" s="1"/>
      <c r="O72" s="1"/>
      <c r="P72" s="1"/>
      <c r="Q72" s="1"/>
      <c r="R72" s="1"/>
      <c r="S72" s="1"/>
      <c r="T72" s="1"/>
      <c r="U72" s="1"/>
      <c r="V72" s="1"/>
      <c r="W72" s="1"/>
      <c r="X72" s="1"/>
      <c r="Y72" s="1"/>
    </row>
    <row r="73" customFormat="false" ht="15" hidden="false" customHeight="false" outlineLevel="0" collapsed="false">
      <c r="B73" s="1"/>
      <c r="C73" s="1"/>
      <c r="D73" s="1"/>
      <c r="E73" s="1"/>
      <c r="F73" s="1"/>
      <c r="H73" s="1"/>
      <c r="I73" s="1"/>
      <c r="J73" s="1"/>
      <c r="K73" s="1"/>
      <c r="L73" s="1"/>
      <c r="M73" s="1"/>
      <c r="O73" s="1"/>
      <c r="P73" s="1"/>
      <c r="Q73" s="1"/>
      <c r="R73" s="1"/>
      <c r="S73" s="1"/>
      <c r="T73" s="1"/>
      <c r="U73" s="1"/>
      <c r="V73" s="1"/>
      <c r="W73" s="1"/>
      <c r="X73" s="1"/>
      <c r="Y73" s="1"/>
    </row>
    <row r="74" customFormat="false" ht="15" hidden="false" customHeight="false" outlineLevel="0" collapsed="false">
      <c r="B74" s="1"/>
      <c r="C74" s="1"/>
      <c r="D74" s="1"/>
      <c r="E74" s="1"/>
      <c r="F74" s="1"/>
      <c r="H74" s="1"/>
      <c r="I74" s="1"/>
      <c r="J74" s="1"/>
      <c r="K74" s="1"/>
      <c r="L74" s="1"/>
      <c r="M74" s="1"/>
      <c r="O74" s="1"/>
      <c r="P74" s="1"/>
      <c r="Q74" s="1"/>
      <c r="R74" s="1"/>
      <c r="S74" s="1"/>
      <c r="T74" s="1"/>
      <c r="U74" s="1"/>
      <c r="V74" s="1"/>
      <c r="W74" s="1"/>
      <c r="X74" s="1"/>
      <c r="Y74" s="1"/>
    </row>
    <row r="75" customFormat="false" ht="15" hidden="false" customHeight="false" outlineLevel="0" collapsed="false">
      <c r="B75" s="1"/>
      <c r="C75" s="1"/>
      <c r="D75" s="1"/>
      <c r="E75" s="1"/>
      <c r="F75" s="1"/>
      <c r="H75" s="1"/>
      <c r="I75" s="1"/>
      <c r="J75" s="1"/>
      <c r="K75" s="1"/>
      <c r="L75" s="1"/>
      <c r="M75" s="1"/>
      <c r="O75" s="1"/>
      <c r="P75" s="1"/>
      <c r="Q75" s="1"/>
      <c r="R75" s="1"/>
      <c r="S75" s="1"/>
      <c r="T75" s="1"/>
      <c r="U75" s="1"/>
      <c r="V75" s="1"/>
      <c r="W75" s="1"/>
      <c r="X75" s="1"/>
      <c r="Y75" s="1"/>
    </row>
  </sheetData>
  <mergeCells count="25">
    <mergeCell ref="D2:J4"/>
    <mergeCell ref="G7:H7"/>
    <mergeCell ref="I7:J7"/>
    <mergeCell ref="G8:H8"/>
    <mergeCell ref="K8:L8"/>
    <mergeCell ref="G9:H9"/>
    <mergeCell ref="K9:L9"/>
    <mergeCell ref="G10:H10"/>
    <mergeCell ref="I10:J10"/>
    <mergeCell ref="K10:L10"/>
    <mergeCell ref="I11:J11"/>
    <mergeCell ref="K11:L11"/>
    <mergeCell ref="D36:J38"/>
    <mergeCell ref="I41:J41"/>
    <mergeCell ref="I42:J42"/>
    <mergeCell ref="K42:L42"/>
    <mergeCell ref="G43:H43"/>
    <mergeCell ref="I43:J43"/>
    <mergeCell ref="K43:L43"/>
    <mergeCell ref="G44:H44"/>
    <mergeCell ref="I44:J44"/>
    <mergeCell ref="K44:L44"/>
    <mergeCell ref="G45:H45"/>
    <mergeCell ref="I45:J45"/>
    <mergeCell ref="K45:L45"/>
  </mergeCells>
  <dataValidations count="2">
    <dataValidation allowBlank="true" errorStyle="stop" operator="between" showDropDown="false" showErrorMessage="true" showInputMessage="true" sqref="G7" type="list">
      <formula1>$O$6:$O$24</formula1>
      <formula2>0</formula2>
    </dataValidation>
    <dataValidation allowBlank="true" errorStyle="stop" operator="between" showDropDown="false" showErrorMessage="true" showInputMessage="true" sqref="G6:H6 I7 K7 G8:G11 K9:K11 M9:M11 I10:I11 H11 G40:H40 I41:I45 K41 G43:G45 K43:K45 M43:M45" type="list">
      <formula1>$O$6:$O$27</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155</TotalTime>
  <Application>LibreOffice/25.2.1.2$Linux_X86_64 LibreOffice_project/d3abf4aee5fd705e4a92bba33a32f40bc4e56f49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2024-02-13T13:52:09Z</dcterms:created>
  <dc:creator>Laitakari Artturi</dc:creator>
  <dc:description/>
  <dc:language>en-US</dc:language>
  <cp:lastModifiedBy/>
  <cp:lastPrinted>2024-02-16T10:30:29Z</cp:lastPrinted>
  <dcterms:modified xsi:type="dcterms:W3CDTF">2025-03-30T18:56:44Z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file>