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EDE\RI\CVM\Release de Resultados\2023\3T23\Planilhas RI\Site\sem link\"/>
    </mc:Choice>
  </mc:AlternateContent>
  <xr:revisionPtr revIDLastSave="0" documentId="13_ncr:1_{DA4047B9-379D-4941-A5E6-760E33CD6ED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ados Operacionai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68" i="1" l="1"/>
  <c r="AB68" i="1"/>
  <c r="AC68" i="1"/>
  <c r="AD68" i="1"/>
  <c r="AE68" i="1"/>
  <c r="AF68" i="1"/>
  <c r="AA127" i="1" l="1"/>
  <c r="AF2" i="1" l="1"/>
  <c r="AB2" i="1" l="1"/>
</calcChain>
</file>

<file path=xl/sharedStrings.xml><?xml version="1.0" encoding="utf-8"?>
<sst xmlns="http://schemas.openxmlformats.org/spreadsheetml/2006/main" count="247" uniqueCount="74">
  <si>
    <t>DESEMPENHO OPERACIONAL</t>
  </si>
  <si>
    <t>2T17</t>
  </si>
  <si>
    <t>1T17</t>
  </si>
  <si>
    <t>4T16</t>
  </si>
  <si>
    <t>3T16</t>
  </si>
  <si>
    <t>2T16</t>
  </si>
  <si>
    <t>1T16</t>
  </si>
  <si>
    <t>Parnaíba I</t>
  </si>
  <si>
    <t>Disponibilidade (%)</t>
  </si>
  <si>
    <t>Despacho (%)</t>
  </si>
  <si>
    <t>Parnaíba II</t>
  </si>
  <si>
    <t>N/A</t>
  </si>
  <si>
    <t>Parnaíba III</t>
  </si>
  <si>
    <t>Parnaíba IV</t>
  </si>
  <si>
    <t>Itaqui</t>
  </si>
  <si>
    <t>Pecém II</t>
  </si>
  <si>
    <t>Produção (Bi m³)</t>
  </si>
  <si>
    <t>3T17</t>
  </si>
  <si>
    <t xml:space="preserve">Gerencial </t>
  </si>
  <si>
    <t>ANEEL</t>
  </si>
  <si>
    <t>-</t>
  </si>
  <si>
    <t>4T17</t>
  </si>
  <si>
    <t>1T18</t>
  </si>
  <si>
    <t>Geração Bruta (GWh)</t>
  </si>
  <si>
    <t>2T18</t>
  </si>
  <si>
    <t>3T18</t>
  </si>
  <si>
    <t>4T18</t>
  </si>
  <si>
    <t>Reservas remanescentes (Bi m³)</t>
  </si>
  <si>
    <t>1T19</t>
  </si>
  <si>
    <t>2T19</t>
  </si>
  <si>
    <t>3T19</t>
  </si>
  <si>
    <t>Geração Líquida (GWh)</t>
  </si>
  <si>
    <t>4T19</t>
  </si>
  <si>
    <t>Upstream</t>
  </si>
  <si>
    <t>Bacia do Parnaíba</t>
  </si>
  <si>
    <t>1T20</t>
  </si>
  <si>
    <t>2T20</t>
  </si>
  <si>
    <t>3T20</t>
  </si>
  <si>
    <t>4T20</t>
  </si>
  <si>
    <t>Geração para ACR (%)</t>
  </si>
  <si>
    <t>Geração para ACL (%)</t>
  </si>
  <si>
    <t>Dados de geração das usinas referem-se às provisões feitas com base em medições realizadas internamente, que posteriormente são apuradas e divulgadas pela CCEE.</t>
  </si>
  <si>
    <t>1T21</t>
  </si>
  <si>
    <t>2T21</t>
  </si>
  <si>
    <t>3T21</t>
  </si>
  <si>
    <t>4T21</t>
  </si>
  <si>
    <t>1T22</t>
  </si>
  <si>
    <t>Jaguatirica II</t>
  </si>
  <si>
    <t>Bacia do Amazonas</t>
  </si>
  <si>
    <t>2T22</t>
  </si>
  <si>
    <t>3T22</t>
  </si>
  <si>
    <t>4T22</t>
  </si>
  <si>
    <t>Parnaíba V</t>
  </si>
  <si>
    <t>Porto de Sergipe</t>
  </si>
  <si>
    <t>Fortaleza</t>
  </si>
  <si>
    <t>1T23</t>
  </si>
  <si>
    <t>2T23</t>
  </si>
  <si>
    <t>3T23</t>
  </si>
  <si>
    <t>Geração Liquidada Spot (%)</t>
  </si>
  <si>
    <t>Geração Liquidada Bilaterais (%)</t>
  </si>
  <si>
    <t>Fator de Capacidade (%)</t>
  </si>
  <si>
    <t>Futura 1</t>
  </si>
  <si>
    <t>Dados Operacionais</t>
  </si>
  <si>
    <r>
      <t>Receita Variável Líquida (R$/MWh)</t>
    </r>
    <r>
      <rPr>
        <vertAlign val="superscript"/>
        <sz val="9"/>
        <color rgb="FF5C5444"/>
        <rFont val="Calibri"/>
        <family val="2"/>
        <scheme val="minor"/>
      </rPr>
      <t>1</t>
    </r>
  </si>
  <si>
    <r>
      <t>CVU (R$/MWh)</t>
    </r>
    <r>
      <rPr>
        <vertAlign val="superscript"/>
        <sz val="9"/>
        <color rgb="FF5C5444"/>
        <rFont val="Calibri"/>
        <family val="2"/>
        <scheme val="minor"/>
      </rPr>
      <t>2</t>
    </r>
  </si>
  <si>
    <t>Geração Solar</t>
  </si>
  <si>
    <r>
      <rPr>
        <vertAlign val="superscript"/>
        <sz val="9"/>
        <color rgb="FF5C5444"/>
        <rFont val="Calibri"/>
        <family val="2"/>
        <scheme val="minor"/>
      </rPr>
      <t>1</t>
    </r>
    <r>
      <rPr>
        <sz val="9"/>
        <color rgb="FF5C5444"/>
        <rFont val="Calibri"/>
        <family val="2"/>
        <scheme val="minor"/>
      </rPr>
      <t xml:space="preserve"> A Receita Variável Líquida das usinas se refere às receitas variáveis excluindo receitas relativas à recomposição de lastro (FID) e à operação de hedge de custos de compensação por indisponibilidade (ADOMP), sobre a geração líquida do trimestre, líquida de PIS/COFINS (9,25%) e P&amp;D (1%).</t>
    </r>
  </si>
  <si>
    <r>
      <rPr>
        <vertAlign val="superscript"/>
        <sz val="9"/>
        <color rgb="FF5C5444"/>
        <rFont val="Calibri"/>
        <family val="2"/>
        <scheme val="minor"/>
      </rPr>
      <t>2</t>
    </r>
    <r>
      <rPr>
        <sz val="9"/>
        <color rgb="FF5C5444"/>
        <rFont val="Calibri"/>
        <family val="2"/>
        <scheme val="minor"/>
      </rPr>
      <t xml:space="preserve"> CVU médio ponderado pela geração líquida mensal, líquido de PIS/COFINS e P&amp;D.</t>
    </r>
  </si>
  <si>
    <t>Geração Térmica a Carvão</t>
  </si>
  <si>
    <t>Geração Térmica a Gás no Parnaíba</t>
  </si>
  <si>
    <t>Geração Térmica a Gás em Roraima</t>
  </si>
  <si>
    <t>Geração a Gás - Combustível de Terceiros (GNL)</t>
  </si>
  <si>
    <t>Dados operacionais
Receita Variável Líquida
CVU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</si>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</sst>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rgb="FF0099A6"/>
      <name val="Century Gothic"/>
      <family val="2"/>
    </font>
    <font>
      <b/>
      <sz val="8.5"/>
      <color rgb="FF0098A2"/>
      <name val="Calibri"/>
      <family val="2"/>
      <scheme val="minor"/>
    </font>
    <font>
      <sz val="9"/>
      <color theme="1"/>
      <name val="Century Gothic"/>
      <family val="2"/>
    </font>
    <font>
      <b/>
      <sz val="8.5"/>
      <color rgb="FF0098A2"/>
      <name val="Century Gothic"/>
      <family val="2"/>
    </font>
    <font>
      <sz val="8.5"/>
      <color rgb="FF0098A2"/>
      <name val="Century Gothic"/>
      <family val="2"/>
    </font>
    <font>
      <b/>
      <sz val="9"/>
      <color rgb="FF443E33"/>
      <name val="Calibri"/>
      <family val="2"/>
      <scheme val="minor"/>
    </font>
    <font>
      <b/>
      <sz val="8.5"/>
      <color rgb="FF5C5444"/>
      <name val="Calibri"/>
      <family val="2"/>
      <scheme val="minor"/>
    </font>
    <font>
      <b/>
      <sz val="9"/>
      <color rgb="FFFAB400"/>
      <name val="Calibri"/>
      <family val="2"/>
      <scheme val="minor"/>
    </font>
    <font>
      <sz val="8.5"/>
      <color rgb="FF5C5444"/>
      <name val="Calibri"/>
      <family val="2"/>
      <scheme val="minor"/>
    </font>
    <font>
      <vertAlign val="superscript"/>
      <sz val="9"/>
      <color rgb="FF5C5444"/>
      <name val="Calibri"/>
      <family val="2"/>
      <scheme val="minor"/>
    </font>
    <font>
      <sz val="9"/>
      <color rgb="FF443E33"/>
      <name val="Calibri"/>
      <family val="2"/>
      <scheme val="minor"/>
    </font>
    <font>
      <sz val="9"/>
      <color rgb="FF5C5444"/>
      <name val="Calibri"/>
      <family val="2"/>
      <scheme val="minor"/>
    </font>
    <font>
      <b/>
      <i/>
      <sz val="8.5"/>
      <color rgb="FF0098A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DDD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98A2"/>
      </bottom>
      <diagonal/>
    </border>
    <border>
      <left/>
      <right/>
      <top/>
      <bottom style="medium">
        <color rgb="FFFAB400"/>
      </bottom>
      <diagonal/>
    </border>
  </borders>
  <cellStyleXfs count="1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1" fontId="5" fillId="0" borderId="0" xfId="0" applyNumberFormat="1" applyFont="1"/>
    <xf numFmtId="0" fontId="7" fillId="0" borderId="0" xfId="1" applyFont="1" applyAlignment="1">
      <alignment vertical="center" wrapText="1"/>
    </xf>
    <xf numFmtId="0" fontId="7" fillId="0" borderId="0" xfId="1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 textRotation="90" wrapText="1"/>
    </xf>
    <xf numFmtId="0" fontId="8" fillId="0" borderId="0" xfId="1" applyFont="1" applyAlignment="1">
      <alignment horizontal="center" vertical="center" textRotation="90" wrapText="1"/>
    </xf>
    <xf numFmtId="16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2" fillId="0" borderId="0" xfId="12" applyFont="1" applyAlignment="1">
      <alignment vertical="center" wrapText="1"/>
    </xf>
    <xf numFmtId="0" fontId="12" fillId="0" borderId="0" xfId="12" applyFont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14" fillId="0" borderId="0" xfId="0" applyFont="1"/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9" fontId="18" fillId="2" borderId="0" xfId="0" applyNumberFormat="1" applyFont="1" applyFill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1" fontId="18" fillId="2" borderId="0" xfId="0" applyNumberFormat="1" applyFont="1" applyFill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textRotation="90"/>
    </xf>
    <xf numFmtId="0" fontId="8" fillId="0" borderId="0" xfId="1" applyFont="1" applyAlignment="1">
      <alignment vertical="center" textRotation="90" wrapText="1"/>
    </xf>
    <xf numFmtId="0" fontId="23" fillId="0" borderId="0" xfId="1" applyFont="1" applyAlignment="1">
      <alignment vertical="center"/>
    </xf>
    <xf numFmtId="0" fontId="24" fillId="0" borderId="1" xfId="0" applyFont="1" applyBorder="1" applyAlignment="1">
      <alignment vertical="center" wrapText="1"/>
    </xf>
    <xf numFmtId="164" fontId="18" fillId="2" borderId="0" xfId="0" applyNumberFormat="1" applyFont="1" applyFill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165" fontId="20" fillId="0" borderId="0" xfId="0" applyNumberFormat="1" applyFont="1" applyAlignment="1">
      <alignment horizontal="center" vertical="center" wrapText="1"/>
    </xf>
    <xf numFmtId="0" fontId="9" fillId="0" borderId="0" xfId="0" applyFont="1"/>
    <xf numFmtId="9" fontId="18" fillId="2" borderId="0" xfId="13" applyFont="1" applyFill="1" applyAlignment="1">
      <alignment horizontal="center" vertical="center" wrapText="1"/>
    </xf>
    <xf numFmtId="165" fontId="18" fillId="2" borderId="0" xfId="13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textRotation="90" wrapText="1"/>
    </xf>
  </cellXfs>
  <cellStyles count="14">
    <cellStyle name="Comma 9" xfId="6" xr:uid="{00000000-0005-0000-0000-000000000000}"/>
    <cellStyle name="Normal" xfId="0" builtinId="0"/>
    <cellStyle name="Normal 2" xfId="3" xr:uid="{00000000-0005-0000-0000-000002000000}"/>
    <cellStyle name="Normal 2 2" xfId="1" xr:uid="{00000000-0005-0000-0000-000003000000}"/>
    <cellStyle name="Normal 3" xfId="5" xr:uid="{00000000-0005-0000-0000-000004000000}"/>
    <cellStyle name="Normal 5" xfId="12" xr:uid="{AEBC1932-0DC0-4F26-8D05-1C987C120650}"/>
    <cellStyle name="Porcentagem" xfId="13" builtinId="5"/>
    <cellStyle name="Porcentagem 2" xfId="4" xr:uid="{00000000-0005-0000-0000-000006000000}"/>
    <cellStyle name="Porcentagem 2 2" xfId="8" xr:uid="{00000000-0005-0000-0000-000007000000}"/>
    <cellStyle name="Porcentagem 3" xfId="7" xr:uid="{00000000-0005-0000-0000-000008000000}"/>
    <cellStyle name="Vírgula 2" xfId="9" xr:uid="{00000000-0005-0000-0000-000009000000}"/>
    <cellStyle name="Vírgula 2 2" xfId="10" xr:uid="{00000000-0005-0000-0000-00000A000000}"/>
    <cellStyle name="Vírgula 3" xfId="11" xr:uid="{00000000-0005-0000-0000-00000B000000}"/>
    <cellStyle name="Vírgula 4" xfId="2" xr:uid="{00000000-0005-0000-0000-00000C000000}"/>
  </cellStyles>
  <dxfs count="0"/>
  <tableStyles count="0" defaultTableStyle="TableStyleMedium2" defaultPivotStyle="PivotStyleLight16"/>
  <colors>
    <mruColors>
      <color rgb="FF5C5444"/>
      <color rgb="FF494234"/>
      <color rgb="FFFFFF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104589</xdr:colOff>
      <xdr:row>3</xdr:row>
      <xdr:rowOff>190502</xdr:rowOff>
    </xdr:from>
    <xdr:to>
      <xdr:col>43</xdr:col>
      <xdr:colOff>4488</xdr:colOff>
      <xdr:row>3</xdr:row>
      <xdr:rowOff>504268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48E8AEE-2D19-4F51-93AB-CA3EF8C1FDB6}"/>
            </a:ext>
          </a:extLst>
        </xdr:cNvPr>
        <xdr:cNvSpPr/>
      </xdr:nvSpPr>
      <xdr:spPr>
        <a:xfrm>
          <a:off x="14560177" y="661149"/>
          <a:ext cx="15632958" cy="31376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128866</xdr:colOff>
      <xdr:row>3</xdr:row>
      <xdr:rowOff>190499</xdr:rowOff>
    </xdr:from>
    <xdr:to>
      <xdr:col>17</xdr:col>
      <xdr:colOff>448454</xdr:colOff>
      <xdr:row>3</xdr:row>
      <xdr:rowOff>504265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64EB9BB6-5B7A-4420-B187-BCB3908046CB}"/>
            </a:ext>
          </a:extLst>
        </xdr:cNvPr>
        <xdr:cNvSpPr/>
      </xdr:nvSpPr>
      <xdr:spPr>
        <a:xfrm flipV="1">
          <a:off x="5989542" y="661146"/>
          <a:ext cx="8914500" cy="313766"/>
        </a:xfrm>
        <a:prstGeom prst="parallelogram">
          <a:avLst>
            <a:gd name="adj" fmla="val 45353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493060</xdr:colOff>
      <xdr:row>2</xdr:row>
      <xdr:rowOff>78441</xdr:rowOff>
    </xdr:from>
    <xdr:to>
      <xdr:col>2</xdr:col>
      <xdr:colOff>787587</xdr:colOff>
      <xdr:row>4</xdr:row>
      <xdr:rowOff>30290</xdr:rowOff>
    </xdr:to>
    <xdr:pic>
      <xdr:nvPicPr>
        <xdr:cNvPr id="4" name="Picture 19" descr="Resultado: ENEVA (código B3: ENEV3) - Dica de Hoje">
          <a:extLst>
            <a:ext uri="{FF2B5EF4-FFF2-40B4-BE49-F238E27FC236}">
              <a16:creationId xmlns:a16="http://schemas.microsoft.com/office/drawing/2014/main" id="{131DE5E5-6A2F-423F-A7BF-1E74CEC85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972" y="392206"/>
          <a:ext cx="829234" cy="744291"/>
        </a:xfrm>
        <a:prstGeom prst="rect">
          <a:avLst/>
        </a:prstGeom>
        <a:noFill/>
        <a:ln w="6350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36"/>
  <sheetViews>
    <sheetView showGridLines="0" tabSelected="1" topLeftCell="B4" zoomScale="85" zoomScaleNormal="85" workbookViewId="0">
      <pane xSplit="2" ySplit="1" topLeftCell="D44" activePane="bottomRight" state="frozen"/>
      <selection activeCell="B4" sqref="B4"/>
      <selection pane="topRight" activeCell="C4" sqref="C4"/>
      <selection pane="bottomLeft" activeCell="B5" sqref="B5"/>
      <selection pane="bottomRight" activeCell="K15" sqref="K15"/>
    </sheetView>
  </sheetViews>
  <sheetFormatPr defaultColWidth="9.1796875" defaultRowHeight="12" x14ac:dyDescent="0.3"/>
  <cols>
    <col min="1" max="1" width="14.54296875" style="1" customWidth="1"/>
    <col min="2" max="2" width="8.1796875" style="1" customWidth="1"/>
    <col min="3" max="3" width="46.453125" style="1" customWidth="1"/>
    <col min="4" max="8" width="9.1796875" style="1" customWidth="1"/>
    <col min="9" max="9" width="11" style="1" customWidth="1"/>
    <col min="10" max="34" width="9.1796875" style="1" customWidth="1"/>
    <col min="35" max="16384" width="9.1796875" style="1"/>
  </cols>
  <sheetData>
    <row r="2" spans="1:34" x14ac:dyDescent="0.3">
      <c r="A2" s="1" t="s">
        <v>0</v>
      </c>
      <c r="AB2" s="2">
        <f>+AB33+AB43+AB53+AB63+AB11+AB21</f>
        <v>3572.8716806747702</v>
      </c>
      <c r="AF2" s="2">
        <f>+AF33+AF43+AF53+AF63+AF11+AF21</f>
        <v>3144</v>
      </c>
    </row>
    <row r="4" spans="1:34" s="11" customFormat="1" ht="50.25" customHeight="1" x14ac:dyDescent="0.35">
      <c r="A4" s="12" t="s">
        <v>62</v>
      </c>
      <c r="B4" s="13"/>
      <c r="C4" s="13" t="s">
        <v>72</v>
      </c>
    </row>
    <row r="5" spans="1:34" s="15" customFormat="1" ht="21" customHeight="1" thickBot="1" x14ac:dyDescent="0.3">
      <c r="B5" s="19"/>
      <c r="C5" s="16"/>
      <c r="D5" s="17" t="s">
        <v>57</v>
      </c>
      <c r="E5" s="18" t="s">
        <v>56</v>
      </c>
      <c r="F5" s="18" t="s">
        <v>55</v>
      </c>
      <c r="G5" s="18" t="s">
        <v>51</v>
      </c>
      <c r="H5" s="18" t="s">
        <v>50</v>
      </c>
      <c r="I5" s="18" t="s">
        <v>49</v>
      </c>
      <c r="J5" s="18" t="s">
        <v>46</v>
      </c>
      <c r="K5" s="18" t="s">
        <v>45</v>
      </c>
      <c r="L5" s="18" t="s">
        <v>44</v>
      </c>
      <c r="M5" s="18" t="s">
        <v>43</v>
      </c>
      <c r="N5" s="18" t="s">
        <v>42</v>
      </c>
      <c r="O5" s="18" t="s">
        <v>38</v>
      </c>
      <c r="P5" s="18" t="s">
        <v>37</v>
      </c>
      <c r="Q5" s="18" t="s">
        <v>36</v>
      </c>
      <c r="R5" s="18" t="s">
        <v>35</v>
      </c>
      <c r="S5" s="18" t="s">
        <v>32</v>
      </c>
      <c r="T5" s="18" t="s">
        <v>30</v>
      </c>
      <c r="U5" s="18" t="s">
        <v>29</v>
      </c>
      <c r="V5" s="18" t="s">
        <v>28</v>
      </c>
      <c r="W5" s="18" t="s">
        <v>26</v>
      </c>
      <c r="X5" s="18" t="s">
        <v>25</v>
      </c>
      <c r="Y5" s="18" t="s">
        <v>24</v>
      </c>
      <c r="Z5" s="18" t="s">
        <v>22</v>
      </c>
      <c r="AA5" s="18" t="s">
        <v>21</v>
      </c>
      <c r="AB5" s="18" t="s">
        <v>17</v>
      </c>
      <c r="AC5" s="18" t="s">
        <v>1</v>
      </c>
      <c r="AD5" s="18" t="s">
        <v>2</v>
      </c>
      <c r="AE5" s="18" t="s">
        <v>3</v>
      </c>
      <c r="AF5" s="18" t="s">
        <v>4</v>
      </c>
      <c r="AG5" s="18" t="s">
        <v>5</v>
      </c>
      <c r="AH5" s="18" t="s">
        <v>6</v>
      </c>
    </row>
    <row r="6" spans="1:34" ht="15" customHeight="1" thickBot="1" x14ac:dyDescent="0.35">
      <c r="B6" s="31"/>
      <c r="C6" s="14" t="s">
        <v>68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s="15" customFormat="1" ht="7.5" customHeight="1" x14ac:dyDescent="0.25">
      <c r="B7" s="19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34" s="15" customFormat="1" ht="21" customHeight="1" thickBot="1" x14ac:dyDescent="0.3">
      <c r="B8" s="19"/>
      <c r="C8" s="22" t="s">
        <v>14</v>
      </c>
      <c r="D8" s="2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ht="15" customHeight="1" x14ac:dyDescent="0.3">
      <c r="B9" s="40"/>
      <c r="C9" s="23" t="s">
        <v>8</v>
      </c>
      <c r="D9" s="21">
        <v>1</v>
      </c>
      <c r="E9" s="26">
        <v>0.9901480463965201</v>
      </c>
      <c r="F9" s="26">
        <v>1</v>
      </c>
      <c r="G9" s="26">
        <v>0.99670893719655784</v>
      </c>
      <c r="H9" s="26">
        <v>0.99692783816576092</v>
      </c>
      <c r="I9" s="26">
        <v>0.93702802801284191</v>
      </c>
      <c r="J9" s="26">
        <v>1</v>
      </c>
      <c r="K9" s="26">
        <v>0.94901956330049275</v>
      </c>
      <c r="L9" s="26">
        <v>0.85537741914580923</v>
      </c>
      <c r="M9" s="26">
        <v>0.77264753373852324</v>
      </c>
      <c r="N9" s="26">
        <v>0.24499394718864465</v>
      </c>
      <c r="O9" s="26">
        <v>0.94009667953163945</v>
      </c>
      <c r="P9" s="26">
        <v>0.99728260869557306</v>
      </c>
      <c r="Q9" s="26">
        <v>1</v>
      </c>
      <c r="R9" s="26">
        <v>0.9571216086028842</v>
      </c>
      <c r="S9" s="26">
        <v>0.99098132683481321</v>
      </c>
      <c r="T9" s="26">
        <v>0.97199999999999998</v>
      </c>
      <c r="U9" s="26">
        <v>1</v>
      </c>
      <c r="V9" s="26">
        <v>1</v>
      </c>
      <c r="W9" s="26">
        <v>0.99924230765852284</v>
      </c>
      <c r="X9" s="26">
        <v>0.80900000000000005</v>
      </c>
      <c r="Y9" s="26">
        <v>0.84783216369305525</v>
      </c>
      <c r="Z9" s="26">
        <v>1</v>
      </c>
      <c r="AA9" s="26">
        <v>0.99321069066730772</v>
      </c>
      <c r="AB9" s="26">
        <v>0.97971103685111816</v>
      </c>
      <c r="AC9" s="26">
        <v>0.96499999999999997</v>
      </c>
      <c r="AD9" s="26">
        <v>0.88300000000000001</v>
      </c>
      <c r="AE9" s="26">
        <v>0.54900000000000004</v>
      </c>
      <c r="AF9" s="26">
        <v>0.72799999999999998</v>
      </c>
      <c r="AG9" s="26">
        <v>0.70499999999999996</v>
      </c>
      <c r="AH9" s="26">
        <v>0.86799999999999999</v>
      </c>
    </row>
    <row r="10" spans="1:34" ht="15" customHeight="1" x14ac:dyDescent="0.3">
      <c r="B10" s="40"/>
      <c r="C10" s="23" t="s">
        <v>9</v>
      </c>
      <c r="D10" s="21">
        <v>0</v>
      </c>
      <c r="E10" s="26">
        <v>0</v>
      </c>
      <c r="F10" s="26">
        <v>0</v>
      </c>
      <c r="G10" s="26">
        <v>0</v>
      </c>
      <c r="H10" s="26">
        <v>0</v>
      </c>
      <c r="I10" s="26">
        <v>3.830845264105385E-3</v>
      </c>
      <c r="J10" s="26">
        <v>0</v>
      </c>
      <c r="K10" s="26">
        <v>0.72673950056365422</v>
      </c>
      <c r="L10" s="26">
        <v>0.99024642011235875</v>
      </c>
      <c r="M10" s="26">
        <v>0.48517610580451143</v>
      </c>
      <c r="N10" s="26">
        <v>0.25287832958408607</v>
      </c>
      <c r="O10" s="26">
        <v>0.93534244496248198</v>
      </c>
      <c r="P10" s="26">
        <v>2.9438651023827359E-3</v>
      </c>
      <c r="Q10" s="26">
        <v>0</v>
      </c>
      <c r="R10" s="26">
        <v>0.55296576002184761</v>
      </c>
      <c r="S10" s="26">
        <v>0.96509861078599835</v>
      </c>
      <c r="T10" s="26">
        <v>0.84</v>
      </c>
      <c r="U10" s="26">
        <v>0</v>
      </c>
      <c r="V10" s="26">
        <v>3.8374670997117458E-2</v>
      </c>
      <c r="W10" s="26">
        <v>0.351609817125552</v>
      </c>
      <c r="X10" s="26">
        <v>0.99150509469967008</v>
      </c>
      <c r="Y10" s="26">
        <v>0.24459365539982084</v>
      </c>
      <c r="Z10" s="26">
        <v>7.5079186004561593E-2</v>
      </c>
      <c r="AA10" s="26">
        <v>0.99302446586822324</v>
      </c>
      <c r="AB10" s="26">
        <v>0.994991657954993</v>
      </c>
      <c r="AC10" s="26">
        <v>0.16</v>
      </c>
      <c r="AD10" s="26">
        <v>0.04</v>
      </c>
      <c r="AE10" s="26">
        <v>0.82</v>
      </c>
      <c r="AF10" s="26">
        <v>0.89</v>
      </c>
      <c r="AG10" s="26">
        <v>0.68</v>
      </c>
      <c r="AH10" s="26">
        <v>0.71</v>
      </c>
    </row>
    <row r="11" spans="1:34" ht="15" customHeight="1" x14ac:dyDescent="0.3">
      <c r="B11" s="40"/>
      <c r="C11" s="23" t="s">
        <v>31</v>
      </c>
      <c r="D11" s="24">
        <v>3E-37</v>
      </c>
      <c r="E11" s="27">
        <v>1.9999999999999997E-37</v>
      </c>
      <c r="F11" s="27">
        <v>3E-37</v>
      </c>
      <c r="G11" s="27">
        <v>3E-37</v>
      </c>
      <c r="H11" s="27">
        <v>3E-37</v>
      </c>
      <c r="I11" s="27">
        <v>2.589969577249768</v>
      </c>
      <c r="J11" s="27">
        <v>3E-37</v>
      </c>
      <c r="K11" s="27">
        <v>493.88430448181452</v>
      </c>
      <c r="L11" s="27">
        <v>606.15855834027639</v>
      </c>
      <c r="M11" s="27">
        <v>307.77638631159135</v>
      </c>
      <c r="N11" s="27">
        <v>165.0772343812898</v>
      </c>
      <c r="O11" s="27">
        <v>640.45684671150002</v>
      </c>
      <c r="P11" s="27">
        <v>0</v>
      </c>
      <c r="Q11" s="27">
        <v>0</v>
      </c>
      <c r="R11" s="27">
        <v>366.77683805100008</v>
      </c>
      <c r="S11" s="27">
        <v>668.36427335925009</v>
      </c>
      <c r="T11" s="27">
        <v>582</v>
      </c>
      <c r="U11" s="27">
        <v>0</v>
      </c>
      <c r="V11" s="27">
        <v>26.810385562350003</v>
      </c>
      <c r="W11" s="27">
        <v>246.58077630029999</v>
      </c>
      <c r="X11" s="27">
        <v>559</v>
      </c>
      <c r="Y11" s="27">
        <v>169.73126448042802</v>
      </c>
      <c r="Z11" s="27">
        <v>51.849205706933702</v>
      </c>
      <c r="AA11" s="27">
        <v>682.95014085880439</v>
      </c>
      <c r="AB11" s="27">
        <v>685.82728284185896</v>
      </c>
      <c r="AC11" s="27">
        <v>90</v>
      </c>
      <c r="AD11" s="27">
        <v>21</v>
      </c>
      <c r="AE11" s="27">
        <v>246</v>
      </c>
      <c r="AF11" s="27">
        <v>457</v>
      </c>
      <c r="AG11" s="27">
        <v>416</v>
      </c>
      <c r="AH11" s="27">
        <v>454</v>
      </c>
    </row>
    <row r="12" spans="1:34" ht="15" customHeight="1" x14ac:dyDescent="0.3">
      <c r="B12" s="40"/>
      <c r="C12" s="23" t="s">
        <v>23</v>
      </c>
      <c r="D12" s="24">
        <v>3E-37</v>
      </c>
      <c r="E12" s="27">
        <v>1.9999999999999997E-37</v>
      </c>
      <c r="F12" s="27">
        <v>3E-37</v>
      </c>
      <c r="G12" s="27">
        <v>3E-37</v>
      </c>
      <c r="H12" s="27">
        <v>3E-37</v>
      </c>
      <c r="I12" s="27">
        <v>2.9942866229999998</v>
      </c>
      <c r="J12" s="27">
        <v>3E-37</v>
      </c>
      <c r="K12" s="27">
        <v>548.47554410500049</v>
      </c>
      <c r="L12" s="27">
        <v>683.30242196000017</v>
      </c>
      <c r="M12" s="27">
        <v>349.26702066041508</v>
      </c>
      <c r="N12" s="27">
        <v>186.9965190220002</v>
      </c>
      <c r="O12" s="27">
        <v>699.66204708999999</v>
      </c>
      <c r="P12" s="27">
        <v>0</v>
      </c>
      <c r="Q12" s="27">
        <v>0</v>
      </c>
      <c r="R12" s="27">
        <v>415.49934782999986</v>
      </c>
      <c r="S12" s="27">
        <v>754.84655502999988</v>
      </c>
      <c r="T12" s="27">
        <v>657</v>
      </c>
      <c r="U12" s="27">
        <v>0</v>
      </c>
      <c r="V12" s="27">
        <v>30.562938462000002</v>
      </c>
      <c r="W12" s="27">
        <v>278.86485992800004</v>
      </c>
      <c r="X12" s="27">
        <v>632</v>
      </c>
      <c r="Y12" s="27">
        <v>192.70433001000004</v>
      </c>
      <c r="Z12" s="27">
        <v>59.155485893999995</v>
      </c>
      <c r="AA12" s="27">
        <v>772.38582528203085</v>
      </c>
      <c r="AB12" s="27">
        <v>774.52872094700001</v>
      </c>
      <c r="AC12" s="27">
        <v>101.69324181100009</v>
      </c>
      <c r="AD12" s="27">
        <v>24.016499980613084</v>
      </c>
      <c r="AE12" s="27">
        <v>280.06013625700001</v>
      </c>
      <c r="AF12" s="27">
        <v>520.57211039661399</v>
      </c>
      <c r="AG12" s="27">
        <v>472.88447866511603</v>
      </c>
      <c r="AH12" s="27">
        <v>515.85837193399993</v>
      </c>
    </row>
    <row r="13" spans="1:34" s="37" customFormat="1" ht="15" customHeight="1" x14ac:dyDescent="0.3">
      <c r="B13" s="40"/>
      <c r="C13" s="23" t="s">
        <v>39</v>
      </c>
      <c r="D13" s="39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0.99736645238059751</v>
      </c>
      <c r="L13" s="36">
        <v>0.99997194710025739</v>
      </c>
      <c r="M13" s="36">
        <v>0.98494052288513267</v>
      </c>
      <c r="N13" s="36">
        <v>0.99744456099018952</v>
      </c>
      <c r="O13" s="36">
        <v>0.9867049911937027</v>
      </c>
      <c r="P13" s="36" t="s">
        <v>20</v>
      </c>
      <c r="Q13" s="36" t="s">
        <v>20</v>
      </c>
      <c r="R13" s="36">
        <v>0.99433937287091234</v>
      </c>
      <c r="S13" s="36">
        <v>1</v>
      </c>
      <c r="T13" s="36">
        <v>1</v>
      </c>
      <c r="U13" s="36" t="s">
        <v>20</v>
      </c>
      <c r="V13" s="36">
        <v>0.99889755189937546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 spans="1:34" s="37" customFormat="1" ht="15" customHeight="1" x14ac:dyDescent="0.3">
      <c r="B14" s="40"/>
      <c r="C14" s="23" t="s">
        <v>40</v>
      </c>
      <c r="D14" s="39">
        <v>0</v>
      </c>
      <c r="E14" s="36">
        <v>0</v>
      </c>
      <c r="F14" s="36">
        <v>0</v>
      </c>
      <c r="G14" s="36">
        <v>0</v>
      </c>
      <c r="H14" s="36">
        <v>0</v>
      </c>
      <c r="I14" s="36">
        <v>1</v>
      </c>
      <c r="J14" s="36">
        <v>0</v>
      </c>
      <c r="K14" s="36">
        <v>2.6335476194025834E-3</v>
      </c>
      <c r="L14" s="36">
        <v>2.8052743243048912E-5</v>
      </c>
      <c r="M14" s="36">
        <v>1.5059493562736219E-2</v>
      </c>
      <c r="N14" s="36">
        <v>2.555439009810481E-3</v>
      </c>
      <c r="O14" s="36">
        <v>1.3295008806297156E-2</v>
      </c>
      <c r="P14" s="36" t="s">
        <v>20</v>
      </c>
      <c r="Q14" s="36" t="s">
        <v>20</v>
      </c>
      <c r="R14" s="36">
        <v>5.6606271290874956E-3</v>
      </c>
      <c r="S14" s="36">
        <v>0</v>
      </c>
      <c r="T14" s="36">
        <v>0</v>
      </c>
      <c r="U14" s="36" t="s">
        <v>20</v>
      </c>
      <c r="V14" s="36">
        <v>1.1024481006245825E-3</v>
      </c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</row>
    <row r="15" spans="1:34" ht="15" customHeight="1" x14ac:dyDescent="0.3">
      <c r="B15" s="40"/>
      <c r="C15" s="23" t="s">
        <v>63</v>
      </c>
      <c r="D15" s="24" t="s">
        <v>20</v>
      </c>
      <c r="E15" s="27" t="s">
        <v>20</v>
      </c>
      <c r="F15" s="27" t="s">
        <v>20</v>
      </c>
      <c r="G15" s="27">
        <v>0</v>
      </c>
      <c r="H15" s="27">
        <v>0</v>
      </c>
      <c r="I15" s="27">
        <v>-146.30558945869973</v>
      </c>
      <c r="J15" s="27">
        <v>0</v>
      </c>
      <c r="K15" s="27">
        <v>538.36834154951123</v>
      </c>
      <c r="L15" s="27">
        <v>345.09669504482849</v>
      </c>
      <c r="M15" s="27">
        <v>226.66736864827894</v>
      </c>
      <c r="N15" s="27">
        <v>177.9974563832848</v>
      </c>
      <c r="O15" s="27">
        <v>160.42471642400437</v>
      </c>
      <c r="P15" s="27" t="s">
        <v>73</v>
      </c>
      <c r="Q15" s="27" t="s">
        <v>73</v>
      </c>
      <c r="R15" s="27">
        <v>124.92485827474907</v>
      </c>
      <c r="S15" s="27">
        <v>133.97929260734708</v>
      </c>
      <c r="T15" s="27">
        <v>118.1</v>
      </c>
      <c r="U15" s="27" t="s">
        <v>73</v>
      </c>
      <c r="V15" s="27">
        <v>163.49241462542784</v>
      </c>
      <c r="W15" s="27">
        <v>207.43123827052361</v>
      </c>
      <c r="X15" s="27">
        <v>198.26000731170734</v>
      </c>
      <c r="Y15" s="27">
        <v>173.00078722390799</v>
      </c>
      <c r="Z15" s="27">
        <v>163.22515370209732</v>
      </c>
      <c r="AA15" s="27">
        <v>159.445430484279</v>
      </c>
      <c r="AB15" s="27">
        <v>147.90032587548501</v>
      </c>
      <c r="AC15" s="27">
        <v>115.71160020783579</v>
      </c>
      <c r="AD15" s="27">
        <v>128.52826531014588</v>
      </c>
      <c r="AE15" s="27">
        <v>162.78772941904796</v>
      </c>
      <c r="AF15" s="27">
        <v>108.93898312718684</v>
      </c>
      <c r="AG15" s="27">
        <v>103.43858770127186</v>
      </c>
      <c r="AH15" s="27">
        <v>105.36095684030197</v>
      </c>
    </row>
    <row r="16" spans="1:34" ht="15" customHeight="1" x14ac:dyDescent="0.3">
      <c r="B16" s="40"/>
      <c r="C16" s="23" t="s">
        <v>64</v>
      </c>
      <c r="D16" s="24">
        <v>294.05912110311533</v>
      </c>
      <c r="E16" s="27">
        <v>363.28307876078657</v>
      </c>
      <c r="F16" s="27">
        <v>461.67136829111365</v>
      </c>
      <c r="G16" s="27">
        <v>698.55436823177376</v>
      </c>
      <c r="H16" s="27">
        <v>947.02795526831449</v>
      </c>
      <c r="I16" s="27">
        <v>738.05728573487443</v>
      </c>
      <c r="J16" s="27">
        <v>460.71748056606754</v>
      </c>
      <c r="K16" s="27">
        <v>535.90370991835778</v>
      </c>
      <c r="L16" s="27">
        <v>342.9311020235574</v>
      </c>
      <c r="M16" s="27">
        <v>228.81525095631841</v>
      </c>
      <c r="N16" s="27">
        <v>184.57325124711025</v>
      </c>
      <c r="O16" s="27">
        <v>161.76542419413403</v>
      </c>
      <c r="P16" s="27">
        <v>141.71224759521348</v>
      </c>
      <c r="Q16" s="27">
        <v>127.65779437569884</v>
      </c>
      <c r="R16" s="27">
        <v>122.05494608891568</v>
      </c>
      <c r="S16" s="27">
        <v>133.35155814023958</v>
      </c>
      <c r="T16" s="27">
        <v>118.4</v>
      </c>
      <c r="U16" s="27">
        <v>133.80000000000001</v>
      </c>
      <c r="V16" s="27">
        <v>150.23320900550564</v>
      </c>
      <c r="W16" s="27">
        <v>208.1048505580234</v>
      </c>
      <c r="X16" s="27">
        <v>197.77128560583111</v>
      </c>
      <c r="Y16" s="27">
        <v>175.78614503593695</v>
      </c>
      <c r="Z16" s="27">
        <v>163.44061098133741</v>
      </c>
      <c r="AA16" s="27">
        <v>158.6031600848917</v>
      </c>
      <c r="AB16" s="27">
        <v>144.677793519083</v>
      </c>
      <c r="AC16" s="27">
        <v>131.82445370334622</v>
      </c>
      <c r="AD16" s="27">
        <v>145.46962470254974</v>
      </c>
      <c r="AE16" s="27">
        <v>142.94890093419878</v>
      </c>
      <c r="AF16" s="27">
        <v>105.65205382253485</v>
      </c>
      <c r="AG16" s="27">
        <v>97.427147913204948</v>
      </c>
      <c r="AH16" s="27">
        <v>102.37595174249221</v>
      </c>
    </row>
    <row r="17" spans="2:34" ht="9" customHeight="1" x14ac:dyDescent="0.3">
      <c r="B17" s="7"/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2:34" s="15" customFormat="1" ht="21" customHeight="1" thickBot="1" x14ac:dyDescent="0.3">
      <c r="B18" s="19"/>
      <c r="C18" s="22" t="s">
        <v>15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2:34" ht="15" customHeight="1" x14ac:dyDescent="0.3">
      <c r="B19" s="40"/>
      <c r="C19" s="23" t="s">
        <v>8</v>
      </c>
      <c r="D19" s="21">
        <v>1</v>
      </c>
      <c r="E19" s="26">
        <v>0.9901480463965201</v>
      </c>
      <c r="F19" s="26">
        <v>1</v>
      </c>
      <c r="G19" s="26">
        <v>1</v>
      </c>
      <c r="H19" s="26">
        <v>0.73589221014492756</v>
      </c>
      <c r="I19" s="26">
        <v>1</v>
      </c>
      <c r="J19" s="26">
        <v>0.98966666666666658</v>
      </c>
      <c r="K19" s="26">
        <v>0.99989384846013762</v>
      </c>
      <c r="L19" s="26">
        <v>0.94104195418007752</v>
      </c>
      <c r="M19" s="26">
        <v>0.99967584378713725</v>
      </c>
      <c r="N19" s="26">
        <v>0.98704944569527442</v>
      </c>
      <c r="O19" s="26">
        <v>0.95668997395221489</v>
      </c>
      <c r="P19" s="26">
        <v>1</v>
      </c>
      <c r="Q19" s="26">
        <v>1</v>
      </c>
      <c r="R19" s="26">
        <v>0.97663967332252422</v>
      </c>
      <c r="S19" s="26">
        <v>0.85856073527579002</v>
      </c>
      <c r="T19" s="26">
        <v>0.43099999999999999</v>
      </c>
      <c r="U19" s="26">
        <v>0.96499430075490966</v>
      </c>
      <c r="V19" s="26">
        <v>0.99108772963096703</v>
      </c>
      <c r="W19" s="26">
        <v>0.91832019711364876</v>
      </c>
      <c r="X19" s="26">
        <v>0.94199999999999995</v>
      </c>
      <c r="Y19" s="26">
        <v>0.99419697017878816</v>
      </c>
      <c r="Z19" s="26">
        <v>0.99805498334180986</v>
      </c>
      <c r="AA19" s="26">
        <v>0.86302857402862543</v>
      </c>
      <c r="AB19" s="26">
        <v>0.52989887056041296</v>
      </c>
      <c r="AC19" s="26">
        <v>0.88300000000000001</v>
      </c>
      <c r="AD19" s="26">
        <v>0.96</v>
      </c>
      <c r="AE19" s="26">
        <v>0.98599999999999999</v>
      </c>
      <c r="AF19" s="26">
        <v>0.98599999999999999</v>
      </c>
      <c r="AG19" s="26">
        <v>0.96699999999999997</v>
      </c>
      <c r="AH19" s="26">
        <v>0.95199999999999996</v>
      </c>
    </row>
    <row r="20" spans="2:34" ht="15" customHeight="1" x14ac:dyDescent="0.3">
      <c r="B20" s="40"/>
      <c r="C20" s="23" t="s">
        <v>9</v>
      </c>
      <c r="D20" s="21">
        <v>0</v>
      </c>
      <c r="E20" s="26">
        <v>3.6743241412575587E-3</v>
      </c>
      <c r="F20" s="26">
        <v>0</v>
      </c>
      <c r="G20" s="26">
        <v>0</v>
      </c>
      <c r="H20" s="26">
        <v>0</v>
      </c>
      <c r="I20" s="26">
        <v>3.6743241412575587E-3</v>
      </c>
      <c r="J20" s="26">
        <v>0</v>
      </c>
      <c r="K20" s="26">
        <v>0.71315480444709167</v>
      </c>
      <c r="L20" s="26">
        <v>0.97191715058566597</v>
      </c>
      <c r="M20" s="26">
        <v>0.42412745245621991</v>
      </c>
      <c r="N20" s="26">
        <v>0.53721533676695121</v>
      </c>
      <c r="O20" s="26">
        <v>0.83531092416120711</v>
      </c>
      <c r="P20" s="26">
        <v>0</v>
      </c>
      <c r="Q20" s="26">
        <v>0</v>
      </c>
      <c r="R20" s="26">
        <v>0.50370984665581942</v>
      </c>
      <c r="S20" s="26">
        <v>0.97964183871383004</v>
      </c>
      <c r="T20" s="26">
        <v>0.876</v>
      </c>
      <c r="U20" s="26">
        <v>0.42699999999999999</v>
      </c>
      <c r="V20" s="26">
        <v>0.50517714352743692</v>
      </c>
      <c r="W20" s="26">
        <v>0.44559943915028816</v>
      </c>
      <c r="X20" s="26">
        <v>0.98390659122493551</v>
      </c>
      <c r="Y20" s="26">
        <v>0.47608384765918993</v>
      </c>
      <c r="Z20" s="26">
        <v>0.77458847946034715</v>
      </c>
      <c r="AA20" s="26">
        <v>0.96865430808889819</v>
      </c>
      <c r="AB20" s="26">
        <v>0.99407597666159309</v>
      </c>
      <c r="AC20" s="26">
        <v>0.83</v>
      </c>
      <c r="AD20" s="26">
        <v>0.84</v>
      </c>
      <c r="AE20" s="26">
        <v>0.3</v>
      </c>
      <c r="AF20" s="26">
        <v>0.51</v>
      </c>
      <c r="AG20" s="26">
        <v>0.91</v>
      </c>
      <c r="AH20" s="26">
        <v>0.86</v>
      </c>
    </row>
    <row r="21" spans="2:34" ht="15" customHeight="1" x14ac:dyDescent="0.3">
      <c r="B21" s="40"/>
      <c r="C21" s="23" t="s">
        <v>31</v>
      </c>
      <c r="D21" s="24">
        <v>3E-37</v>
      </c>
      <c r="E21" s="27">
        <v>1.9999999999999997E-37</v>
      </c>
      <c r="F21" s="27">
        <v>3E-37</v>
      </c>
      <c r="G21" s="27">
        <v>3E-37</v>
      </c>
      <c r="H21" s="27">
        <v>2.6479229999999996</v>
      </c>
      <c r="I21" s="27">
        <v>2.8420178447157887</v>
      </c>
      <c r="J21" s="27">
        <v>3E-37</v>
      </c>
      <c r="K21" s="27">
        <v>504.99125500899231</v>
      </c>
      <c r="L21" s="27">
        <v>651.75914167228746</v>
      </c>
      <c r="M21" s="27">
        <v>298.61536015817023</v>
      </c>
      <c r="N21" s="27">
        <v>371.05820869107998</v>
      </c>
      <c r="O21" s="27">
        <v>582.05056982377494</v>
      </c>
      <c r="P21" s="27">
        <v>0</v>
      </c>
      <c r="Q21" s="27">
        <v>0</v>
      </c>
      <c r="R21" s="27">
        <v>336.96671244112497</v>
      </c>
      <c r="S21" s="27">
        <v>604.50416761117503</v>
      </c>
      <c r="T21" s="27">
        <v>219</v>
      </c>
      <c r="U21" s="27">
        <v>289.3438700529</v>
      </c>
      <c r="V21" s="27">
        <v>349.67479220602485</v>
      </c>
      <c r="W21" s="27">
        <v>277.75357328062501</v>
      </c>
      <c r="X21" s="27">
        <v>658.13320352520009</v>
      </c>
      <c r="Y21" s="27">
        <v>337.95138909788909</v>
      </c>
      <c r="Z21" s="27">
        <v>521.86623233307319</v>
      </c>
      <c r="AA21" s="27">
        <v>608.27747178043285</v>
      </c>
      <c r="AB21" s="27">
        <v>359.66102912107897</v>
      </c>
      <c r="AC21" s="27">
        <v>534</v>
      </c>
      <c r="AD21" s="27">
        <v>512</v>
      </c>
      <c r="AE21" s="27">
        <v>218</v>
      </c>
      <c r="AF21" s="27">
        <v>366</v>
      </c>
      <c r="AG21" s="27">
        <v>626</v>
      </c>
      <c r="AH21" s="27">
        <v>595</v>
      </c>
    </row>
    <row r="22" spans="2:34" ht="15" customHeight="1" x14ac:dyDescent="0.3">
      <c r="B22" s="40"/>
      <c r="C22" s="23" t="s">
        <v>23</v>
      </c>
      <c r="D22" s="24">
        <v>3E-37</v>
      </c>
      <c r="E22" s="27">
        <v>1.9999999999999997E-37</v>
      </c>
      <c r="F22" s="27">
        <v>3E-37</v>
      </c>
      <c r="G22" s="27">
        <v>3E-37</v>
      </c>
      <c r="H22" s="27">
        <v>3.022027</v>
      </c>
      <c r="I22" s="27">
        <v>3.2610118559999997</v>
      </c>
      <c r="J22" s="27">
        <v>3E-37</v>
      </c>
      <c r="K22" s="27">
        <v>564.21981343400012</v>
      </c>
      <c r="L22" s="27">
        <v>731.21821145200033</v>
      </c>
      <c r="M22" s="27">
        <v>334.95839636299991</v>
      </c>
      <c r="N22" s="27">
        <v>415.74772839500014</v>
      </c>
      <c r="O22" s="27">
        <v>634.42193559999998</v>
      </c>
      <c r="P22" s="27">
        <v>0</v>
      </c>
      <c r="Q22" s="27">
        <v>0</v>
      </c>
      <c r="R22" s="27">
        <v>378.86485915000014</v>
      </c>
      <c r="S22" s="27">
        <v>673.75570778999986</v>
      </c>
      <c r="T22" s="27">
        <v>245</v>
      </c>
      <c r="U22" s="27">
        <v>323.94684353399964</v>
      </c>
      <c r="V22" s="27">
        <v>392.64338731099986</v>
      </c>
      <c r="W22" s="27">
        <v>310.61227206500001</v>
      </c>
      <c r="X22" s="27">
        <v>739.13853970199989</v>
      </c>
      <c r="Y22" s="27">
        <v>381.28457665400009</v>
      </c>
      <c r="Z22" s="27">
        <v>583.09640855099951</v>
      </c>
      <c r="AA22" s="27">
        <v>680.28681348032819</v>
      </c>
      <c r="AB22" s="27">
        <v>401.68801329199999</v>
      </c>
      <c r="AC22" s="27">
        <v>602.49083228540997</v>
      </c>
      <c r="AD22" s="27">
        <v>578.29278820279399</v>
      </c>
      <c r="AE22" s="27">
        <v>245.01744392093738</v>
      </c>
      <c r="AF22" s="27">
        <v>410.44330168500005</v>
      </c>
      <c r="AG22" s="27">
        <v>698.84328226021398</v>
      </c>
      <c r="AH22" s="27">
        <v>664.02482027100007</v>
      </c>
    </row>
    <row r="23" spans="2:34" s="37" customFormat="1" ht="15" customHeight="1" x14ac:dyDescent="0.3">
      <c r="B23" s="40"/>
      <c r="C23" s="23" t="s">
        <v>39</v>
      </c>
      <c r="D23" s="39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0.99999991889174156</v>
      </c>
      <c r="L23" s="36">
        <v>0.99999746005990808</v>
      </c>
      <c r="M23" s="36">
        <v>0.99990997577687601</v>
      </c>
      <c r="N23" s="36">
        <v>0.99930794591351801</v>
      </c>
      <c r="O23" s="36">
        <v>0.98786359692648995</v>
      </c>
      <c r="P23" s="36" t="s">
        <v>20</v>
      </c>
      <c r="Q23" s="36" t="s">
        <v>20</v>
      </c>
      <c r="R23" s="36">
        <v>0.99549601219057293</v>
      </c>
      <c r="S23" s="36">
        <v>1</v>
      </c>
      <c r="T23" s="36">
        <v>1</v>
      </c>
      <c r="U23" s="36">
        <v>2.9202859199767808E-2</v>
      </c>
      <c r="V23" s="36">
        <v>0.58802256076630965</v>
      </c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 spans="2:34" s="37" customFormat="1" ht="15" customHeight="1" x14ac:dyDescent="0.3">
      <c r="B24" s="40"/>
      <c r="C24" s="23" t="s">
        <v>40</v>
      </c>
      <c r="D24" s="39">
        <v>0</v>
      </c>
      <c r="E24" s="36">
        <v>0</v>
      </c>
      <c r="F24" s="36">
        <v>0</v>
      </c>
      <c r="G24" s="36">
        <v>0</v>
      </c>
      <c r="H24" s="36">
        <v>1</v>
      </c>
      <c r="I24" s="36">
        <v>1</v>
      </c>
      <c r="J24" s="36">
        <v>0</v>
      </c>
      <c r="K24" s="36">
        <v>8.1108258485884618E-8</v>
      </c>
      <c r="L24" s="36">
        <v>2.5399400920176371E-6</v>
      </c>
      <c r="M24" s="36">
        <v>9.0028820016857598E-5</v>
      </c>
      <c r="N24" s="36">
        <v>6.9205408648206066E-4</v>
      </c>
      <c r="O24" s="36">
        <v>1.2136403073510119E-2</v>
      </c>
      <c r="P24" s="36" t="s">
        <v>20</v>
      </c>
      <c r="Q24" s="36" t="s">
        <v>20</v>
      </c>
      <c r="R24" s="36">
        <v>4.5039878094270481E-3</v>
      </c>
      <c r="S24" s="36">
        <v>0</v>
      </c>
      <c r="T24" s="36">
        <v>0</v>
      </c>
      <c r="U24" s="36">
        <v>0.97079714086269786</v>
      </c>
      <c r="V24" s="36">
        <v>0.4119774392336904</v>
      </c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 spans="2:34" ht="15" customHeight="1" x14ac:dyDescent="0.3">
      <c r="B25" s="40"/>
      <c r="C25" s="23" t="s">
        <v>63</v>
      </c>
      <c r="D25" s="24" t="s">
        <v>20</v>
      </c>
      <c r="E25" s="27" t="s">
        <v>20</v>
      </c>
      <c r="F25" s="27" t="s">
        <v>20</v>
      </c>
      <c r="G25" s="27">
        <v>0</v>
      </c>
      <c r="H25" s="27">
        <v>99.598601883596913</v>
      </c>
      <c r="I25" s="27">
        <v>261.52411013998756</v>
      </c>
      <c r="J25" s="27">
        <v>0</v>
      </c>
      <c r="K25" s="27">
        <v>568.48865202414015</v>
      </c>
      <c r="L25" s="27">
        <v>348.43246713736215</v>
      </c>
      <c r="M25" s="27">
        <v>248.22713396721446</v>
      </c>
      <c r="N25" s="27">
        <v>201.9814575081401</v>
      </c>
      <c r="O25" s="27">
        <v>164.85344690903386</v>
      </c>
      <c r="P25" s="27" t="s">
        <v>73</v>
      </c>
      <c r="Q25" s="27" t="s">
        <v>73</v>
      </c>
      <c r="R25" s="27">
        <v>149.21535025869855</v>
      </c>
      <c r="S25" s="27">
        <v>137.47804861425212</v>
      </c>
      <c r="T25" s="27">
        <v>125.1</v>
      </c>
      <c r="U25" s="27">
        <v>194.27018545480786</v>
      </c>
      <c r="V25" s="27">
        <v>214.51847755778547</v>
      </c>
      <c r="W25" s="27">
        <v>243.77248202083328</v>
      </c>
      <c r="X25" s="27">
        <v>208.88671428870626</v>
      </c>
      <c r="Y25" s="27">
        <v>174.71873646921495</v>
      </c>
      <c r="Z25" s="27">
        <v>171.40970625420067</v>
      </c>
      <c r="AA25" s="27">
        <v>164.88862895053038</v>
      </c>
      <c r="AB25" s="27">
        <v>173.99595161132808</v>
      </c>
      <c r="AC25" s="27">
        <v>136.74417974815688</v>
      </c>
      <c r="AD25" s="27">
        <v>150.06472337180949</v>
      </c>
      <c r="AE25" s="27">
        <v>163.269371840177</v>
      </c>
      <c r="AF25" s="27">
        <v>112.54869279175323</v>
      </c>
      <c r="AG25" s="27">
        <v>118.17101717648985</v>
      </c>
      <c r="AH25" s="27">
        <v>127.72292002558711</v>
      </c>
    </row>
    <row r="26" spans="2:34" ht="15" customHeight="1" x14ac:dyDescent="0.3">
      <c r="B26" s="40"/>
      <c r="C26" s="23" t="s">
        <v>64</v>
      </c>
      <c r="D26" s="24">
        <v>300.66093187993499</v>
      </c>
      <c r="E26" s="27">
        <v>370.23380131798496</v>
      </c>
      <c r="F26" s="27">
        <v>469.11800056555489</v>
      </c>
      <c r="G26" s="27">
        <v>707.09216637439533</v>
      </c>
      <c r="H26" s="27">
        <v>1031.7901466271937</v>
      </c>
      <c r="I26" s="27">
        <v>781.34276139445626</v>
      </c>
      <c r="J26" s="27">
        <v>467.8508951109655</v>
      </c>
      <c r="K26" s="27">
        <v>544.42750454172631</v>
      </c>
      <c r="L26" s="27">
        <v>346.79503111347401</v>
      </c>
      <c r="M26" s="27">
        <v>237.462284402742</v>
      </c>
      <c r="N26" s="27">
        <v>193.03030972926786</v>
      </c>
      <c r="O26" s="27">
        <v>166.6772652009831</v>
      </c>
      <c r="P26" s="27">
        <v>146.60991528287443</v>
      </c>
      <c r="Q26" s="27">
        <v>132.48462294261316</v>
      </c>
      <c r="R26" s="27">
        <v>127.23889557103124</v>
      </c>
      <c r="S26" s="27">
        <v>137.7060552828666</v>
      </c>
      <c r="T26" s="27">
        <v>116.6</v>
      </c>
      <c r="U26" s="27">
        <v>142.07369515156867</v>
      </c>
      <c r="V26" s="27">
        <v>163.27142631386363</v>
      </c>
      <c r="W26" s="27">
        <v>200.60379023388137</v>
      </c>
      <c r="X26" s="27">
        <v>202.67148529387404</v>
      </c>
      <c r="Y26" s="27">
        <v>164.0236273150345</v>
      </c>
      <c r="Z26" s="27">
        <v>162.7304266809096</v>
      </c>
      <c r="AA26" s="27">
        <v>163.08932645611088</v>
      </c>
      <c r="AB26" s="27">
        <v>150.50953551077126</v>
      </c>
      <c r="AC26" s="27">
        <v>133.38335308611499</v>
      </c>
      <c r="AD26" s="27">
        <v>151.42712963685142</v>
      </c>
      <c r="AE26" s="27">
        <v>146.63555172932968</v>
      </c>
      <c r="AF26" s="27">
        <v>110.29664243025893</v>
      </c>
      <c r="AG26" s="27">
        <v>101.50300282459571</v>
      </c>
      <c r="AH26" s="27">
        <v>107.45003575358402</v>
      </c>
    </row>
    <row r="27" spans="2:34" ht="15" customHeight="1" x14ac:dyDescent="0.3">
      <c r="B27" s="8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>
        <v>0</v>
      </c>
      <c r="Q27" s="6">
        <v>0</v>
      </c>
      <c r="R27" s="6">
        <v>0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ht="15" customHeight="1" thickBot="1" x14ac:dyDescent="0.35">
      <c r="B28" s="31"/>
      <c r="C28" s="14" t="s">
        <v>69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2:34" s="15" customFormat="1" ht="7.5" customHeight="1" x14ac:dyDescent="0.25">
      <c r="B29" s="19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2:34" s="15" customFormat="1" ht="21" customHeight="1" thickBot="1" x14ac:dyDescent="0.3">
      <c r="B30" s="19"/>
      <c r="C30" s="22" t="s">
        <v>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2:34" ht="15" customHeight="1" x14ac:dyDescent="0.3">
      <c r="B31" s="40"/>
      <c r="C31" s="23" t="s">
        <v>8</v>
      </c>
      <c r="D31" s="21">
        <v>0.9997615231994047</v>
      </c>
      <c r="E31" s="26">
        <v>0.98208438941050447</v>
      </c>
      <c r="F31" s="26">
        <v>0.99929826733912031</v>
      </c>
      <c r="G31" s="26">
        <v>0.99913005736752514</v>
      </c>
      <c r="H31" s="26">
        <v>0.99711182046746982</v>
      </c>
      <c r="I31" s="26">
        <v>0.99255227411515567</v>
      </c>
      <c r="J31" s="26">
        <v>0.98893603395023144</v>
      </c>
      <c r="K31" s="26">
        <v>0.96984336532294879</v>
      </c>
      <c r="L31" s="26">
        <v>0.96313736197348176</v>
      </c>
      <c r="M31" s="26">
        <v>0.89268164699941988</v>
      </c>
      <c r="N31" s="26">
        <v>0.97881527955616054</v>
      </c>
      <c r="O31" s="26">
        <v>0.9272767494402534</v>
      </c>
      <c r="P31" s="26">
        <v>0.86808873704804934</v>
      </c>
      <c r="Q31" s="26">
        <v>0.89257478632550991</v>
      </c>
      <c r="R31" s="26">
        <v>0.95627834147909374</v>
      </c>
      <c r="S31" s="26">
        <v>0.94214579396651899</v>
      </c>
      <c r="T31" s="26">
        <v>0.97799999999999998</v>
      </c>
      <c r="U31" s="26">
        <v>0.98529456654382297</v>
      </c>
      <c r="V31" s="26">
        <v>0.99946180555555963</v>
      </c>
      <c r="W31" s="26">
        <v>0.98943425422667564</v>
      </c>
      <c r="X31" s="26">
        <v>0.98399999999999999</v>
      </c>
      <c r="Y31" s="26">
        <v>0.88557908761224224</v>
      </c>
      <c r="Z31" s="26">
        <v>0.99129299856513897</v>
      </c>
      <c r="AA31" s="26">
        <v>0.94443388440243814</v>
      </c>
      <c r="AB31" s="26">
        <v>0.81737557592467136</v>
      </c>
      <c r="AC31" s="26">
        <v>0.63200000000000001</v>
      </c>
      <c r="AD31" s="26">
        <v>0.97099999999999997</v>
      </c>
      <c r="AE31" s="26">
        <v>0.93300000000000005</v>
      </c>
      <c r="AF31" s="26">
        <v>0.82899999999999996</v>
      </c>
      <c r="AG31" s="26">
        <v>0.94699999999999995</v>
      </c>
      <c r="AH31" s="26">
        <v>0.89100000000000001</v>
      </c>
    </row>
    <row r="32" spans="2:34" ht="15" customHeight="1" x14ac:dyDescent="0.3">
      <c r="B32" s="40"/>
      <c r="C32" s="23" t="s">
        <v>9</v>
      </c>
      <c r="D32" s="21">
        <v>7.6224896913271181E-2</v>
      </c>
      <c r="E32" s="26">
        <v>0.35231575666631948</v>
      </c>
      <c r="F32" s="26">
        <v>0.10731839537256455</v>
      </c>
      <c r="G32" s="26">
        <v>0.36123225968473111</v>
      </c>
      <c r="H32" s="26">
        <v>0.29456406368054122</v>
      </c>
      <c r="I32" s="26">
        <v>0.2145531699737861</v>
      </c>
      <c r="J32" s="26">
        <v>0</v>
      </c>
      <c r="K32" s="26">
        <v>0.74503114884907962</v>
      </c>
      <c r="L32" s="26">
        <v>0.99417391492162377</v>
      </c>
      <c r="M32" s="26">
        <v>0.59067053663655311</v>
      </c>
      <c r="N32" s="26">
        <v>0.59738127187851486</v>
      </c>
      <c r="O32" s="26">
        <v>0.93664006290139268</v>
      </c>
      <c r="P32" s="26">
        <v>1.7878505670890856E-2</v>
      </c>
      <c r="Q32" s="26">
        <v>4.6187169613561788E-3</v>
      </c>
      <c r="R32" s="26">
        <v>0.60082249812553168</v>
      </c>
      <c r="S32" s="26">
        <v>0.98206250754594626</v>
      </c>
      <c r="T32" s="26">
        <v>0.80400000000000005</v>
      </c>
      <c r="U32" s="26">
        <v>0</v>
      </c>
      <c r="V32" s="26">
        <v>0</v>
      </c>
      <c r="W32" s="26">
        <v>0.28133223542997449</v>
      </c>
      <c r="X32" s="26">
        <v>0.98732360299042199</v>
      </c>
      <c r="Y32" s="26">
        <v>0.22152953188202001</v>
      </c>
      <c r="Z32" s="26">
        <v>0.28669734823580972</v>
      </c>
      <c r="AA32" s="26">
        <v>0.99420718634765859</v>
      </c>
      <c r="AB32" s="26">
        <v>0.99160940383025142</v>
      </c>
      <c r="AC32" s="26">
        <v>0.17</v>
      </c>
      <c r="AD32" s="26">
        <v>0.09</v>
      </c>
      <c r="AE32" s="26">
        <v>0.92</v>
      </c>
      <c r="AF32" s="26">
        <v>0.9</v>
      </c>
      <c r="AG32" s="26">
        <v>0.92</v>
      </c>
      <c r="AH32" s="26">
        <v>0.77</v>
      </c>
    </row>
    <row r="33" spans="1:34" ht="15" customHeight="1" x14ac:dyDescent="0.3">
      <c r="B33" s="40"/>
      <c r="C33" s="23" t="s">
        <v>31</v>
      </c>
      <c r="D33" s="24">
        <v>106.54385299999997</v>
      </c>
      <c r="E33" s="27">
        <v>507.97373699999991</v>
      </c>
      <c r="F33" s="27">
        <v>156.51658200000006</v>
      </c>
      <c r="G33" s="27">
        <v>579.00642800000014</v>
      </c>
      <c r="H33" s="27">
        <v>267.98311653711949</v>
      </c>
      <c r="I33" s="27">
        <v>302.12951446144876</v>
      </c>
      <c r="J33" s="27">
        <v>3E-37</v>
      </c>
      <c r="K33" s="27">
        <v>1039.7499341466657</v>
      </c>
      <c r="L33" s="27">
        <v>1367.6705278394084</v>
      </c>
      <c r="M33" s="27">
        <v>806.72327905647603</v>
      </c>
      <c r="N33" s="27">
        <v>806.96250258600003</v>
      </c>
      <c r="O33" s="27">
        <v>1254.4157349020008</v>
      </c>
      <c r="P33" s="27">
        <v>22.64103532522638</v>
      </c>
      <c r="Q33" s="27">
        <v>6.5139190464499999</v>
      </c>
      <c r="R33" s="27">
        <v>803.79961913452541</v>
      </c>
      <c r="S33" s="27">
        <v>1328.2536109976249</v>
      </c>
      <c r="T33" s="27">
        <v>1123</v>
      </c>
      <c r="U33" s="27">
        <v>4.8807493351500009</v>
      </c>
      <c r="V33" s="27">
        <v>0.22298354714999999</v>
      </c>
      <c r="W33" s="27">
        <v>373.34611421152499</v>
      </c>
      <c r="X33" s="27">
        <v>1364.2647145549497</v>
      </c>
      <c r="Y33" s="27">
        <v>286.70544728149559</v>
      </c>
      <c r="Z33" s="27">
        <v>392.46579818843213</v>
      </c>
      <c r="AA33" s="27">
        <v>1344.087446672557</v>
      </c>
      <c r="AB33" s="27">
        <v>1154.441850411866</v>
      </c>
      <c r="AC33" s="27">
        <v>234</v>
      </c>
      <c r="AD33" s="27">
        <v>145</v>
      </c>
      <c r="AE33" s="27">
        <v>1233</v>
      </c>
      <c r="AF33" s="27">
        <v>1053</v>
      </c>
      <c r="AG33" s="27">
        <v>1264</v>
      </c>
      <c r="AH33" s="27">
        <v>1020.5569452779998</v>
      </c>
    </row>
    <row r="34" spans="1:34" ht="15" customHeight="1" x14ac:dyDescent="0.3">
      <c r="B34" s="40"/>
      <c r="C34" s="23" t="s">
        <v>23</v>
      </c>
      <c r="D34" s="24">
        <v>112.6663150307037</v>
      </c>
      <c r="E34" s="27">
        <v>536.06611463416505</v>
      </c>
      <c r="F34" s="27">
        <v>165.21016896517702</v>
      </c>
      <c r="G34" s="27">
        <v>610.18815050320916</v>
      </c>
      <c r="H34" s="27">
        <v>281.82006680468135</v>
      </c>
      <c r="I34" s="27">
        <v>316.39281467000001</v>
      </c>
      <c r="J34" s="27">
        <v>3E-37</v>
      </c>
      <c r="K34" s="27">
        <v>1075.5722039050002</v>
      </c>
      <c r="L34" s="27">
        <v>1412.3821389769994</v>
      </c>
      <c r="M34" s="27">
        <v>838.50325646337194</v>
      </c>
      <c r="N34" s="27">
        <v>838.17289633299993</v>
      </c>
      <c r="O34" s="27">
        <v>1304.4776135800003</v>
      </c>
      <c r="P34" s="27">
        <v>23.603548899999996</v>
      </c>
      <c r="Q34" s="27">
        <v>6.8073471799999998</v>
      </c>
      <c r="R34" s="27">
        <v>831.6038474799999</v>
      </c>
      <c r="S34" s="27">
        <v>1374.5501675199991</v>
      </c>
      <c r="T34" s="27">
        <v>1162</v>
      </c>
      <c r="U34" s="27">
        <v>7.3184270779999991</v>
      </c>
      <c r="V34" s="27">
        <v>0.23772338500000001</v>
      </c>
      <c r="W34" s="27">
        <v>387.11291459500001</v>
      </c>
      <c r="X34" s="27">
        <v>1417.3060220779996</v>
      </c>
      <c r="Y34" s="27">
        <v>300.10265437499982</v>
      </c>
      <c r="Z34" s="27">
        <v>407.01495285399977</v>
      </c>
      <c r="AA34" s="27">
        <v>1392.8485119608749</v>
      </c>
      <c r="AB34" s="27">
        <v>1195.5538809680002</v>
      </c>
      <c r="AC34" s="27">
        <v>241.953422273</v>
      </c>
      <c r="AD34" s="27">
        <v>149.92825944992509</v>
      </c>
      <c r="AE34" s="27">
        <v>1276.377238492546</v>
      </c>
      <c r="AF34" s="27">
        <v>1090.4713248037169</v>
      </c>
      <c r="AG34" s="27">
        <v>1328.9422207554221</v>
      </c>
      <c r="AH34" s="27">
        <v>1074.46670825</v>
      </c>
    </row>
    <row r="35" spans="1:34" s="37" customFormat="1" ht="15" customHeight="1" x14ac:dyDescent="0.3">
      <c r="B35" s="40"/>
      <c r="C35" s="23" t="s">
        <v>39</v>
      </c>
      <c r="D35" s="39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0.77075869512876372</v>
      </c>
      <c r="L35" s="36">
        <v>0.77225254756884221</v>
      </c>
      <c r="M35" s="36">
        <v>0.77004966731512592</v>
      </c>
      <c r="N35" s="36">
        <v>0.7701114362244299</v>
      </c>
      <c r="O35" s="36">
        <v>0.75804832656238585</v>
      </c>
      <c r="P35" s="36">
        <v>0</v>
      </c>
      <c r="Q35" s="36">
        <v>0</v>
      </c>
      <c r="R35" s="36">
        <v>0.7703088604764774</v>
      </c>
      <c r="S35" s="36">
        <v>0.9162242071165595</v>
      </c>
      <c r="T35" s="36">
        <v>0.97433006559116131</v>
      </c>
      <c r="U35" s="36">
        <v>0</v>
      </c>
      <c r="V35" s="36">
        <v>0.76900584944367767</v>
      </c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spans="1:34" s="37" customFormat="1" ht="15" customHeight="1" x14ac:dyDescent="0.3">
      <c r="B36" s="40"/>
      <c r="C36" s="23" t="s">
        <v>40</v>
      </c>
      <c r="D36" s="39">
        <v>1</v>
      </c>
      <c r="E36" s="36">
        <v>1</v>
      </c>
      <c r="F36" s="36">
        <v>1</v>
      </c>
      <c r="G36" s="36">
        <v>1</v>
      </c>
      <c r="H36" s="36">
        <v>1</v>
      </c>
      <c r="I36" s="36">
        <v>1</v>
      </c>
      <c r="J36" s="36">
        <v>0</v>
      </c>
      <c r="K36" s="36">
        <v>0.22924130487123603</v>
      </c>
      <c r="L36" s="36">
        <v>0.2277474524311579</v>
      </c>
      <c r="M36" s="36">
        <v>0.22995033268487414</v>
      </c>
      <c r="N36" s="36">
        <v>0.22988856377557013</v>
      </c>
      <c r="O36" s="36">
        <v>0.24195167343761415</v>
      </c>
      <c r="P36" s="36">
        <v>1</v>
      </c>
      <c r="Q36" s="36">
        <v>1</v>
      </c>
      <c r="R36" s="36">
        <v>0.22969113952352263</v>
      </c>
      <c r="S36" s="36">
        <v>8.3775792883440531E-2</v>
      </c>
      <c r="T36" s="36">
        <v>2.5669934408838684E-2</v>
      </c>
      <c r="U36" s="36">
        <v>1</v>
      </c>
      <c r="V36" s="36">
        <v>0.23099415055632236</v>
      </c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 spans="1:34" ht="15" customHeight="1" x14ac:dyDescent="0.3">
      <c r="A37" s="1" t="s">
        <v>19</v>
      </c>
      <c r="B37" s="40"/>
      <c r="C37" s="23" t="s">
        <v>63</v>
      </c>
      <c r="D37" s="24">
        <v>218.49068228404357</v>
      </c>
      <c r="E37" s="27">
        <v>323.90562941765796</v>
      </c>
      <c r="F37" s="27">
        <v>184.43563378123633</v>
      </c>
      <c r="G37" s="27">
        <v>146.21850580288395</v>
      </c>
      <c r="H37" s="27">
        <v>201.37250667962334</v>
      </c>
      <c r="I37" s="27">
        <v>427.69611284860389</v>
      </c>
      <c r="J37" s="27">
        <v>0</v>
      </c>
      <c r="K37" s="27">
        <v>335.92236266311841</v>
      </c>
      <c r="L37" s="27">
        <v>274.5487815455491</v>
      </c>
      <c r="M37" s="27">
        <v>186.01890014311905</v>
      </c>
      <c r="N37" s="27">
        <v>146.6465093691815</v>
      </c>
      <c r="O37" s="27">
        <v>195.93418549796942</v>
      </c>
      <c r="P37" s="27" t="s">
        <v>73</v>
      </c>
      <c r="Q37" s="27" t="s">
        <v>73</v>
      </c>
      <c r="R37" s="27">
        <v>135.1006317425597</v>
      </c>
      <c r="S37" s="27">
        <v>115.37367771738556</v>
      </c>
      <c r="T37" s="27">
        <v>98.1</v>
      </c>
      <c r="U37" s="27">
        <v>192.68593802206311</v>
      </c>
      <c r="V37" s="27" t="s">
        <v>73</v>
      </c>
      <c r="W37" s="27">
        <v>138.56561583007499</v>
      </c>
      <c r="X37" s="27">
        <v>127.12056971013537</v>
      </c>
      <c r="Y37" s="27">
        <v>120.55378290625525</v>
      </c>
      <c r="Z37" s="27">
        <v>99.511744314495971</v>
      </c>
      <c r="AA37" s="27">
        <v>111.0392087968047</v>
      </c>
      <c r="AB37" s="27">
        <v>110.6818909542922</v>
      </c>
      <c r="AC37" s="27">
        <v>108.01997365035392</v>
      </c>
      <c r="AD37" s="27">
        <v>129.51349990992981</v>
      </c>
      <c r="AE37" s="27">
        <v>104.69970188761557</v>
      </c>
      <c r="AF37" s="27">
        <v>120.64471203236205</v>
      </c>
      <c r="AG37" s="27">
        <v>87.567339184600115</v>
      </c>
      <c r="AH37" s="27">
        <v>91.764243959703109</v>
      </c>
    </row>
    <row r="38" spans="1:34" ht="15" customHeight="1" x14ac:dyDescent="0.3">
      <c r="A38" s="1" t="s">
        <v>18</v>
      </c>
      <c r="B38" s="40"/>
      <c r="C38" s="23" t="s">
        <v>64</v>
      </c>
      <c r="D38" s="24">
        <v>123.65090110245022</v>
      </c>
      <c r="E38" s="27">
        <v>121.08434999487935</v>
      </c>
      <c r="F38" s="27">
        <v>253.26600749999997</v>
      </c>
      <c r="G38" s="27">
        <v>342.66626260978671</v>
      </c>
      <c r="H38" s="27">
        <v>438.52780330030151</v>
      </c>
      <c r="I38" s="27">
        <v>439.66224225000002</v>
      </c>
      <c r="J38" s="27">
        <v>275.11570349999994</v>
      </c>
      <c r="K38" s="27">
        <v>322.96133262538353</v>
      </c>
      <c r="L38" s="27">
        <v>211.96475595527963</v>
      </c>
      <c r="M38" s="27">
        <v>167.27768100516678</v>
      </c>
      <c r="N38" s="27">
        <v>144.34799095143038</v>
      </c>
      <c r="O38" s="27">
        <v>155.18016511487698</v>
      </c>
      <c r="P38" s="27">
        <v>89.893801258301522</v>
      </c>
      <c r="Q38" s="27">
        <v>98.545490717345615</v>
      </c>
      <c r="R38" s="27">
        <v>93.68815411033718</v>
      </c>
      <c r="S38" s="27">
        <v>111.78654044583044</v>
      </c>
      <c r="T38" s="27">
        <v>96</v>
      </c>
      <c r="U38" s="27">
        <v>111.42486608155478</v>
      </c>
      <c r="V38" s="27">
        <v>117.32359372802867</v>
      </c>
      <c r="W38" s="27">
        <v>131.6174745474801</v>
      </c>
      <c r="X38" s="27">
        <v>119.32762647040407</v>
      </c>
      <c r="Y38" s="27">
        <v>112.1573522526041</v>
      </c>
      <c r="Z38" s="27">
        <v>98.31877544569673</v>
      </c>
      <c r="AA38" s="27">
        <v>102.17411146722282</v>
      </c>
      <c r="AB38" s="27">
        <v>105.02905286211002</v>
      </c>
      <c r="AC38" s="27">
        <v>110.70919823859039</v>
      </c>
      <c r="AD38" s="27">
        <v>133.78002261934878</v>
      </c>
      <c r="AE38" s="27">
        <v>104.20711849932752</v>
      </c>
      <c r="AF38" s="27">
        <v>100.39922172604194</v>
      </c>
      <c r="AG38" s="27">
        <v>78.449446609569776</v>
      </c>
      <c r="AH38" s="27">
        <v>91.513832694088549</v>
      </c>
    </row>
    <row r="39" spans="1:34" ht="9" customHeight="1" x14ac:dyDescent="0.3">
      <c r="B39" s="7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s="15" customFormat="1" ht="21" customHeight="1" thickBot="1" x14ac:dyDescent="0.3">
      <c r="B40" s="19"/>
      <c r="C40" s="22" t="s">
        <v>10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ht="15" customHeight="1" x14ac:dyDescent="0.3">
      <c r="B41" s="40"/>
      <c r="C41" s="23" t="s">
        <v>8</v>
      </c>
      <c r="D41" s="21">
        <v>0.97</v>
      </c>
      <c r="E41" s="26">
        <v>0.99613652431594757</v>
      </c>
      <c r="F41" s="26">
        <v>0.99244349495987894</v>
      </c>
      <c r="G41" s="26">
        <v>0.99643148300190387</v>
      </c>
      <c r="H41" s="26">
        <v>0.96787311325369263</v>
      </c>
      <c r="I41" s="26">
        <v>0.87906853163729615</v>
      </c>
      <c r="J41" s="26">
        <v>0.9467528385091577</v>
      </c>
      <c r="K41" s="26">
        <v>0.93404973484954745</v>
      </c>
      <c r="L41" s="26">
        <v>0.84309860382224133</v>
      </c>
      <c r="M41" s="26">
        <v>0.74887696203354848</v>
      </c>
      <c r="N41" s="26">
        <v>0.38816746465668106</v>
      </c>
      <c r="O41" s="26">
        <v>0.93933962448636243</v>
      </c>
      <c r="P41" s="26">
        <v>0.93074324934948138</v>
      </c>
      <c r="Q41" s="26">
        <v>0.94462703118548119</v>
      </c>
      <c r="R41" s="26">
        <v>0.97668159228347151</v>
      </c>
      <c r="S41" s="26">
        <v>0.94672425905582602</v>
      </c>
      <c r="T41" s="26">
        <v>0.95699999999999996</v>
      </c>
      <c r="U41" s="26">
        <v>0.98819663826912119</v>
      </c>
      <c r="V41" s="26">
        <v>0.99614836831991849</v>
      </c>
      <c r="W41" s="26">
        <v>0.98020637848412739</v>
      </c>
      <c r="X41" s="26">
        <v>0.97399999999999998</v>
      </c>
      <c r="Y41" s="26">
        <v>0.7869813442214616</v>
      </c>
      <c r="Z41" s="26">
        <v>0.99722970509462683</v>
      </c>
      <c r="AA41" s="26">
        <v>0.92041733428382078</v>
      </c>
      <c r="AB41" s="26">
        <v>0.95204848520781182</v>
      </c>
      <c r="AC41" s="26">
        <v>0.84799999999999998</v>
      </c>
      <c r="AD41" s="26">
        <v>0.94899999999999995</v>
      </c>
      <c r="AE41" s="26">
        <v>0.93300000000000005</v>
      </c>
      <c r="AF41" s="26">
        <v>0.95599999999999996</v>
      </c>
      <c r="AG41" s="26" t="s">
        <v>11</v>
      </c>
      <c r="AH41" s="26" t="s">
        <v>11</v>
      </c>
    </row>
    <row r="42" spans="1:34" ht="15" customHeight="1" x14ac:dyDescent="0.3">
      <c r="B42" s="40"/>
      <c r="C42" s="23" t="s">
        <v>9</v>
      </c>
      <c r="D42" s="21">
        <v>0.90892860929351771</v>
      </c>
      <c r="E42" s="26">
        <v>0.32131382014284871</v>
      </c>
      <c r="F42" s="26">
        <v>0.10330212795196889</v>
      </c>
      <c r="G42" s="26">
        <v>0.68595693238577327</v>
      </c>
      <c r="H42" s="26">
        <v>0.93475299744114071</v>
      </c>
      <c r="I42" s="26">
        <v>0.3225868770288538</v>
      </c>
      <c r="J42" s="26">
        <v>0</v>
      </c>
      <c r="K42" s="26">
        <v>0.80642435895823827</v>
      </c>
      <c r="L42" s="26">
        <v>0.93460762992635116</v>
      </c>
      <c r="M42" s="26">
        <v>0.78631249805834524</v>
      </c>
      <c r="N42" s="26">
        <v>0.86218371593343079</v>
      </c>
      <c r="O42" s="26">
        <v>0.98437950454224199</v>
      </c>
      <c r="P42" s="26">
        <v>0.97093491250711927</v>
      </c>
      <c r="Q42" s="26">
        <v>0.32512677184034128</v>
      </c>
      <c r="R42" s="26">
        <v>0.61702733325307435</v>
      </c>
      <c r="S42" s="26">
        <v>0.99823215048941927</v>
      </c>
      <c r="T42" s="26">
        <v>0.98899999999999999</v>
      </c>
      <c r="U42" s="26">
        <v>0.32023331172810743</v>
      </c>
      <c r="V42" s="26">
        <v>0.23333333333333334</v>
      </c>
      <c r="W42" s="26">
        <v>0.66292955524454433</v>
      </c>
      <c r="X42" s="26">
        <v>0.99907595775646829</v>
      </c>
      <c r="Y42" s="26">
        <v>0.40728454435567002</v>
      </c>
      <c r="Z42" s="26">
        <v>0.36007019913805799</v>
      </c>
      <c r="AA42" s="26">
        <v>0.99712658121805686</v>
      </c>
      <c r="AB42" s="26">
        <v>0.99901381896533403</v>
      </c>
      <c r="AC42" s="26">
        <v>0.35</v>
      </c>
      <c r="AD42" s="26">
        <v>0.54</v>
      </c>
      <c r="AE42" s="26">
        <v>1</v>
      </c>
      <c r="AF42" s="26">
        <v>1</v>
      </c>
      <c r="AG42" s="26" t="s">
        <v>11</v>
      </c>
      <c r="AH42" s="26" t="s">
        <v>11</v>
      </c>
    </row>
    <row r="43" spans="1:34" ht="15" customHeight="1" x14ac:dyDescent="0.3">
      <c r="B43" s="40"/>
      <c r="C43" s="23" t="s">
        <v>31</v>
      </c>
      <c r="D43" s="24">
        <v>985.91745300000048</v>
      </c>
      <c r="E43" s="27">
        <v>345.25099800000027</v>
      </c>
      <c r="F43" s="27">
        <v>115.76119099999994</v>
      </c>
      <c r="G43" s="27">
        <v>744.39895599999988</v>
      </c>
      <c r="H43" s="27">
        <v>992.96190404632387</v>
      </c>
      <c r="I43" s="27">
        <v>316.22203132202975</v>
      </c>
      <c r="J43" s="27">
        <v>3E-37</v>
      </c>
      <c r="K43" s="27">
        <v>815.79337053635379</v>
      </c>
      <c r="L43" s="27">
        <v>912.58861904385833</v>
      </c>
      <c r="M43" s="27">
        <v>653.02340350500026</v>
      </c>
      <c r="N43" s="27">
        <v>409.13672908899986</v>
      </c>
      <c r="O43" s="27">
        <v>1004.763597402</v>
      </c>
      <c r="P43" s="27">
        <v>974.04241336300015</v>
      </c>
      <c r="Q43" s="27">
        <v>340.03502620349997</v>
      </c>
      <c r="R43" s="27">
        <v>642.96316068562521</v>
      </c>
      <c r="S43" s="27">
        <v>1023.3796228100251</v>
      </c>
      <c r="T43" s="27">
        <v>1028</v>
      </c>
      <c r="U43" s="27">
        <v>331.772635867725</v>
      </c>
      <c r="V43" s="27">
        <v>233.99029199999998</v>
      </c>
      <c r="W43" s="27">
        <v>672.24900023677503</v>
      </c>
      <c r="X43" s="27">
        <v>1033.4365166852995</v>
      </c>
      <c r="Y43" s="27">
        <v>410.75570889582775</v>
      </c>
      <c r="Z43" s="27">
        <v>378.18631350960885</v>
      </c>
      <c r="AA43" s="27">
        <v>987.62986354203827</v>
      </c>
      <c r="AB43" s="27">
        <v>1028.455252957031</v>
      </c>
      <c r="AC43" s="27">
        <v>364</v>
      </c>
      <c r="AD43" s="27">
        <v>503</v>
      </c>
      <c r="AE43" s="27">
        <v>1009</v>
      </c>
      <c r="AF43" s="27">
        <v>1033</v>
      </c>
      <c r="AG43" s="27" t="s">
        <v>11</v>
      </c>
      <c r="AH43" s="27" t="s">
        <v>11</v>
      </c>
    </row>
    <row r="44" spans="1:34" ht="15" customHeight="1" x14ac:dyDescent="0.3">
      <c r="B44" s="40"/>
      <c r="C44" s="23" t="s">
        <v>23</v>
      </c>
      <c r="D44" s="24">
        <v>1043.2136209458401</v>
      </c>
      <c r="E44" s="27">
        <v>365.67635835055341</v>
      </c>
      <c r="F44" s="27">
        <v>122.28648437790271</v>
      </c>
      <c r="G44" s="27">
        <v>787.76978618549958</v>
      </c>
      <c r="H44" s="27">
        <v>1047.20851807237</v>
      </c>
      <c r="I44" s="27">
        <v>352.60067651200035</v>
      </c>
      <c r="J44" s="27">
        <v>3E-37</v>
      </c>
      <c r="K44" s="27">
        <v>865.61421114699965</v>
      </c>
      <c r="L44" s="27">
        <v>958.46512501200004</v>
      </c>
      <c r="M44" s="27">
        <v>688.58183237499998</v>
      </c>
      <c r="N44" s="27">
        <v>431.09637939399988</v>
      </c>
      <c r="O44" s="27">
        <v>1068.2139337500003</v>
      </c>
      <c r="P44" s="27">
        <v>1033.3597253799994</v>
      </c>
      <c r="Q44" s="27">
        <v>359.13733158000002</v>
      </c>
      <c r="R44" s="27">
        <v>675.39232763000007</v>
      </c>
      <c r="S44" s="27">
        <v>1074.0884794000006</v>
      </c>
      <c r="T44" s="27">
        <v>1079</v>
      </c>
      <c r="U44" s="27">
        <v>348.62630139100025</v>
      </c>
      <c r="V44" s="27">
        <v>246.65407459700032</v>
      </c>
      <c r="W44" s="27">
        <v>706.94868952699994</v>
      </c>
      <c r="X44" s="27">
        <v>1088.268128255</v>
      </c>
      <c r="Y44" s="27">
        <v>435.55505648099995</v>
      </c>
      <c r="Z44" s="27">
        <v>396.99083475200018</v>
      </c>
      <c r="AA44" s="27">
        <v>1038.0054197792024</v>
      </c>
      <c r="AB44" s="27">
        <v>1080.3422093939998</v>
      </c>
      <c r="AC44" s="27">
        <v>381.95648955000001</v>
      </c>
      <c r="AD44" s="27">
        <v>527.96892900677403</v>
      </c>
      <c r="AE44" s="27">
        <v>1058.7098923995111</v>
      </c>
      <c r="AF44" s="27">
        <v>1083.1819002030579</v>
      </c>
      <c r="AG44" s="27">
        <v>5.5420497320743101</v>
      </c>
      <c r="AH44" s="27">
        <v>0</v>
      </c>
    </row>
    <row r="45" spans="1:34" s="37" customFormat="1" ht="15" customHeight="1" x14ac:dyDescent="0.3">
      <c r="B45" s="40"/>
      <c r="C45" s="23" t="s">
        <v>39</v>
      </c>
      <c r="D45" s="39">
        <v>1</v>
      </c>
      <c r="E45" s="36">
        <v>0.97203458259262221</v>
      </c>
      <c r="F45" s="36">
        <v>0</v>
      </c>
      <c r="G45" s="36">
        <v>0.89030583937900742</v>
      </c>
      <c r="H45" s="36">
        <v>0.98996513130737529</v>
      </c>
      <c r="I45" s="36">
        <v>0.97735371286613359</v>
      </c>
      <c r="J45" s="36">
        <v>0</v>
      </c>
      <c r="K45" s="36">
        <v>0.83075088505443184</v>
      </c>
      <c r="L45" s="36">
        <v>1</v>
      </c>
      <c r="M45" s="36">
        <v>1</v>
      </c>
      <c r="N45" s="36">
        <v>0.96512151271380475</v>
      </c>
      <c r="O45" s="36">
        <v>0.98656743346454989</v>
      </c>
      <c r="P45" s="36">
        <v>0.99787015264725554</v>
      </c>
      <c r="Q45" s="36">
        <v>0.97583841394626203</v>
      </c>
      <c r="R45" s="36">
        <v>0.91459353344134742</v>
      </c>
      <c r="S45" s="36">
        <v>0.99027589448119258</v>
      </c>
      <c r="T45" s="36">
        <v>0.98632179122348707</v>
      </c>
      <c r="U45" s="36">
        <v>0.98985543814174681</v>
      </c>
      <c r="V45" s="36">
        <v>0.95785753694853837</v>
      </c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</row>
    <row r="46" spans="1:34" s="37" customFormat="1" ht="15" customHeight="1" x14ac:dyDescent="0.3">
      <c r="B46" s="40"/>
      <c r="C46" s="23" t="s">
        <v>40</v>
      </c>
      <c r="D46" s="39">
        <v>0</v>
      </c>
      <c r="E46" s="36">
        <v>2.7965417407377735E-2</v>
      </c>
      <c r="F46" s="36">
        <v>1</v>
      </c>
      <c r="G46" s="36">
        <v>0.10969416062099244</v>
      </c>
      <c r="H46" s="36">
        <v>1.0034868692624762E-2</v>
      </c>
      <c r="I46" s="36">
        <v>2.2646287133866426E-2</v>
      </c>
      <c r="J46" s="36">
        <v>0</v>
      </c>
      <c r="K46" s="36">
        <v>0.16924911494556816</v>
      </c>
      <c r="L46" s="36">
        <v>0</v>
      </c>
      <c r="M46" s="36">
        <v>0</v>
      </c>
      <c r="N46" s="36">
        <v>3.4878489888040314E-2</v>
      </c>
      <c r="O46" s="36">
        <v>1.3432562636840286E-2</v>
      </c>
      <c r="P46" s="36">
        <v>2.1298473527444576E-3</v>
      </c>
      <c r="Q46" s="36">
        <v>2.4161586053737992E-2</v>
      </c>
      <c r="R46" s="36">
        <v>8.5406467033776856E-2</v>
      </c>
      <c r="S46" s="36">
        <v>9.724105518807459E-3</v>
      </c>
      <c r="T46" s="36">
        <v>1.3678208776512978E-2</v>
      </c>
      <c r="U46" s="36">
        <v>1.0144561858253211E-2</v>
      </c>
      <c r="V46" s="36">
        <v>4.2142463051461604E-2</v>
      </c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1:34" ht="15" customHeight="1" x14ac:dyDescent="0.3">
      <c r="A47" s="1" t="s">
        <v>19</v>
      </c>
      <c r="B47" s="40"/>
      <c r="C47" s="23" t="s">
        <v>63</v>
      </c>
      <c r="D47" s="24" t="s">
        <v>20</v>
      </c>
      <c r="E47" s="27" t="s">
        <v>20</v>
      </c>
      <c r="F47" s="27" t="s">
        <v>20</v>
      </c>
      <c r="G47" s="27" t="s">
        <v>20</v>
      </c>
      <c r="H47" s="27" t="s">
        <v>20</v>
      </c>
      <c r="I47" s="27" t="s">
        <v>20</v>
      </c>
      <c r="J47" s="27" t="s">
        <v>20</v>
      </c>
      <c r="K47" s="27" t="s">
        <v>20</v>
      </c>
      <c r="L47" s="27" t="s">
        <v>20</v>
      </c>
      <c r="M47" s="27" t="s">
        <v>20</v>
      </c>
      <c r="N47" s="27" t="s">
        <v>20</v>
      </c>
      <c r="O47" s="27" t="s">
        <v>20</v>
      </c>
      <c r="P47" s="27" t="s">
        <v>20</v>
      </c>
      <c r="Q47" s="27" t="s">
        <v>20</v>
      </c>
      <c r="R47" s="27">
        <v>82.836684911802081</v>
      </c>
      <c r="S47" s="27" t="s">
        <v>20</v>
      </c>
      <c r="T47" s="27" t="s">
        <v>20</v>
      </c>
      <c r="U47" s="27" t="s">
        <v>20</v>
      </c>
      <c r="V47" s="27">
        <v>74.059003566347471</v>
      </c>
      <c r="W47" s="27" t="s">
        <v>20</v>
      </c>
      <c r="X47" s="27" t="s">
        <v>20</v>
      </c>
      <c r="Y47" s="27" t="s">
        <v>20</v>
      </c>
      <c r="Z47" s="27">
        <v>72.160263503661113</v>
      </c>
      <c r="AA47" s="27">
        <v>113.2</v>
      </c>
      <c r="AB47" s="27">
        <v>104.1</v>
      </c>
      <c r="AC47" s="27">
        <v>24.791795535476499</v>
      </c>
      <c r="AD47" s="27">
        <v>71.073804270229516</v>
      </c>
      <c r="AE47" s="27">
        <v>44.538361698335173</v>
      </c>
      <c r="AF47" s="27">
        <v>43.965534585871531</v>
      </c>
      <c r="AG47" s="27">
        <v>0</v>
      </c>
      <c r="AH47" s="27">
        <v>0</v>
      </c>
    </row>
    <row r="48" spans="1:34" ht="15" customHeight="1" x14ac:dyDescent="0.3">
      <c r="A48" s="1" t="s">
        <v>18</v>
      </c>
      <c r="B48" s="40"/>
      <c r="C48" s="23" t="s">
        <v>64</v>
      </c>
      <c r="D48" s="24">
        <v>90.740925000000004</v>
      </c>
      <c r="E48" s="27">
        <v>90.740925000000018</v>
      </c>
      <c r="F48" s="27">
        <v>90.740925000000004</v>
      </c>
      <c r="G48" s="27">
        <v>85.224595499999992</v>
      </c>
      <c r="H48" s="27">
        <v>85.224595499999992</v>
      </c>
      <c r="I48" s="27">
        <v>85.224595499999992</v>
      </c>
      <c r="J48" s="27">
        <v>85.224595499999992</v>
      </c>
      <c r="K48" s="27">
        <v>81.316175201741714</v>
      </c>
      <c r="L48" s="27">
        <v>77.012991</v>
      </c>
      <c r="M48" s="27">
        <v>77.012991</v>
      </c>
      <c r="N48" s="27">
        <v>77.012990999999985</v>
      </c>
      <c r="O48" s="27">
        <v>75.575237984923433</v>
      </c>
      <c r="P48" s="27">
        <v>74.102093999999994</v>
      </c>
      <c r="Q48" s="27">
        <v>74.10209399999998</v>
      </c>
      <c r="R48" s="27">
        <v>74.102093999999994</v>
      </c>
      <c r="S48" s="27">
        <v>48.861912357459886</v>
      </c>
      <c r="T48" s="27">
        <v>72.3</v>
      </c>
      <c r="U48" s="27">
        <v>72.269306999999984</v>
      </c>
      <c r="V48" s="27">
        <v>72.112985998484447</v>
      </c>
      <c r="W48" s="27">
        <v>72.587572416187058</v>
      </c>
      <c r="X48" s="27">
        <v>69.124819500000015</v>
      </c>
      <c r="Y48" s="27">
        <v>69.124819500000001</v>
      </c>
      <c r="Z48" s="27">
        <v>69.099999999999994</v>
      </c>
      <c r="AA48" s="27">
        <v>68.5</v>
      </c>
      <c r="AB48" s="27">
        <v>67.301016750000002</v>
      </c>
      <c r="AC48" s="27">
        <v>67.301016750000016</v>
      </c>
      <c r="AD48" s="27">
        <v>67.301016750000002</v>
      </c>
      <c r="AE48" s="27">
        <v>65.660100338609197</v>
      </c>
      <c r="AF48" s="27">
        <v>62.377647750000015</v>
      </c>
      <c r="AG48" s="27" t="s">
        <v>11</v>
      </c>
      <c r="AH48" s="27" t="s">
        <v>11</v>
      </c>
    </row>
    <row r="49" spans="1:34" ht="9" customHeight="1" x14ac:dyDescent="0.3">
      <c r="B49" s="7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s="15" customFormat="1" ht="21" customHeight="1" thickBot="1" x14ac:dyDescent="0.3">
      <c r="B50" s="19"/>
      <c r="C50" s="22" t="s">
        <v>12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ht="15" customHeight="1" x14ac:dyDescent="0.3">
      <c r="B51" s="40"/>
      <c r="C51" s="23" t="s">
        <v>8</v>
      </c>
      <c r="D51" s="21">
        <v>0.97973068507175254</v>
      </c>
      <c r="E51" s="26">
        <v>0.99993200154777473</v>
      </c>
      <c r="F51" s="26">
        <v>0.73671756497928664</v>
      </c>
      <c r="G51" s="26">
        <v>0.9895380434782608</v>
      </c>
      <c r="H51" s="26">
        <v>0.99904734258237116</v>
      </c>
      <c r="I51" s="26">
        <v>0.98892249085321504</v>
      </c>
      <c r="J51" s="26">
        <v>0.98250292804174799</v>
      </c>
      <c r="K51" s="26">
        <v>0.96808158895467133</v>
      </c>
      <c r="L51" s="26">
        <v>0.96703538122331234</v>
      </c>
      <c r="M51" s="26">
        <v>0.94656179131338958</v>
      </c>
      <c r="N51" s="26">
        <v>0.99339022991570736</v>
      </c>
      <c r="O51" s="26">
        <v>0.97096840955078223</v>
      </c>
      <c r="P51" s="26">
        <v>1</v>
      </c>
      <c r="Q51" s="26">
        <v>1</v>
      </c>
      <c r="R51" s="26">
        <v>0.92557453869470141</v>
      </c>
      <c r="S51" s="26">
        <v>0.95099868429034584</v>
      </c>
      <c r="T51" s="26">
        <v>0.98799999999999999</v>
      </c>
      <c r="U51" s="26">
        <v>0.99793192918190432</v>
      </c>
      <c r="V51" s="26">
        <v>0.99762345679166664</v>
      </c>
      <c r="W51" s="26">
        <v>1</v>
      </c>
      <c r="X51" s="26">
        <v>0.97799999999999998</v>
      </c>
      <c r="Y51" s="26">
        <v>0.91593569290422416</v>
      </c>
      <c r="Z51" s="26">
        <v>0.99525879663413985</v>
      </c>
      <c r="AA51" s="26">
        <v>0.93525103948874833</v>
      </c>
      <c r="AB51" s="26">
        <v>0.82055038478470443</v>
      </c>
      <c r="AC51" s="26">
        <v>0.63</v>
      </c>
      <c r="AD51" s="26">
        <v>1</v>
      </c>
      <c r="AE51" s="26">
        <v>0.84</v>
      </c>
      <c r="AF51" s="26">
        <v>0.83299999999999996</v>
      </c>
      <c r="AG51" s="26">
        <v>0.873</v>
      </c>
      <c r="AH51" s="26">
        <v>0.93600000000000005</v>
      </c>
    </row>
    <row r="52" spans="1:34" ht="15" customHeight="1" x14ac:dyDescent="0.3">
      <c r="B52" s="40"/>
      <c r="C52" s="23" t="s">
        <v>9</v>
      </c>
      <c r="D52" s="21">
        <v>3.2740275123787676E-3</v>
      </c>
      <c r="E52" s="26">
        <v>9.4337713491093947E-2</v>
      </c>
      <c r="F52" s="26">
        <v>3.7966771955816395E-2</v>
      </c>
      <c r="G52" s="26">
        <v>0</v>
      </c>
      <c r="H52" s="26">
        <v>0.66965020576131695</v>
      </c>
      <c r="I52" s="26">
        <v>0.31722600027663261</v>
      </c>
      <c r="J52" s="26">
        <v>0</v>
      </c>
      <c r="K52" s="26">
        <v>0.74593941630475447</v>
      </c>
      <c r="L52" s="26">
        <v>0.99309535573123775</v>
      </c>
      <c r="M52" s="26">
        <v>0.48018213782103125</v>
      </c>
      <c r="N52" s="26">
        <v>0.51121139662806292</v>
      </c>
      <c r="O52" s="26">
        <v>0.65036341169342282</v>
      </c>
      <c r="P52" s="26">
        <v>0</v>
      </c>
      <c r="Q52" s="26">
        <v>4.8020395242617472E-4</v>
      </c>
      <c r="R52" s="26">
        <v>0.35131187442038431</v>
      </c>
      <c r="S52" s="26">
        <v>0.82411356186832452</v>
      </c>
      <c r="T52" s="26">
        <v>0.23300000000000001</v>
      </c>
      <c r="U52" s="26">
        <v>0</v>
      </c>
      <c r="V52" s="26">
        <v>0</v>
      </c>
      <c r="W52" s="26">
        <v>0.28154662567706046</v>
      </c>
      <c r="X52" s="26">
        <v>0.98676556222450373</v>
      </c>
      <c r="Y52" s="26">
        <v>0.19737207237207241</v>
      </c>
      <c r="Z52" s="26">
        <v>0</v>
      </c>
      <c r="AA52" s="26">
        <v>0.90964680088933225</v>
      </c>
      <c r="AB52" s="26">
        <v>0.99481500442995074</v>
      </c>
      <c r="AC52" s="26">
        <v>0</v>
      </c>
      <c r="AD52" s="26">
        <v>0</v>
      </c>
      <c r="AE52" s="26">
        <v>0.69</v>
      </c>
      <c r="AF52" s="26">
        <v>0.44</v>
      </c>
      <c r="AG52" s="26">
        <v>0.52</v>
      </c>
      <c r="AH52" s="26">
        <v>0.67</v>
      </c>
    </row>
    <row r="53" spans="1:34" ht="15" customHeight="1" x14ac:dyDescent="0.3">
      <c r="B53" s="40"/>
      <c r="C53" s="23" t="s">
        <v>31</v>
      </c>
      <c r="D53" s="24">
        <v>1.5858020000000002</v>
      </c>
      <c r="E53" s="27">
        <v>35.975985999999999</v>
      </c>
      <c r="F53" s="27">
        <v>30.314953999999993</v>
      </c>
      <c r="G53" s="27">
        <v>3E-37</v>
      </c>
      <c r="H53" s="27">
        <v>251.88751306706294</v>
      </c>
      <c r="I53" s="27">
        <v>119.79262249895457</v>
      </c>
      <c r="J53" s="27">
        <v>1.2239906542906245</v>
      </c>
      <c r="K53" s="27">
        <v>275.79849359391511</v>
      </c>
      <c r="L53" s="27">
        <v>363.46173400937209</v>
      </c>
      <c r="M53" s="27">
        <v>174.96704378616991</v>
      </c>
      <c r="N53" s="27">
        <v>185.70503915300006</v>
      </c>
      <c r="O53" s="27">
        <v>239.81329604899994</v>
      </c>
      <c r="P53" s="27">
        <v>0</v>
      </c>
      <c r="Q53" s="27">
        <v>0.18126706942499998</v>
      </c>
      <c r="R53" s="27">
        <v>124.63466029462504</v>
      </c>
      <c r="S53" s="27">
        <v>294.78801587899903</v>
      </c>
      <c r="T53" s="27">
        <v>86</v>
      </c>
      <c r="U53" s="27">
        <v>0.76264358722499992</v>
      </c>
      <c r="V53" s="27">
        <v>2.2425000000000001E-8</v>
      </c>
      <c r="W53" s="27">
        <v>102.440945785425</v>
      </c>
      <c r="X53" s="27">
        <v>359.0470110464251</v>
      </c>
      <c r="Y53" s="27">
        <v>73.493089488607097</v>
      </c>
      <c r="Z53" s="27">
        <v>0.73445794281405008</v>
      </c>
      <c r="AA53" s="27">
        <v>316.6220104403402</v>
      </c>
      <c r="AB53" s="27">
        <v>305.835364482187</v>
      </c>
      <c r="AC53" s="27">
        <v>2</v>
      </c>
      <c r="AD53" s="27">
        <v>0</v>
      </c>
      <c r="AE53" s="27">
        <v>246</v>
      </c>
      <c r="AF53" s="27">
        <v>171</v>
      </c>
      <c r="AG53" s="27">
        <v>195</v>
      </c>
      <c r="AH53" s="27">
        <v>235</v>
      </c>
    </row>
    <row r="54" spans="1:34" ht="15" customHeight="1" x14ac:dyDescent="0.3">
      <c r="B54" s="40"/>
      <c r="C54" s="23" t="s">
        <v>23</v>
      </c>
      <c r="D54" s="24">
        <v>1.6550293197066821</v>
      </c>
      <c r="E54" s="27">
        <v>37.428472915925582</v>
      </c>
      <c r="F54" s="27">
        <v>31.594732930471395</v>
      </c>
      <c r="G54" s="27">
        <v>3E-37</v>
      </c>
      <c r="H54" s="27">
        <v>262.85337996425665</v>
      </c>
      <c r="I54" s="27">
        <v>124.76248628199993</v>
      </c>
      <c r="J54" s="27">
        <v>1.2666502589999997</v>
      </c>
      <c r="K54" s="27">
        <v>284.57232650600008</v>
      </c>
      <c r="L54" s="27">
        <v>377.18972878378378</v>
      </c>
      <c r="M54" s="27">
        <v>181.15667783199987</v>
      </c>
      <c r="N54" s="27">
        <v>192.18960056299994</v>
      </c>
      <c r="O54" s="27">
        <v>247.97038050000009</v>
      </c>
      <c r="P54" s="27">
        <v>0</v>
      </c>
      <c r="Q54" s="27">
        <v>0.18634122</v>
      </c>
      <c r="R54" s="27">
        <v>128.68675664999995</v>
      </c>
      <c r="S54" s="27">
        <v>303.65909237999995</v>
      </c>
      <c r="T54" s="27">
        <v>89</v>
      </c>
      <c r="U54" s="27">
        <v>0.78849535700000006</v>
      </c>
      <c r="V54" s="27">
        <v>0</v>
      </c>
      <c r="W54" s="27">
        <v>105.94104824200001</v>
      </c>
      <c r="X54" s="27">
        <v>372.342490494</v>
      </c>
      <c r="Y54" s="27">
        <v>76.82428474300005</v>
      </c>
      <c r="Z54" s="27">
        <v>0.75819197000000005</v>
      </c>
      <c r="AA54" s="27">
        <v>327.467074045</v>
      </c>
      <c r="AB54" s="27">
        <v>316.26043794100002</v>
      </c>
      <c r="AC54" s="27">
        <v>2.0989005679999999</v>
      </c>
      <c r="AD54" s="27">
        <v>0</v>
      </c>
      <c r="AE54" s="27">
        <v>253.73727148848391</v>
      </c>
      <c r="AF54" s="27">
        <v>176.13871456582183</v>
      </c>
      <c r="AG54" s="27">
        <v>201.45136933886761</v>
      </c>
      <c r="AH54" s="27">
        <v>242.79422153600001</v>
      </c>
    </row>
    <row r="55" spans="1:34" s="37" customFormat="1" ht="15" customHeight="1" x14ac:dyDescent="0.3">
      <c r="B55" s="40"/>
      <c r="C55" s="23" t="s">
        <v>39</v>
      </c>
      <c r="D55" s="39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0.76506617823972756</v>
      </c>
      <c r="L55" s="36">
        <v>0.82323804338266282</v>
      </c>
      <c r="M55" s="36">
        <v>0.82213161424091508</v>
      </c>
      <c r="N55" s="36">
        <v>0.81573852868841878</v>
      </c>
      <c r="O55" s="36">
        <v>0.59647543834476935</v>
      </c>
      <c r="P55" s="36" t="s">
        <v>20</v>
      </c>
      <c r="Q55" s="36">
        <v>0</v>
      </c>
      <c r="R55" s="36">
        <v>0.75340451157619737</v>
      </c>
      <c r="S55" s="36">
        <v>0.94509553391375545</v>
      </c>
      <c r="T55" s="36">
        <v>0.91732846837169735</v>
      </c>
      <c r="U55" s="36">
        <v>0</v>
      </c>
      <c r="V55" s="36">
        <v>0.77137166340934471</v>
      </c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</row>
    <row r="56" spans="1:34" s="37" customFormat="1" ht="15" customHeight="1" x14ac:dyDescent="0.3">
      <c r="B56" s="40"/>
      <c r="C56" s="23" t="s">
        <v>40</v>
      </c>
      <c r="D56" s="39">
        <v>1</v>
      </c>
      <c r="E56" s="36">
        <v>1</v>
      </c>
      <c r="F56" s="36">
        <v>1</v>
      </c>
      <c r="G56" s="36">
        <v>0</v>
      </c>
      <c r="H56" s="36">
        <v>1</v>
      </c>
      <c r="I56" s="36">
        <v>1</v>
      </c>
      <c r="J56" s="36">
        <v>1</v>
      </c>
      <c r="K56" s="36">
        <v>0.23493382176027244</v>
      </c>
      <c r="L56" s="36">
        <v>0.17676195661733712</v>
      </c>
      <c r="M56" s="36">
        <v>0.17786838575908492</v>
      </c>
      <c r="N56" s="36">
        <v>0.18426147131158119</v>
      </c>
      <c r="O56" s="36">
        <v>0.40352456165523065</v>
      </c>
      <c r="P56" s="36" t="s">
        <v>20</v>
      </c>
      <c r="Q56" s="36">
        <v>1</v>
      </c>
      <c r="R56" s="36">
        <v>0.24659548842380263</v>
      </c>
      <c r="S56" s="36">
        <v>5.4904466086244261E-2</v>
      </c>
      <c r="T56" s="36">
        <v>8.2671531628302666E-2</v>
      </c>
      <c r="U56" s="36">
        <v>1</v>
      </c>
      <c r="V56" s="36">
        <v>0.22862833659065535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</row>
    <row r="57" spans="1:34" ht="15" customHeight="1" x14ac:dyDescent="0.3">
      <c r="A57" s="1" t="s">
        <v>19</v>
      </c>
      <c r="B57" s="40"/>
      <c r="C57" s="23" t="s">
        <v>63</v>
      </c>
      <c r="D57" s="24">
        <v>0</v>
      </c>
      <c r="E57" s="27">
        <v>457.41864878715165</v>
      </c>
      <c r="F57" s="27" t="s">
        <v>20</v>
      </c>
      <c r="G57" s="27">
        <v>0</v>
      </c>
      <c r="H57" s="27">
        <v>430.76388010266703</v>
      </c>
      <c r="I57" s="27">
        <v>411.11614308303808</v>
      </c>
      <c r="J57" s="27">
        <v>0</v>
      </c>
      <c r="K57" s="27">
        <v>217.32304775933173</v>
      </c>
      <c r="L57" s="27">
        <v>234.38420967227276</v>
      </c>
      <c r="M57" s="27">
        <v>215.95307350793522</v>
      </c>
      <c r="N57" s="27">
        <v>204.89305370753243</v>
      </c>
      <c r="O57" s="27">
        <v>228.88429113587193</v>
      </c>
      <c r="P57" s="27" t="s">
        <v>73</v>
      </c>
      <c r="Q57" s="27" t="s">
        <v>73</v>
      </c>
      <c r="R57" s="27">
        <v>226.46892874385117</v>
      </c>
      <c r="S57" s="27">
        <v>197.24242070715832</v>
      </c>
      <c r="T57" s="27">
        <v>198.1</v>
      </c>
      <c r="U57" s="27">
        <v>114.1134596493519</v>
      </c>
      <c r="V57" s="27" t="s">
        <v>73</v>
      </c>
      <c r="W57" s="27">
        <v>190.6178792203653</v>
      </c>
      <c r="X57" s="27">
        <v>187.72365006071664</v>
      </c>
      <c r="Y57" s="27">
        <v>185.41398811129429</v>
      </c>
      <c r="Z57" s="27">
        <v>230.63347910864184</v>
      </c>
      <c r="AA57" s="27">
        <v>188.53519204796748</v>
      </c>
      <c r="AB57" s="27">
        <v>182.49589575211547</v>
      </c>
      <c r="AC57" s="27">
        <v>177.23292572257392</v>
      </c>
      <c r="AD57" s="27">
        <v>0</v>
      </c>
      <c r="AE57" s="27">
        <v>182.99562449774962</v>
      </c>
      <c r="AF57" s="27">
        <v>168.36886105983157</v>
      </c>
      <c r="AG57" s="27">
        <v>188.4522856004221</v>
      </c>
      <c r="AH57" s="27">
        <v>162.65407333562547</v>
      </c>
    </row>
    <row r="58" spans="1:34" ht="15" customHeight="1" x14ac:dyDescent="0.3">
      <c r="A58" s="1" t="s">
        <v>18</v>
      </c>
      <c r="B58" s="40"/>
      <c r="C58" s="23" t="s">
        <v>64</v>
      </c>
      <c r="D58" s="24">
        <v>245.8989225</v>
      </c>
      <c r="E58" s="27">
        <v>245.8989225</v>
      </c>
      <c r="F58" s="27">
        <v>245.8989225</v>
      </c>
      <c r="G58" s="27">
        <v>240.90966899999995</v>
      </c>
      <c r="H58" s="27">
        <v>230.9491305</v>
      </c>
      <c r="I58" s="27">
        <v>230.9491305</v>
      </c>
      <c r="J58" s="27">
        <v>230.9491305</v>
      </c>
      <c r="K58" s="27">
        <v>219.51120769171268</v>
      </c>
      <c r="L58" s="27">
        <v>208.67717474999998</v>
      </c>
      <c r="M58" s="27">
        <v>208.67717475000001</v>
      </c>
      <c r="N58" s="27">
        <v>208.67717474999998</v>
      </c>
      <c r="O58" s="27">
        <v>205.11562512065879</v>
      </c>
      <c r="P58" s="27">
        <v>200.80697174999997</v>
      </c>
      <c r="Q58" s="27">
        <v>200.80697174999997</v>
      </c>
      <c r="R58" s="27">
        <v>200.80697174999997</v>
      </c>
      <c r="S58" s="27">
        <v>198.96459998623067</v>
      </c>
      <c r="T58" s="27">
        <v>195.8</v>
      </c>
      <c r="U58" s="27">
        <v>195.83868149999998</v>
      </c>
      <c r="V58" s="27">
        <v>187.30364399999996</v>
      </c>
      <c r="W58" s="27">
        <v>187.30364399999999</v>
      </c>
      <c r="X58" s="27">
        <v>187.30364400000002</v>
      </c>
      <c r="Y58" s="27">
        <v>187.30364399999999</v>
      </c>
      <c r="Z58" s="27">
        <v>190.04384025000002</v>
      </c>
      <c r="AA58" s="27">
        <v>187.32414451346594</v>
      </c>
      <c r="AB58" s="27">
        <v>182.38027499999998</v>
      </c>
      <c r="AC58" s="27">
        <v>182.38027499999998</v>
      </c>
      <c r="AD58" s="27">
        <v>182.38027500000001</v>
      </c>
      <c r="AE58" s="27">
        <v>176.13111292453763</v>
      </c>
      <c r="AF58" s="27">
        <v>169.0656165</v>
      </c>
      <c r="AG58" s="27">
        <v>169.0656165</v>
      </c>
      <c r="AH58" s="27">
        <v>169.06561649999998</v>
      </c>
    </row>
    <row r="59" spans="1:34" ht="9" customHeight="1" x14ac:dyDescent="0.3">
      <c r="B59" s="7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s="15" customFormat="1" ht="21" customHeight="1" thickBot="1" x14ac:dyDescent="0.3">
      <c r="B60" s="19"/>
      <c r="C60" s="22" t="s">
        <v>13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5" customHeight="1" x14ac:dyDescent="0.3">
      <c r="B61" s="40"/>
      <c r="C61" s="23" t="s">
        <v>8</v>
      </c>
      <c r="D61" s="21">
        <v>1</v>
      </c>
      <c r="E61" s="26">
        <v>0.97435897435887586</v>
      </c>
      <c r="F61" s="26">
        <v>0.99744341563734562</v>
      </c>
      <c r="G61" s="26">
        <v>0.98990791062801942</v>
      </c>
      <c r="H61" s="26">
        <v>0.98923785042068413</v>
      </c>
      <c r="I61" s="26">
        <v>0.78841727716727716</v>
      </c>
      <c r="J61" s="26">
        <v>0.99827777777777782</v>
      </c>
      <c r="K61" s="26">
        <v>0.95364659829487597</v>
      </c>
      <c r="L61" s="26">
        <v>0.97365744354443406</v>
      </c>
      <c r="M61" s="26">
        <v>0.69475738214645366</v>
      </c>
      <c r="N61" s="26">
        <v>0.65782288108475095</v>
      </c>
      <c r="O61" s="26">
        <v>0.92426665753951998</v>
      </c>
      <c r="P61" s="26">
        <v>0.99078635525379699</v>
      </c>
      <c r="Q61" s="26">
        <v>1</v>
      </c>
      <c r="R61" s="26">
        <v>0.97464526624838799</v>
      </c>
      <c r="S61" s="26">
        <v>0.90387984865991478</v>
      </c>
      <c r="T61" s="26">
        <v>0.94499999999999995</v>
      </c>
      <c r="U61" s="26">
        <v>0.9956374643874496</v>
      </c>
      <c r="V61" s="26">
        <v>1</v>
      </c>
      <c r="W61" s="26">
        <v>0.96607850305778353</v>
      </c>
      <c r="X61" s="26">
        <v>0.92400000000000004</v>
      </c>
      <c r="Y61" s="26">
        <v>0.8310973776907512</v>
      </c>
      <c r="Z61" s="26">
        <v>0.96625933283158394</v>
      </c>
      <c r="AA61" s="26">
        <v>0.96176344344119524</v>
      </c>
      <c r="AB61" s="26">
        <v>0.3905119711142096</v>
      </c>
      <c r="AC61" s="26">
        <v>0</v>
      </c>
      <c r="AD61" s="26">
        <v>0</v>
      </c>
      <c r="AE61" s="26">
        <v>0</v>
      </c>
      <c r="AF61" s="26">
        <v>0.59199999999999997</v>
      </c>
      <c r="AG61" s="26">
        <v>0.78700000000000003</v>
      </c>
      <c r="AH61" s="26">
        <v>0.78400000000000003</v>
      </c>
    </row>
    <row r="62" spans="1:34" ht="15" customHeight="1" x14ac:dyDescent="0.3">
      <c r="B62" s="40"/>
      <c r="C62" s="23" t="s">
        <v>9</v>
      </c>
      <c r="D62" s="21">
        <v>0</v>
      </c>
      <c r="E62" s="26">
        <v>0.20364925690369479</v>
      </c>
      <c r="F62" s="26">
        <v>0.24296318836917119</v>
      </c>
      <c r="G62" s="26">
        <v>7.7896909000587919E-2</v>
      </c>
      <c r="H62" s="26">
        <v>0.61001250800581897</v>
      </c>
      <c r="I62" s="26">
        <v>0.20288393957974873</v>
      </c>
      <c r="J62" s="26">
        <v>0</v>
      </c>
      <c r="K62" s="26">
        <v>0.78240648997337703</v>
      </c>
      <c r="L62" s="26">
        <v>0.98943191648040474</v>
      </c>
      <c r="M62" s="26">
        <v>0.54116523051434073</v>
      </c>
      <c r="N62" s="26">
        <v>0.44002255276557889</v>
      </c>
      <c r="O62" s="26">
        <v>0.97253149406158645</v>
      </c>
      <c r="P62" s="26">
        <v>5.9293439310161747E-2</v>
      </c>
      <c r="Q62" s="26">
        <v>1.5112810970799139E-3</v>
      </c>
      <c r="R62" s="26">
        <v>0.43859348818087029</v>
      </c>
      <c r="S62" s="26">
        <v>0.97605619511973674</v>
      </c>
      <c r="T62" s="26">
        <v>0.82499999999999996</v>
      </c>
      <c r="U62" s="26">
        <v>0</v>
      </c>
      <c r="V62" s="26">
        <v>0</v>
      </c>
      <c r="W62" s="26">
        <v>0.66278192908627687</v>
      </c>
      <c r="X62" s="26">
        <v>0.98676556222450373</v>
      </c>
      <c r="Y62" s="26">
        <v>0.24520168455079669</v>
      </c>
      <c r="Z62" s="26">
        <v>0.28703703703703709</v>
      </c>
      <c r="AA62" s="26">
        <v>1</v>
      </c>
      <c r="AB62" s="26">
        <v>1</v>
      </c>
      <c r="AC62" s="26">
        <v>0.23</v>
      </c>
      <c r="AD62" s="26">
        <v>0.3</v>
      </c>
      <c r="AE62" s="26">
        <v>1</v>
      </c>
      <c r="AF62" s="26">
        <v>1</v>
      </c>
      <c r="AG62" s="26">
        <v>0.84</v>
      </c>
      <c r="AH62" s="26">
        <v>0.62</v>
      </c>
    </row>
    <row r="63" spans="1:34" ht="15" customHeight="1" x14ac:dyDescent="0.3">
      <c r="B63" s="40"/>
      <c r="C63" s="23" t="s">
        <v>31</v>
      </c>
      <c r="D63" s="24">
        <v>3E-37</v>
      </c>
      <c r="E63" s="27">
        <v>23.729482000000004</v>
      </c>
      <c r="F63" s="27">
        <v>12.741885</v>
      </c>
      <c r="G63" s="27">
        <v>9.2468649999999961</v>
      </c>
      <c r="H63" s="27">
        <v>71.434821866130662</v>
      </c>
      <c r="I63" s="27">
        <v>23.793498620691587</v>
      </c>
      <c r="J63" s="27">
        <v>0</v>
      </c>
      <c r="K63" s="27">
        <v>87.15314033210187</v>
      </c>
      <c r="L63" s="27">
        <v>112.68721741188138</v>
      </c>
      <c r="M63" s="27">
        <v>54.887019745109242</v>
      </c>
      <c r="N63" s="27">
        <v>47.550224639404547</v>
      </c>
      <c r="O63" s="27">
        <v>103.5030812928365</v>
      </c>
      <c r="P63" s="27">
        <v>6.8717683369999998</v>
      </c>
      <c r="Q63" s="27">
        <v>0.18674901471057201</v>
      </c>
      <c r="R63" s="27">
        <v>48.152995955999948</v>
      </c>
      <c r="S63" s="27">
        <v>102.27146725185005</v>
      </c>
      <c r="T63" s="27">
        <v>91</v>
      </c>
      <c r="U63" s="27">
        <v>0.10496965049999998</v>
      </c>
      <c r="V63" s="27">
        <v>0</v>
      </c>
      <c r="W63" s="27">
        <v>73.765831034999991</v>
      </c>
      <c r="X63" s="27">
        <v>91.309551138000074</v>
      </c>
      <c r="Y63" s="27">
        <v>17.468742887282001</v>
      </c>
      <c r="Z63" s="27">
        <v>29.560464595712176</v>
      </c>
      <c r="AA63" s="27">
        <v>110.35996015025839</v>
      </c>
      <c r="AB63" s="27">
        <v>38.650900860748798</v>
      </c>
      <c r="AC63" s="27">
        <v>0</v>
      </c>
      <c r="AD63" s="27">
        <v>0</v>
      </c>
      <c r="AE63" s="27">
        <v>0</v>
      </c>
      <c r="AF63" s="27">
        <v>64</v>
      </c>
      <c r="AG63" s="27">
        <v>80</v>
      </c>
      <c r="AH63" s="27">
        <v>62</v>
      </c>
    </row>
    <row r="64" spans="1:34" ht="15" customHeight="1" x14ac:dyDescent="0.3">
      <c r="B64" s="40"/>
      <c r="C64" s="23" t="s">
        <v>23</v>
      </c>
      <c r="D64" s="24">
        <v>3E-37</v>
      </c>
      <c r="E64" s="27">
        <v>25.239893346094142</v>
      </c>
      <c r="F64" s="27">
        <v>13.619468802770626</v>
      </c>
      <c r="G64" s="27">
        <v>9.7549220317907377</v>
      </c>
      <c r="H64" s="27">
        <v>75.301115953204757</v>
      </c>
      <c r="I64" s="27">
        <v>25.103232007000013</v>
      </c>
      <c r="J64" s="27">
        <v>0</v>
      </c>
      <c r="K64" s="27">
        <v>91.112286638067914</v>
      </c>
      <c r="L64" s="27">
        <v>117.55408416573918</v>
      </c>
      <c r="M64" s="27">
        <v>57.542905847337238</v>
      </c>
      <c r="N64" s="27">
        <v>49.904153673999986</v>
      </c>
      <c r="O64" s="27">
        <v>113.45839506000003</v>
      </c>
      <c r="P64" s="27">
        <v>7.26448698</v>
      </c>
      <c r="Q64" s="27">
        <v>0.18898450999999999</v>
      </c>
      <c r="R64" s="27">
        <v>50.294061479999996</v>
      </c>
      <c r="S64" s="27">
        <v>106.90571965999996</v>
      </c>
      <c r="T64" s="27">
        <v>95</v>
      </c>
      <c r="U64" s="27">
        <v>0.11173546299999999</v>
      </c>
      <c r="V64" s="27">
        <v>0</v>
      </c>
      <c r="W64" s="27">
        <v>77.221207096000001</v>
      </c>
      <c r="X64" s="27">
        <v>95.803319314999939</v>
      </c>
      <c r="Y64" s="27">
        <v>18.306834351999999</v>
      </c>
      <c r="Z64" s="27">
        <v>30.918820791000002</v>
      </c>
      <c r="AA64" s="27">
        <v>115.41477322293889</v>
      </c>
      <c r="AB64" s="27">
        <v>40.467467878999997</v>
      </c>
      <c r="AC64" s="27">
        <v>0</v>
      </c>
      <c r="AD64" s="27">
        <v>0</v>
      </c>
      <c r="AE64" s="27">
        <v>0</v>
      </c>
      <c r="AF64" s="27">
        <v>67.304436333424405</v>
      </c>
      <c r="AG64" s="27">
        <v>83.792692755922204</v>
      </c>
      <c r="AH64" s="27">
        <v>64.781392428000004</v>
      </c>
    </row>
    <row r="65" spans="1:34" s="37" customFormat="1" ht="15" customHeight="1" x14ac:dyDescent="0.3">
      <c r="B65" s="40"/>
      <c r="C65" s="23" t="s">
        <v>39</v>
      </c>
      <c r="D65" s="38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</row>
    <row r="66" spans="1:34" s="37" customFormat="1" ht="15" customHeight="1" x14ac:dyDescent="0.3">
      <c r="B66" s="40"/>
      <c r="C66" s="23" t="s">
        <v>40</v>
      </c>
      <c r="D66" s="38">
        <v>0</v>
      </c>
      <c r="E66" s="36">
        <v>1</v>
      </c>
      <c r="F66" s="36">
        <v>1</v>
      </c>
      <c r="G66" s="36">
        <v>1</v>
      </c>
      <c r="H66" s="36">
        <v>1</v>
      </c>
      <c r="I66" s="36">
        <v>1</v>
      </c>
      <c r="J66" s="36">
        <v>0</v>
      </c>
      <c r="K66" s="36">
        <v>1</v>
      </c>
      <c r="L66" s="36">
        <v>1</v>
      </c>
      <c r="M66" s="36">
        <v>1</v>
      </c>
      <c r="N66" s="36">
        <v>1</v>
      </c>
      <c r="O66" s="36">
        <v>1</v>
      </c>
      <c r="P66" s="36">
        <v>1</v>
      </c>
      <c r="Q66" s="36">
        <v>1</v>
      </c>
      <c r="R66" s="36">
        <v>1</v>
      </c>
      <c r="S66" s="36">
        <v>1</v>
      </c>
      <c r="T66" s="36">
        <v>1</v>
      </c>
      <c r="U66" s="36">
        <v>1</v>
      </c>
      <c r="V66" s="36">
        <v>1</v>
      </c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</row>
    <row r="67" spans="1:34" ht="15" customHeight="1" x14ac:dyDescent="0.3">
      <c r="A67" s="1" t="s">
        <v>19</v>
      </c>
      <c r="B67" s="40"/>
      <c r="C67" s="23" t="s">
        <v>63</v>
      </c>
      <c r="D67" s="24" t="s">
        <v>20</v>
      </c>
      <c r="E67" s="27" t="s">
        <v>20</v>
      </c>
      <c r="F67" s="27" t="s">
        <v>20</v>
      </c>
      <c r="G67" s="27" t="s">
        <v>20</v>
      </c>
      <c r="H67" s="27" t="s">
        <v>20</v>
      </c>
      <c r="I67" s="27" t="s">
        <v>20</v>
      </c>
      <c r="J67" s="27" t="s">
        <v>20</v>
      </c>
      <c r="K67" s="27" t="s">
        <v>20</v>
      </c>
      <c r="L67" s="27" t="s">
        <v>20</v>
      </c>
      <c r="M67" s="27" t="s">
        <v>20</v>
      </c>
      <c r="N67" s="27" t="s">
        <v>20</v>
      </c>
      <c r="O67" s="27" t="s">
        <v>20</v>
      </c>
      <c r="P67" s="27" t="s">
        <v>20</v>
      </c>
      <c r="Q67" s="27" t="s">
        <v>20</v>
      </c>
      <c r="R67" s="27" t="s">
        <v>20</v>
      </c>
      <c r="S67" s="27" t="s">
        <v>20</v>
      </c>
      <c r="T67" s="27">
        <v>0</v>
      </c>
      <c r="U67" s="27" t="s">
        <v>20</v>
      </c>
      <c r="V67" s="27" t="s">
        <v>20</v>
      </c>
      <c r="W67" s="27" t="s">
        <v>20</v>
      </c>
      <c r="X67" s="27" t="s">
        <v>20</v>
      </c>
      <c r="Y67" s="27" t="s">
        <v>20</v>
      </c>
      <c r="Z67" s="27" t="s">
        <v>20</v>
      </c>
      <c r="AA67" s="27" t="s">
        <v>20</v>
      </c>
      <c r="AB67" s="27" t="s">
        <v>20</v>
      </c>
      <c r="AC67" s="27" t="s">
        <v>20</v>
      </c>
      <c r="AD67" s="27" t="s">
        <v>20</v>
      </c>
      <c r="AE67" s="27" t="s">
        <v>20</v>
      </c>
      <c r="AF67" s="27" t="s">
        <v>20</v>
      </c>
      <c r="AG67" s="27" t="s">
        <v>20</v>
      </c>
      <c r="AH67" s="27" t="s">
        <v>20</v>
      </c>
    </row>
    <row r="68" spans="1:34" ht="15" customHeight="1" x14ac:dyDescent="0.3">
      <c r="A68" s="1" t="s">
        <v>18</v>
      </c>
      <c r="B68" s="40"/>
      <c r="C68" s="23" t="s">
        <v>64</v>
      </c>
      <c r="D68" s="24">
        <v>136.28208824999999</v>
      </c>
      <c r="E68" s="27">
        <v>136.28208824999999</v>
      </c>
      <c r="F68" s="27">
        <v>136.28208824999999</v>
      </c>
      <c r="G68" s="27">
        <v>136.28208824999999</v>
      </c>
      <c r="H68" s="27">
        <v>136.28208824999999</v>
      </c>
      <c r="I68" s="27">
        <v>136.28208824999999</v>
      </c>
      <c r="J68" s="27">
        <v>136.28208824999999</v>
      </c>
      <c r="K68" s="27">
        <v>136.28208824999999</v>
      </c>
      <c r="L68" s="27">
        <v>136.28208824999999</v>
      </c>
      <c r="M68" s="27">
        <v>136.28208824999999</v>
      </c>
      <c r="N68" s="27">
        <v>136.28208824999999</v>
      </c>
      <c r="O68" s="27">
        <v>136.28208824999999</v>
      </c>
      <c r="P68" s="27">
        <v>136.28208824999999</v>
      </c>
      <c r="Q68" s="27">
        <v>136.28208824999999</v>
      </c>
      <c r="R68" s="27">
        <v>136.28208824999999</v>
      </c>
      <c r="S68" s="27">
        <v>136.28208824999999</v>
      </c>
      <c r="T68" s="27">
        <v>136.28208824999999</v>
      </c>
      <c r="U68" s="27">
        <v>136.28208824999999</v>
      </c>
      <c r="V68" s="27">
        <v>136.28208824999999</v>
      </c>
      <c r="W68" s="27">
        <v>82.089092250000007</v>
      </c>
      <c r="X68" s="27">
        <v>82.089092250000007</v>
      </c>
      <c r="Y68" s="27">
        <v>82.089092250000007</v>
      </c>
      <c r="Z68" s="27">
        <v>82.089092250000007</v>
      </c>
      <c r="AA68" s="27">
        <f>91.37*0.9075*0.99</f>
        <v>82.089092250000007</v>
      </c>
      <c r="AB68" s="27">
        <f>88.97*0.9075*0.99</f>
        <v>79.932872250000003</v>
      </c>
      <c r="AC68" s="27">
        <f>88.97*0.9075*0.99</f>
        <v>79.932872250000003</v>
      </c>
      <c r="AD68" s="27">
        <f>88.97*0.9075*0.99</f>
        <v>79.932872250000003</v>
      </c>
      <c r="AE68" s="27">
        <f>88.97*0.9075*0.99</f>
        <v>79.932872250000003</v>
      </c>
      <c r="AF68" s="27">
        <f>82.47*0.9075*0.99</f>
        <v>74.093109749999996</v>
      </c>
      <c r="AG68" s="27" t="s">
        <v>11</v>
      </c>
      <c r="AH68" s="27" t="s">
        <v>11</v>
      </c>
    </row>
    <row r="69" spans="1:34" ht="9" customHeight="1" x14ac:dyDescent="0.3">
      <c r="B69" s="7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>
        <v>0</v>
      </c>
      <c r="Q69" s="6">
        <v>0</v>
      </c>
      <c r="R69" s="6">
        <v>0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s="15" customFormat="1" ht="21" customHeight="1" thickBot="1" x14ac:dyDescent="0.3">
      <c r="B70" s="19"/>
      <c r="C70" s="22" t="s">
        <v>52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 ht="15" customHeight="1" x14ac:dyDescent="0.3">
      <c r="B71" s="40"/>
      <c r="C71" s="23" t="s">
        <v>8</v>
      </c>
      <c r="D71" s="21">
        <v>0.99735613848369364</v>
      </c>
      <c r="E71" s="26">
        <v>0.9746028928069701</v>
      </c>
      <c r="F71" s="26">
        <v>0.9516</v>
      </c>
      <c r="G71" s="26">
        <v>0.9516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 ht="15" customHeight="1" x14ac:dyDescent="0.3">
      <c r="B72" s="40"/>
      <c r="C72" s="23" t="s">
        <v>9</v>
      </c>
      <c r="D72" s="21">
        <v>6.6143883555299224E-2</v>
      </c>
      <c r="E72" s="26">
        <v>0.33043778113078631</v>
      </c>
      <c r="F72" s="26">
        <v>0.1040459568700825</v>
      </c>
      <c r="G72" s="26">
        <v>0.58260098109566916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 ht="15" customHeight="1" x14ac:dyDescent="0.3">
      <c r="B73" s="40"/>
      <c r="C73" s="23" t="s">
        <v>31</v>
      </c>
      <c r="D73" s="24">
        <v>51.99745400000004</v>
      </c>
      <c r="E73" s="27">
        <v>264.63907400000005</v>
      </c>
      <c r="F73" s="27">
        <v>86.749356999999975</v>
      </c>
      <c r="G73" s="27">
        <v>239.05117099999995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 ht="15" customHeight="1" x14ac:dyDescent="0.3">
      <c r="B74" s="40"/>
      <c r="C74" s="23" t="s">
        <v>23</v>
      </c>
      <c r="D74" s="24">
        <v>54.854291800119292</v>
      </c>
      <c r="E74" s="27">
        <v>279.17882729395956</v>
      </c>
      <c r="F74" s="27">
        <v>91.51553297577928</v>
      </c>
      <c r="G74" s="27">
        <v>252.18508384975962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 s="37" customFormat="1" ht="15" customHeight="1" x14ac:dyDescent="0.3">
      <c r="B75" s="40"/>
      <c r="C75" s="23" t="s">
        <v>39</v>
      </c>
      <c r="D75" s="38">
        <v>0</v>
      </c>
      <c r="E75" s="36">
        <v>0</v>
      </c>
      <c r="F75" s="36">
        <v>0</v>
      </c>
      <c r="G75" s="36">
        <v>0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</row>
    <row r="76" spans="1:34" s="37" customFormat="1" ht="15" customHeight="1" x14ac:dyDescent="0.3">
      <c r="B76" s="40"/>
      <c r="C76" s="23" t="s">
        <v>40</v>
      </c>
      <c r="D76" s="38">
        <v>1</v>
      </c>
      <c r="E76" s="36">
        <v>1</v>
      </c>
      <c r="F76" s="36">
        <v>1</v>
      </c>
      <c r="G76" s="36">
        <v>1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</row>
    <row r="77" spans="1:34" ht="15" customHeight="1" x14ac:dyDescent="0.3">
      <c r="B77" s="40"/>
      <c r="C77" s="23" t="s">
        <v>63</v>
      </c>
      <c r="D77" s="24">
        <v>0</v>
      </c>
      <c r="E77" s="27">
        <v>0</v>
      </c>
      <c r="F77" s="27">
        <v>0</v>
      </c>
      <c r="G77" s="27">
        <v>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 ht="15" customHeight="1" x14ac:dyDescent="0.3">
      <c r="B78" s="40"/>
      <c r="C78" s="23" t="s">
        <v>64</v>
      </c>
      <c r="D78" s="24">
        <v>0</v>
      </c>
      <c r="E78" s="27">
        <v>0</v>
      </c>
      <c r="F78" s="27">
        <v>0</v>
      </c>
      <c r="G78" s="27">
        <v>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 ht="9" customHeight="1" x14ac:dyDescent="0.3">
      <c r="B79" s="7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 ht="15" customHeight="1" thickBot="1" x14ac:dyDescent="0.35">
      <c r="B80" s="31"/>
      <c r="C80" s="14" t="s">
        <v>70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s="15" customFormat="1" ht="7.5" customHeight="1" x14ac:dyDescent="0.25">
      <c r="B81" s="19"/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 spans="1:34" s="15" customFormat="1" ht="21" customHeight="1" thickBot="1" x14ac:dyDescent="0.3">
      <c r="B82" s="19"/>
      <c r="C82" s="22" t="s">
        <v>47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 ht="15" customHeight="1" x14ac:dyDescent="0.3">
      <c r="B83" s="30"/>
      <c r="C83" s="23" t="s">
        <v>8</v>
      </c>
      <c r="D83" s="21">
        <v>0.86145086956521733</v>
      </c>
      <c r="E83" s="26">
        <v>0.82358021978021967</v>
      </c>
      <c r="F83" s="26">
        <v>0.80808444444444438</v>
      </c>
      <c r="G83" s="26">
        <v>0.58572846439580395</v>
      </c>
      <c r="H83" s="26">
        <v>0.53483330583394761</v>
      </c>
      <c r="I83" s="26">
        <v>0.46077676995049194</v>
      </c>
      <c r="J83" s="26">
        <v>0.24210000000000001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 spans="1:34" ht="15" customHeight="1" x14ac:dyDescent="0.3">
      <c r="B84" s="30"/>
      <c r="C84" s="23" t="s">
        <v>9</v>
      </c>
      <c r="D84" s="21">
        <v>0.72728069511051729</v>
      </c>
      <c r="E84" s="26">
        <v>0.63395937079522469</v>
      </c>
      <c r="F84" s="26">
        <v>0.64451263356237709</v>
      </c>
      <c r="G84" s="26">
        <v>0.53425131467808651</v>
      </c>
      <c r="H84" s="26">
        <v>0.46507403293474325</v>
      </c>
      <c r="I84" s="26">
        <v>0.37107672411886561</v>
      </c>
      <c r="J84" s="26">
        <v>0.1943</v>
      </c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 spans="1:34" ht="15" customHeight="1" x14ac:dyDescent="0.3">
      <c r="B85" s="30"/>
      <c r="C85" s="23" t="s">
        <v>31</v>
      </c>
      <c r="D85" s="24">
        <v>185.03716496239082</v>
      </c>
      <c r="E85" s="27">
        <v>166.02941807000002</v>
      </c>
      <c r="F85" s="27">
        <v>164.21404008299996</v>
      </c>
      <c r="G85" s="27">
        <v>139.43277928900005</v>
      </c>
      <c r="H85" s="27">
        <v>121.43181782700002</v>
      </c>
      <c r="I85" s="27">
        <v>97.897984316999938</v>
      </c>
      <c r="J85" s="27">
        <v>31.030371488644747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 ht="15" customHeight="1" x14ac:dyDescent="0.3">
      <c r="B86" s="30"/>
      <c r="C86" s="23" t="s">
        <v>23</v>
      </c>
      <c r="D86" s="24">
        <v>193.83772484580305</v>
      </c>
      <c r="E86" s="27">
        <v>174.19382904061985</v>
      </c>
      <c r="F86" s="27">
        <v>172.30192889165761</v>
      </c>
      <c r="G86" s="27">
        <v>146.97876260919085</v>
      </c>
      <c r="H86" s="27">
        <v>128.00552919532333</v>
      </c>
      <c r="I86" s="27">
        <v>102.83712253534489</v>
      </c>
      <c r="J86" s="27">
        <v>32.375579919892374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 s="37" customFormat="1" ht="15" customHeight="1" x14ac:dyDescent="0.3">
      <c r="B87" s="30"/>
      <c r="C87" s="23" t="s">
        <v>39</v>
      </c>
      <c r="D87" s="38">
        <v>1</v>
      </c>
      <c r="E87" s="36">
        <v>1</v>
      </c>
      <c r="F87" s="36">
        <v>1</v>
      </c>
      <c r="G87" s="36">
        <v>1</v>
      </c>
      <c r="H87" s="36">
        <v>1</v>
      </c>
      <c r="I87" s="36">
        <v>1</v>
      </c>
      <c r="J87" s="36">
        <v>1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</row>
    <row r="88" spans="1:34" s="37" customFormat="1" ht="15" customHeight="1" x14ac:dyDescent="0.3">
      <c r="B88" s="30"/>
      <c r="C88" s="23" t="s">
        <v>40</v>
      </c>
      <c r="D88" s="38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</row>
    <row r="89" spans="1:34" ht="15" customHeight="1" x14ac:dyDescent="0.3">
      <c r="A89" s="1" t="s">
        <v>19</v>
      </c>
      <c r="B89" s="30"/>
      <c r="C89" s="23" t="s">
        <v>63</v>
      </c>
      <c r="D89" s="24">
        <v>0</v>
      </c>
      <c r="E89" s="27">
        <v>240.2070812434379</v>
      </c>
      <c r="F89" s="27">
        <v>240.29675123915663</v>
      </c>
      <c r="G89" s="27">
        <v>236.18043650047474</v>
      </c>
      <c r="H89" s="27">
        <v>226.37606412092993</v>
      </c>
      <c r="I89" s="27">
        <v>225.9944895249306</v>
      </c>
      <c r="J89" s="27">
        <v>268.49759359189636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 ht="15" customHeight="1" x14ac:dyDescent="0.3">
      <c r="A90" s="1" t="s">
        <v>18</v>
      </c>
      <c r="B90" s="30"/>
      <c r="C90" s="23" t="s">
        <v>64</v>
      </c>
      <c r="D90" s="24">
        <v>240.02890845420228</v>
      </c>
      <c r="E90" s="27">
        <v>240.02890845420228</v>
      </c>
      <c r="F90" s="27">
        <v>240.02890845420228</v>
      </c>
      <c r="G90" s="27">
        <v>225.44197358908454</v>
      </c>
      <c r="H90" s="27">
        <v>225.44197358908454</v>
      </c>
      <c r="I90" s="27">
        <v>225.44197358908454</v>
      </c>
      <c r="J90" s="27">
        <v>212.33896318847349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 ht="9" customHeight="1" x14ac:dyDescent="0.3">
      <c r="B91" s="7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 ht="15" customHeight="1" thickBot="1" x14ac:dyDescent="0.35">
      <c r="B92" s="31"/>
      <c r="C92" s="14" t="s">
        <v>71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s="15" customFormat="1" ht="7.5" customHeight="1" x14ac:dyDescent="0.25">
      <c r="B93" s="19"/>
      <c r="C93" s="2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 spans="1:34" s="15" customFormat="1" ht="21" customHeight="1" thickBot="1" x14ac:dyDescent="0.3">
      <c r="B94" s="19"/>
      <c r="C94" s="22" t="s">
        <v>53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 ht="15" customHeight="1" x14ac:dyDescent="0.3">
      <c r="B95" s="30"/>
      <c r="C95" s="23" t="s">
        <v>8</v>
      </c>
      <c r="D95" s="21">
        <v>0.97026676551914814</v>
      </c>
      <c r="E95" s="26">
        <v>0.9702504206925614</v>
      </c>
      <c r="F95" s="26">
        <v>0.96734445653108025</v>
      </c>
      <c r="G95" s="26">
        <v>0.9583385181545111</v>
      </c>
      <c r="H95" s="26">
        <v>0.78599762729367606</v>
      </c>
      <c r="I95" s="26">
        <v>0.83823803573352229</v>
      </c>
      <c r="J95" s="26">
        <v>0.94567339406290229</v>
      </c>
      <c r="K95" s="26">
        <v>0.7157881936903181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 spans="1:34" ht="15" customHeight="1" x14ac:dyDescent="0.3">
      <c r="B96" s="30"/>
      <c r="C96" s="23" t="s">
        <v>9</v>
      </c>
      <c r="D96" s="21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0.25874632351863086</v>
      </c>
      <c r="K96" s="26">
        <v>1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 spans="2:34" ht="15" customHeight="1" x14ac:dyDescent="0.3">
      <c r="B97" s="30"/>
      <c r="C97" s="23" t="s">
        <v>31</v>
      </c>
      <c r="D97" s="24">
        <v>0</v>
      </c>
      <c r="E97" s="27">
        <v>0</v>
      </c>
      <c r="F97" s="27">
        <v>0</v>
      </c>
      <c r="G97" s="27">
        <v>0</v>
      </c>
      <c r="H97" s="27">
        <v>1.5490823339999999</v>
      </c>
      <c r="I97" s="27">
        <v>0</v>
      </c>
      <c r="J97" s="27">
        <v>785.32291353100038</v>
      </c>
      <c r="K97" s="27">
        <v>2395.4503899020006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2:34" ht="15" customHeight="1" x14ac:dyDescent="0.3">
      <c r="B98" s="30"/>
      <c r="C98" s="23" t="s">
        <v>23</v>
      </c>
      <c r="D98" s="24">
        <v>0</v>
      </c>
      <c r="E98" s="27">
        <v>0</v>
      </c>
      <c r="F98" s="27">
        <v>0</v>
      </c>
      <c r="G98" s="27">
        <v>0</v>
      </c>
      <c r="H98" s="27">
        <v>1.6680268550000001</v>
      </c>
      <c r="I98" s="27">
        <v>0</v>
      </c>
      <c r="J98" s="27">
        <v>804.51418739400015</v>
      </c>
      <c r="K98" s="27">
        <v>2452.3056188260007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2:34" s="37" customFormat="1" ht="15" customHeight="1" x14ac:dyDescent="0.3">
      <c r="B99" s="30"/>
      <c r="C99" s="23" t="s">
        <v>39</v>
      </c>
      <c r="D99" s="39">
        <v>0</v>
      </c>
      <c r="E99" s="36">
        <v>0</v>
      </c>
      <c r="F99" s="36">
        <v>0</v>
      </c>
      <c r="G99" s="36">
        <v>0</v>
      </c>
      <c r="H99" s="36">
        <v>1</v>
      </c>
      <c r="I99" s="36">
        <v>0</v>
      </c>
      <c r="J99" s="36">
        <v>1</v>
      </c>
      <c r="K99" s="36">
        <v>1</v>
      </c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</row>
    <row r="100" spans="2:34" s="37" customFormat="1" ht="15" customHeight="1" x14ac:dyDescent="0.3">
      <c r="B100" s="30"/>
      <c r="C100" s="23" t="s">
        <v>40</v>
      </c>
      <c r="D100" s="39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</row>
    <row r="101" spans="2:34" ht="15" customHeight="1" x14ac:dyDescent="0.3">
      <c r="B101" s="30"/>
      <c r="C101" s="23" t="s">
        <v>63</v>
      </c>
      <c r="D101" s="24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2:34" ht="15" customHeight="1" x14ac:dyDescent="0.3">
      <c r="B102" s="30"/>
      <c r="C102" s="23" t="s">
        <v>64</v>
      </c>
      <c r="D102" s="24">
        <v>321.21688499999993</v>
      </c>
      <c r="E102" s="27">
        <v>321.21688499999993</v>
      </c>
      <c r="F102" s="27">
        <v>321.21688499999993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2:34" ht="9" customHeight="1" x14ac:dyDescent="0.3">
      <c r="B103" s="7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2:34" s="15" customFormat="1" ht="21" customHeight="1" thickBot="1" x14ac:dyDescent="0.3">
      <c r="B104" s="19"/>
      <c r="C104" s="22" t="s">
        <v>54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2:34" ht="15" customHeight="1" x14ac:dyDescent="0.3">
      <c r="B105" s="30"/>
      <c r="C105" s="23" t="s">
        <v>8</v>
      </c>
      <c r="D105" s="21">
        <v>1</v>
      </c>
      <c r="E105" s="26">
        <v>1</v>
      </c>
      <c r="F105" s="26">
        <v>0.59345742727367146</v>
      </c>
      <c r="G105" s="26">
        <v>1</v>
      </c>
      <c r="H105" s="26">
        <v>1</v>
      </c>
      <c r="I105" s="26">
        <v>1</v>
      </c>
      <c r="J105" s="26">
        <v>0.99960000000000004</v>
      </c>
      <c r="K105" s="26">
        <v>0.2545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 spans="2:34" ht="15" customHeight="1" x14ac:dyDescent="0.3">
      <c r="B106" s="30"/>
      <c r="C106" s="23" t="s">
        <v>9</v>
      </c>
      <c r="D106" s="21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6.3299999999999995E-2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 spans="2:34" ht="15" customHeight="1" x14ac:dyDescent="0.3">
      <c r="B107" s="30"/>
      <c r="C107" s="23" t="s">
        <v>31</v>
      </c>
      <c r="D107" s="24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44.53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2:34" ht="15" customHeight="1" x14ac:dyDescent="0.3">
      <c r="B108" s="30"/>
      <c r="C108" s="23" t="s">
        <v>23</v>
      </c>
      <c r="D108" s="24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45.41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2:34" s="37" customFormat="1" ht="15" customHeight="1" x14ac:dyDescent="0.3">
      <c r="B109" s="30"/>
      <c r="C109" s="23" t="s">
        <v>39</v>
      </c>
      <c r="D109" s="38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1</v>
      </c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</row>
    <row r="110" spans="2:34" s="37" customFormat="1" ht="15" customHeight="1" x14ac:dyDescent="0.3">
      <c r="B110" s="30"/>
      <c r="C110" s="23" t="s">
        <v>40</v>
      </c>
      <c r="D110" s="38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</row>
    <row r="111" spans="2:34" ht="15" customHeight="1" x14ac:dyDescent="0.3">
      <c r="B111" s="30"/>
      <c r="C111" s="23" t="s">
        <v>63</v>
      </c>
      <c r="D111" s="24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2:34" ht="15" customHeight="1" x14ac:dyDescent="0.3">
      <c r="B112" s="30"/>
      <c r="C112" s="23" t="s">
        <v>64</v>
      </c>
      <c r="D112" s="24">
        <v>264.60215099999999</v>
      </c>
      <c r="E112" s="27">
        <v>264.60215099999999</v>
      </c>
      <c r="F112" s="27">
        <v>264.60215099999999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2:34" ht="9" customHeight="1" x14ac:dyDescent="0.3">
      <c r="B113" s="7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2:34" ht="15" customHeight="1" thickBot="1" x14ac:dyDescent="0.35">
      <c r="B114" s="31"/>
      <c r="C114" s="14" t="s">
        <v>65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2:34" s="15" customFormat="1" ht="7.5" customHeight="1" x14ac:dyDescent="0.25">
      <c r="B115" s="19"/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 spans="2:34" s="15" customFormat="1" ht="21" customHeight="1" thickBot="1" x14ac:dyDescent="0.3">
      <c r="B116" s="19"/>
      <c r="C116" s="22" t="s">
        <v>61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2:34" ht="15" customHeight="1" x14ac:dyDescent="0.3">
      <c r="B117" s="30"/>
      <c r="C117" s="23" t="s">
        <v>8</v>
      </c>
      <c r="D117" s="21">
        <v>0.70060978260869577</v>
      </c>
      <c r="E117" s="26">
        <v>0.97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 spans="2:34" ht="15" customHeight="1" x14ac:dyDescent="0.3">
      <c r="B118" s="30"/>
      <c r="C118" s="23" t="s">
        <v>31</v>
      </c>
      <c r="D118" s="24">
        <v>292.49026483517588</v>
      </c>
      <c r="E118" s="27">
        <v>204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2:34" ht="15" customHeight="1" x14ac:dyDescent="0.3">
      <c r="B119" s="30"/>
      <c r="C119" s="23" t="s">
        <v>23</v>
      </c>
      <c r="D119" s="24">
        <v>294.65916764415078</v>
      </c>
      <c r="E119" s="27">
        <v>205</v>
      </c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2:34" ht="15" customHeight="1" x14ac:dyDescent="0.3">
      <c r="B120" s="30"/>
      <c r="C120" s="23" t="s">
        <v>58</v>
      </c>
      <c r="D120" s="21">
        <v>8.6568414988476533E-2</v>
      </c>
      <c r="E120" s="26">
        <v>0.44</v>
      </c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 spans="2:34" ht="15" customHeight="1" x14ac:dyDescent="0.3">
      <c r="B121" s="30"/>
      <c r="C121" s="23" t="s">
        <v>59</v>
      </c>
      <c r="D121" s="21">
        <v>0.91343158501152355</v>
      </c>
      <c r="E121" s="26">
        <v>0.56000000000000005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 spans="2:34" ht="15" customHeight="1" x14ac:dyDescent="0.3">
      <c r="B122" s="30"/>
      <c r="C122" s="23" t="s">
        <v>60</v>
      </c>
      <c r="D122" s="21">
        <v>0.19272374607299683</v>
      </c>
      <c r="E122" s="26">
        <v>0.13600000000000001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 spans="2:34" ht="9" customHeight="1" x14ac:dyDescent="0.3">
      <c r="B123" s="7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2:34" ht="15" customHeight="1" thickBot="1" x14ac:dyDescent="0.35">
      <c r="B124" s="31"/>
      <c r="C124" s="33" t="s">
        <v>33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2:34" s="15" customFormat="1" ht="7.5" customHeight="1" x14ac:dyDescent="0.25">
      <c r="B125" s="19"/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 spans="2:34" s="15" customFormat="1" ht="21" customHeight="1" thickBot="1" x14ac:dyDescent="0.3">
      <c r="B126" s="19"/>
      <c r="C126" s="22" t="s">
        <v>34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2:34" ht="15" customHeight="1" x14ac:dyDescent="0.3">
      <c r="B127" s="30"/>
      <c r="C127" s="23" t="s">
        <v>16</v>
      </c>
      <c r="D127" s="34">
        <v>0.22596700000000425</v>
      </c>
      <c r="E127" s="35">
        <v>0.24034558454089705</v>
      </c>
      <c r="F127" s="35">
        <v>8.4075987000000005E-2</v>
      </c>
      <c r="G127" s="35">
        <v>0.33146587686930001</v>
      </c>
      <c r="H127" s="35">
        <v>0.38570101739999996</v>
      </c>
      <c r="I127" s="35">
        <v>0.20002439499999999</v>
      </c>
      <c r="J127" s="35">
        <v>1.9222204999999996E-3</v>
      </c>
      <c r="K127" s="35">
        <v>0.57921060899999999</v>
      </c>
      <c r="L127" s="35">
        <v>0.71993845039999993</v>
      </c>
      <c r="M127" s="35">
        <v>0.43484385759999999</v>
      </c>
      <c r="N127" s="35">
        <v>0.38592122629999992</v>
      </c>
      <c r="O127" s="35">
        <v>0.66366219280000005</v>
      </c>
      <c r="P127" s="35">
        <v>0.20025892609999996</v>
      </c>
      <c r="Q127" s="35">
        <v>7.0544594049999979E-2</v>
      </c>
      <c r="R127" s="35">
        <v>0.41470227020000006</v>
      </c>
      <c r="S127" s="35">
        <v>0.69957901590000005</v>
      </c>
      <c r="T127" s="35">
        <v>0.59</v>
      </c>
      <c r="U127" s="35">
        <v>7.0000000000000007E-2</v>
      </c>
      <c r="V127" s="35">
        <v>4.7450542770000013E-2</v>
      </c>
      <c r="W127" s="35">
        <v>0.29370969390000001</v>
      </c>
      <c r="X127" s="35">
        <v>0.72</v>
      </c>
      <c r="Y127" s="35">
        <v>0.19886824980600001</v>
      </c>
      <c r="Z127" s="35">
        <v>0.19508033058854968</v>
      </c>
      <c r="AA127" s="35">
        <f>1.61-SUM(AB127:AD127)</f>
        <v>0.69000000000000006</v>
      </c>
      <c r="AB127" s="35">
        <v>0.63</v>
      </c>
      <c r="AC127" s="35">
        <v>0.14000000000000001</v>
      </c>
      <c r="AD127" s="35">
        <v>0.15</v>
      </c>
      <c r="AE127" s="35">
        <v>0.63</v>
      </c>
      <c r="AF127" s="35">
        <v>0.57999999999999996</v>
      </c>
      <c r="AG127" s="35">
        <v>0.39</v>
      </c>
      <c r="AH127" s="35">
        <v>0.32</v>
      </c>
    </row>
    <row r="128" spans="2:34" ht="15" customHeight="1" x14ac:dyDescent="0.3">
      <c r="B128" s="30"/>
      <c r="C128" s="23" t="s">
        <v>27</v>
      </c>
      <c r="D128" s="24">
        <v>32.521101879999996</v>
      </c>
      <c r="E128" s="27">
        <v>32.74706888</v>
      </c>
      <c r="F128" s="27">
        <v>32.988924013000002</v>
      </c>
      <c r="G128" s="27">
        <v>33.073</v>
      </c>
      <c r="H128" s="27">
        <v>28.858720069911794</v>
      </c>
      <c r="I128" s="27">
        <v>29.252053384500002</v>
      </c>
      <c r="J128" s="27">
        <v>29.452077779500001</v>
      </c>
      <c r="K128" s="27">
        <v>29.454000000000001</v>
      </c>
      <c r="L128" s="27">
        <v>24.435296465699999</v>
      </c>
      <c r="M128" s="27">
        <v>25.1552349161</v>
      </c>
      <c r="N128" s="27">
        <v>25.5900787737</v>
      </c>
      <c r="O128" s="27">
        <v>25.975999999999999</v>
      </c>
      <c r="P128" s="27">
        <v>23.389196479850003</v>
      </c>
      <c r="Q128" s="27">
        <v>23.59</v>
      </c>
      <c r="R128" s="27">
        <v>23.66</v>
      </c>
      <c r="S128" s="27">
        <v>24.07</v>
      </c>
      <c r="T128" s="27">
        <v>20.672999999999998</v>
      </c>
      <c r="U128" s="27">
        <v>21.256</v>
      </c>
      <c r="V128" s="27">
        <v>21.324999999999999</v>
      </c>
      <c r="W128" s="27">
        <v>21.37218</v>
      </c>
      <c r="X128" s="27">
        <v>17.7</v>
      </c>
      <c r="Y128" s="27">
        <v>18.399999999999999</v>
      </c>
      <c r="Z128" s="27">
        <v>18.600000000000001</v>
      </c>
      <c r="AA128" s="27">
        <v>18.8</v>
      </c>
      <c r="AB128" s="27">
        <v>17.7</v>
      </c>
      <c r="AC128" s="27">
        <v>18.399999999999999</v>
      </c>
      <c r="AD128" s="27">
        <v>17.600000000000001</v>
      </c>
      <c r="AE128" s="27">
        <v>17.7</v>
      </c>
      <c r="AF128" s="27">
        <v>18.5</v>
      </c>
      <c r="AG128" s="27">
        <v>17.100000000000001</v>
      </c>
      <c r="AH128" s="27" t="s">
        <v>11</v>
      </c>
    </row>
    <row r="129" spans="2:34" ht="6" customHeight="1" x14ac:dyDescent="0.3">
      <c r="B129" s="31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9"/>
      <c r="AB129" s="10"/>
      <c r="AC129" s="10"/>
      <c r="AD129" s="5"/>
      <c r="AE129" s="5"/>
      <c r="AF129" s="5"/>
      <c r="AG129" s="5"/>
      <c r="AH129" s="5"/>
    </row>
    <row r="130" spans="2:34" s="15" customFormat="1" ht="21" customHeight="1" thickBot="1" x14ac:dyDescent="0.3">
      <c r="B130" s="19"/>
      <c r="C130" s="22" t="s">
        <v>48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2:34" ht="15" customHeight="1" x14ac:dyDescent="0.3">
      <c r="B131" s="30"/>
      <c r="C131" s="23" t="s">
        <v>16</v>
      </c>
      <c r="D131" s="34">
        <v>6.308999999999898E-2</v>
      </c>
      <c r="E131" s="35">
        <v>5.84699999999998E-2</v>
      </c>
      <c r="F131" s="35">
        <v>5.3615000000002411E-2</v>
      </c>
      <c r="G131" s="35">
        <v>4.9754927340000005E-2</v>
      </c>
      <c r="H131" s="35">
        <v>3.8629297329999999E-2</v>
      </c>
      <c r="I131" s="35">
        <v>3.6830310542700001E-2</v>
      </c>
      <c r="J131" s="35">
        <v>0.02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2:34" ht="15" customHeight="1" x14ac:dyDescent="0.3">
      <c r="B132" s="30"/>
      <c r="C132" s="23" t="s">
        <v>27</v>
      </c>
      <c r="D132" s="24">
        <v>14.279824999999999</v>
      </c>
      <c r="E132" s="27">
        <v>14.342914999999998</v>
      </c>
      <c r="F132" s="27">
        <v>14.401384999999998</v>
      </c>
      <c r="G132" s="27">
        <v>14.455</v>
      </c>
      <c r="H132" s="27">
        <v>14.738003000000001</v>
      </c>
      <c r="I132" s="27">
        <v>14.773401</v>
      </c>
      <c r="J132" s="27">
        <v>7.0890000000000004</v>
      </c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2:34" ht="9" customHeight="1" x14ac:dyDescent="0.3">
      <c r="B133" s="7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2:34" ht="18.75" customHeight="1" x14ac:dyDescent="0.3">
      <c r="B134" s="4"/>
      <c r="C134" s="32" t="s">
        <v>41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9"/>
      <c r="AB134" s="10"/>
      <c r="AC134" s="10"/>
      <c r="AD134" s="5"/>
      <c r="AE134" s="5"/>
      <c r="AF134" s="5"/>
      <c r="AG134" s="5"/>
      <c r="AH134" s="5"/>
    </row>
    <row r="135" spans="2:34" ht="13.5" x14ac:dyDescent="0.3">
      <c r="C135" s="32" t="s">
        <v>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2:34" ht="13.5" x14ac:dyDescent="0.3">
      <c r="C136" s="32" t="s">
        <v>67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</sheetData>
  <mergeCells count="7">
    <mergeCell ref="B61:B68"/>
    <mergeCell ref="B71:B78"/>
    <mergeCell ref="B9:B16"/>
    <mergeCell ref="B51:B58"/>
    <mergeCell ref="B41:B48"/>
    <mergeCell ref="B31:B38"/>
    <mergeCell ref="B19:B26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A12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Operacionais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Nunes</dc:creator>
  <cp:lastModifiedBy>Paula Tanner</cp:lastModifiedBy>
  <dcterms:created xsi:type="dcterms:W3CDTF">2017-10-26T19:10:52Z</dcterms:created>
  <dcterms:modified xsi:type="dcterms:W3CDTF">2023-11-30T17:41:09Z</dcterms:modified>
</cp:coreProperties>
</file>