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RTUM\Desktop\"/>
    </mc:Choice>
  </mc:AlternateContent>
  <xr:revisionPtr revIDLastSave="0" documentId="13_ncr:1_{02B02AEE-FB1D-4754-B462-A0CA88DA18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1" sheetId="1" r:id="rId1"/>
    <sheet name="22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J38" i="1"/>
  <c r="E37" i="1"/>
  <c r="J37" i="1"/>
  <c r="J36" i="1"/>
  <c r="E36" i="1"/>
  <c r="O2" i="1"/>
  <c r="O3" i="1" s="1"/>
  <c r="D35" i="2"/>
  <c r="B35" i="2"/>
  <c r="J35" i="2" s="1"/>
  <c r="D34" i="2"/>
  <c r="B34" i="2"/>
  <c r="J34" i="2" s="1"/>
  <c r="J33" i="2"/>
  <c r="D33" i="2"/>
  <c r="B33" i="2"/>
  <c r="E33" i="2" s="1"/>
  <c r="J32" i="2"/>
  <c r="E32" i="2"/>
  <c r="B31" i="2"/>
  <c r="J31" i="2" s="1"/>
  <c r="J30" i="2"/>
  <c r="E30" i="2"/>
  <c r="J29" i="2"/>
  <c r="E29" i="2"/>
  <c r="J28" i="2"/>
  <c r="E28" i="2"/>
  <c r="J27" i="2"/>
  <c r="E27" i="2"/>
  <c r="J26" i="2"/>
  <c r="E26" i="2"/>
  <c r="J25" i="2"/>
  <c r="E25" i="2"/>
  <c r="J24" i="2"/>
  <c r="E2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O2" i="2"/>
  <c r="O3" i="2" s="1"/>
  <c r="J2" i="2"/>
  <c r="I2" i="2"/>
  <c r="K2" i="2" s="1"/>
  <c r="L2" i="2" s="1"/>
  <c r="H2" i="2"/>
  <c r="F2" i="2" s="1"/>
  <c r="G2" i="2"/>
  <c r="E2" i="2"/>
  <c r="B35" i="1"/>
  <c r="D35" i="1"/>
  <c r="I2" i="1" s="1"/>
  <c r="K2" i="1" s="1"/>
  <c r="J35" i="1"/>
  <c r="E35" i="1"/>
  <c r="G2" i="1"/>
  <c r="E34" i="1"/>
  <c r="J34" i="1"/>
  <c r="D34" i="1"/>
  <c r="B34" i="1"/>
  <c r="D33" i="1"/>
  <c r="J33" i="1"/>
  <c r="E33" i="1"/>
  <c r="B33" i="1"/>
  <c r="J32" i="1"/>
  <c r="E32" i="1"/>
  <c r="J31" i="1"/>
  <c r="E31" i="1"/>
  <c r="B31" i="1"/>
  <c r="J30" i="1"/>
  <c r="E30" i="1"/>
  <c r="J29" i="1"/>
  <c r="E29" i="1"/>
  <c r="J28" i="1"/>
  <c r="J27" i="1"/>
  <c r="E28" i="1"/>
  <c r="E27" i="1"/>
  <c r="E26" i="1"/>
  <c r="J26" i="1"/>
  <c r="E25" i="1"/>
  <c r="J25" i="1"/>
  <c r="E24" i="1"/>
  <c r="J24" i="1"/>
  <c r="E23" i="1"/>
  <c r="J23" i="1"/>
  <c r="E22" i="1"/>
  <c r="J22" i="1"/>
  <c r="J21" i="1"/>
  <c r="E21" i="1"/>
  <c r="J19" i="1"/>
  <c r="J20" i="1"/>
  <c r="E19" i="1"/>
  <c r="E20" i="1"/>
  <c r="E18" i="1"/>
  <c r="J18" i="1"/>
  <c r="J16" i="1"/>
  <c r="J17" i="1"/>
  <c r="E16" i="1"/>
  <c r="E17" i="1"/>
  <c r="E15" i="1"/>
  <c r="J15" i="1"/>
  <c r="E14" i="1"/>
  <c r="J14" i="1"/>
  <c r="E13" i="1"/>
  <c r="J13" i="1"/>
  <c r="E12" i="1"/>
  <c r="J12" i="1"/>
  <c r="J3" i="1"/>
  <c r="J4" i="1"/>
  <c r="J5" i="1"/>
  <c r="J6" i="1"/>
  <c r="J7" i="1"/>
  <c r="J8" i="1"/>
  <c r="J9" i="1"/>
  <c r="J10" i="1"/>
  <c r="J11" i="1"/>
  <c r="J2" i="1"/>
  <c r="H2" i="1"/>
  <c r="E11" i="1"/>
  <c r="E10" i="1"/>
  <c r="E9" i="1"/>
  <c r="E8" i="1"/>
  <c r="E3" i="1"/>
  <c r="E4" i="1"/>
  <c r="E5" i="1"/>
  <c r="E6" i="1"/>
  <c r="E7" i="1"/>
  <c r="E2" i="1"/>
  <c r="E31" i="2" l="1"/>
  <c r="E34" i="2"/>
  <c r="E35" i="2"/>
  <c r="L2" i="1"/>
  <c r="F2" i="1"/>
</calcChain>
</file>

<file path=xl/sharedStrings.xml><?xml version="1.0" encoding="utf-8"?>
<sst xmlns="http://schemas.openxmlformats.org/spreadsheetml/2006/main" count="93" uniqueCount="15">
  <si>
    <t>s</t>
    <phoneticPr fontId="1" type="noConversion"/>
  </si>
  <si>
    <t xml:space="preserve">s StWqBox </t>
    <phoneticPr fontId="1" type="noConversion"/>
  </si>
  <si>
    <t>Cost</t>
    <phoneticPr fontId="1" type="noConversion"/>
  </si>
  <si>
    <t>Total TL</t>
    <phoneticPr fontId="1" type="noConversion"/>
  </si>
  <si>
    <t>s GPinkMoMo</t>
    <phoneticPr fontId="1" type="noConversion"/>
  </si>
  <si>
    <t>Discount</t>
    <phoneticPr fontId="1" type="noConversion"/>
  </si>
  <si>
    <t>TotalCost</t>
    <phoneticPr fontId="1" type="noConversion"/>
  </si>
  <si>
    <t>TotalOffering Price</t>
    <phoneticPr fontId="1" type="noConversion"/>
  </si>
  <si>
    <t>TotalIncome</t>
    <phoneticPr fontId="1" type="noConversion"/>
  </si>
  <si>
    <t>Price differences</t>
    <phoneticPr fontId="1" type="noConversion"/>
  </si>
  <si>
    <t>TL Gain(0.86)</t>
    <phoneticPr fontId="1" type="noConversion"/>
  </si>
  <si>
    <t>s 2023巴黎纪念包</t>
    <phoneticPr fontId="1" type="noConversion"/>
  </si>
  <si>
    <t>SteamTL:</t>
    <phoneticPr fontId="1" type="noConversion"/>
  </si>
  <si>
    <t>BuffCNY:</t>
    <phoneticPr fontId="1" type="noConversion"/>
  </si>
  <si>
    <t>OfferingPrice(0.86 CNY)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</si>
</sst>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I27" sqref="I27"/>
    </sheetView>
  </sheetViews>
  <sheetFormatPr defaultRowHeight="14.25" x14ac:dyDescent="0.2"/>
  <cols>
    <col min="1" max="1" width="19.25" style="2" customWidth="1"/>
    <col min="2" max="2" width="9" style="2"/>
    <col min="3" max="3" width="18.875" style="2" customWidth="1"/>
    <col min="4" max="4" width="12.25" style="2" customWidth="1"/>
    <col min="5" max="5" width="15.75" style="2" customWidth="1"/>
    <col min="6" max="6" width="12.25" style="2" customWidth="1"/>
    <col min="7" max="7" width="9" style="2"/>
    <col min="8" max="8" width="17.375" style="2" customWidth="1"/>
    <col min="9" max="16384" width="9" style="2"/>
  </cols>
  <sheetData>
    <row r="1" spans="1:15" x14ac:dyDescent="0.2">
      <c r="A1" s="2">
        <v>12835</v>
      </c>
      <c r="B1" s="2" t="s">
        <v>2</v>
      </c>
      <c r="C1" s="2" t="s">
        <v>14</v>
      </c>
      <c r="D1" s="2" t="s">
        <v>10</v>
      </c>
      <c r="E1" s="2" t="s">
        <v>9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</row>
    <row r="2" spans="1:15" x14ac:dyDescent="0.2">
      <c r="A2" s="2" t="s">
        <v>0</v>
      </c>
      <c r="B2" s="2">
        <v>14.8</v>
      </c>
      <c r="C2" s="2">
        <v>12.21</v>
      </c>
      <c r="D2" s="2">
        <v>44</v>
      </c>
      <c r="E2" s="2">
        <f>C2-B2</f>
        <v>-2.59</v>
      </c>
      <c r="F2" s="2">
        <f>H2-G2</f>
        <v>310.21000000000004</v>
      </c>
      <c r="G2" s="2">
        <f>SUM(B:B)</f>
        <v>1555.69</v>
      </c>
      <c r="H2" s="2">
        <f>SUM(C:C)</f>
        <v>1865.9</v>
      </c>
      <c r="I2" s="2">
        <f>SUM(D:D)</f>
        <v>6982.5510000000004</v>
      </c>
      <c r="J2" s="2">
        <f>B2/C2</f>
        <v>1.2121212121212122</v>
      </c>
      <c r="K2" s="2">
        <f>I2/10*4</f>
        <v>2793.0204000000003</v>
      </c>
      <c r="L2" s="2">
        <f>K2-G2</f>
        <v>1237.3304000000003</v>
      </c>
      <c r="M2" s="2" t="s">
        <v>12</v>
      </c>
      <c r="N2" s="2">
        <v>865.33</v>
      </c>
      <c r="O2" s="2">
        <f>N2*0.86*0.26</f>
        <v>193.48778800000002</v>
      </c>
    </row>
    <row r="3" spans="1:15" x14ac:dyDescent="0.2">
      <c r="A3" s="2" t="s">
        <v>0</v>
      </c>
      <c r="B3" s="2">
        <v>10.1</v>
      </c>
      <c r="C3" s="2">
        <v>8.98</v>
      </c>
      <c r="D3" s="2">
        <v>32.36</v>
      </c>
      <c r="E3" s="2">
        <f t="shared" ref="E3:E26" si="0">C3-B3</f>
        <v>-1.1199999999999992</v>
      </c>
      <c r="J3" s="2">
        <f t="shared" ref="J3:J26" si="1">B3/C3</f>
        <v>1.1247216035634744</v>
      </c>
      <c r="M3" s="2" t="s">
        <v>13</v>
      </c>
      <c r="N3" s="2">
        <v>152.5</v>
      </c>
      <c r="O3" s="2">
        <f>N3/O2</f>
        <v>0.78816343696068292</v>
      </c>
    </row>
    <row r="4" spans="1:15" x14ac:dyDescent="0.2">
      <c r="A4" s="2" t="s">
        <v>0</v>
      </c>
      <c r="B4" s="2">
        <v>5.53</v>
      </c>
      <c r="C4" s="2">
        <v>7.58</v>
      </c>
      <c r="D4" s="2">
        <v>27.31</v>
      </c>
      <c r="E4" s="2">
        <f t="shared" si="0"/>
        <v>2.0499999999999998</v>
      </c>
      <c r="J4" s="2">
        <f t="shared" si="1"/>
        <v>0.72955145118733511</v>
      </c>
    </row>
    <row r="5" spans="1:15" x14ac:dyDescent="0.2">
      <c r="A5" s="2" t="s">
        <v>0</v>
      </c>
      <c r="B5" s="2">
        <v>5.53</v>
      </c>
      <c r="C5" s="2">
        <v>7.6</v>
      </c>
      <c r="D5" s="2">
        <v>27.39</v>
      </c>
      <c r="E5" s="2">
        <f t="shared" si="0"/>
        <v>2.0699999999999994</v>
      </c>
      <c r="J5" s="2">
        <f t="shared" si="1"/>
        <v>0.72763157894736852</v>
      </c>
      <c r="O5" s="1"/>
    </row>
    <row r="6" spans="1:15" x14ac:dyDescent="0.2">
      <c r="A6" s="2" t="s">
        <v>1</v>
      </c>
      <c r="B6" s="2">
        <v>26.9</v>
      </c>
      <c r="C6" s="2">
        <v>31.29</v>
      </c>
      <c r="D6" s="2">
        <v>112.74</v>
      </c>
      <c r="E6" s="2">
        <f t="shared" si="0"/>
        <v>4.3900000000000006</v>
      </c>
      <c r="J6" s="2">
        <f t="shared" si="1"/>
        <v>0.85969958453179929</v>
      </c>
    </row>
    <row r="7" spans="1:15" x14ac:dyDescent="0.2">
      <c r="A7" s="2" t="s">
        <v>1</v>
      </c>
      <c r="B7" s="2">
        <v>27</v>
      </c>
      <c r="C7" s="2">
        <v>31.29</v>
      </c>
      <c r="D7" s="2">
        <v>112.74</v>
      </c>
      <c r="E7" s="2">
        <f t="shared" si="0"/>
        <v>4.2899999999999991</v>
      </c>
      <c r="J7" s="2">
        <f t="shared" si="1"/>
        <v>0.86289549376797703</v>
      </c>
    </row>
    <row r="8" spans="1:15" x14ac:dyDescent="0.2">
      <c r="A8" s="2" t="s">
        <v>0</v>
      </c>
      <c r="B8" s="2">
        <v>3.1</v>
      </c>
      <c r="C8" s="2">
        <v>4.49</v>
      </c>
      <c r="D8" s="2">
        <v>16.190000000000001</v>
      </c>
      <c r="E8" s="2">
        <f t="shared" si="0"/>
        <v>1.3900000000000001</v>
      </c>
      <c r="J8" s="2">
        <f t="shared" si="1"/>
        <v>0.69042316258351888</v>
      </c>
    </row>
    <row r="9" spans="1:15" x14ac:dyDescent="0.2">
      <c r="A9" s="2" t="s">
        <v>0</v>
      </c>
      <c r="B9" s="2">
        <v>3.33</v>
      </c>
      <c r="C9" s="2">
        <v>4.49</v>
      </c>
      <c r="D9" s="2">
        <v>16.190000000000001</v>
      </c>
      <c r="E9" s="2">
        <f t="shared" si="0"/>
        <v>1.1600000000000001</v>
      </c>
      <c r="J9" s="2">
        <f t="shared" si="1"/>
        <v>0.74164810690423155</v>
      </c>
    </row>
    <row r="10" spans="1:15" x14ac:dyDescent="0.2">
      <c r="A10" s="2" t="s">
        <v>0</v>
      </c>
      <c r="B10" s="2">
        <v>3.33</v>
      </c>
      <c r="C10" s="2">
        <v>4.49</v>
      </c>
      <c r="D10" s="2">
        <v>16.190000000000001</v>
      </c>
      <c r="E10" s="2">
        <f t="shared" si="0"/>
        <v>1.1600000000000001</v>
      </c>
      <c r="J10" s="2">
        <f t="shared" si="1"/>
        <v>0.74164810690423155</v>
      </c>
    </row>
    <row r="11" spans="1:15" x14ac:dyDescent="0.2">
      <c r="A11" s="2" t="s">
        <v>4</v>
      </c>
      <c r="B11" s="2">
        <v>40.9</v>
      </c>
      <c r="C11" s="2">
        <v>46.16</v>
      </c>
      <c r="D11" s="2">
        <v>165.63</v>
      </c>
      <c r="E11" s="2">
        <f t="shared" si="0"/>
        <v>5.259999999999998</v>
      </c>
      <c r="J11" s="2">
        <f t="shared" si="1"/>
        <v>0.886048526863085</v>
      </c>
    </row>
    <row r="12" spans="1:15" x14ac:dyDescent="0.2">
      <c r="A12" s="2" t="s">
        <v>11</v>
      </c>
      <c r="B12" s="2">
        <v>14.2</v>
      </c>
      <c r="C12" s="2">
        <v>17.5</v>
      </c>
      <c r="D12" s="2">
        <v>62.8</v>
      </c>
      <c r="E12" s="2">
        <f t="shared" si="0"/>
        <v>3.3000000000000007</v>
      </c>
      <c r="J12" s="2">
        <f t="shared" si="1"/>
        <v>0.81142857142857139</v>
      </c>
    </row>
    <row r="13" spans="1:15" x14ac:dyDescent="0.2">
      <c r="A13" s="2" t="s">
        <v>11</v>
      </c>
      <c r="B13" s="2">
        <v>14.2</v>
      </c>
      <c r="C13" s="2">
        <v>17.5</v>
      </c>
      <c r="D13" s="2">
        <v>62.8</v>
      </c>
      <c r="E13" s="2">
        <f t="shared" si="0"/>
        <v>3.3000000000000007</v>
      </c>
      <c r="J13" s="2">
        <f t="shared" si="1"/>
        <v>0.81142857142857139</v>
      </c>
    </row>
    <row r="14" spans="1:15" x14ac:dyDescent="0.2">
      <c r="A14" s="2" t="s">
        <v>11</v>
      </c>
      <c r="B14" s="2">
        <v>14.25</v>
      </c>
      <c r="C14" s="2">
        <v>17.45</v>
      </c>
      <c r="D14" s="2">
        <v>62.6</v>
      </c>
      <c r="E14" s="2">
        <f t="shared" si="0"/>
        <v>3.1999999999999993</v>
      </c>
      <c r="J14" s="2">
        <f t="shared" si="1"/>
        <v>0.81661891117478513</v>
      </c>
    </row>
    <row r="15" spans="1:15" x14ac:dyDescent="0.2">
      <c r="A15" s="2" t="s">
        <v>0</v>
      </c>
      <c r="B15" s="2">
        <v>40</v>
      </c>
      <c r="C15" s="2">
        <v>46.65</v>
      </c>
      <c r="D15" s="2">
        <v>167.38</v>
      </c>
      <c r="E15" s="2">
        <f t="shared" si="0"/>
        <v>6.6499999999999986</v>
      </c>
      <c r="J15" s="2">
        <f t="shared" si="1"/>
        <v>0.857449088960343</v>
      </c>
    </row>
    <row r="16" spans="1:15" x14ac:dyDescent="0.2">
      <c r="A16" s="2" t="s">
        <v>0</v>
      </c>
      <c r="B16" s="2">
        <v>40.6</v>
      </c>
      <c r="C16" s="2">
        <v>47.64</v>
      </c>
      <c r="D16" s="2">
        <v>171.31</v>
      </c>
      <c r="E16" s="2">
        <f t="shared" si="0"/>
        <v>7.0399999999999991</v>
      </c>
      <c r="J16" s="2">
        <f t="shared" si="1"/>
        <v>0.85222502099076414</v>
      </c>
    </row>
    <row r="17" spans="1:10" x14ac:dyDescent="0.2">
      <c r="A17" s="2" t="s">
        <v>0</v>
      </c>
      <c r="B17" s="2">
        <v>20.65</v>
      </c>
      <c r="C17" s="2">
        <v>26.01</v>
      </c>
      <c r="D17" s="2">
        <v>93.51</v>
      </c>
      <c r="E17" s="2">
        <f t="shared" si="0"/>
        <v>5.360000000000003</v>
      </c>
      <c r="J17" s="2">
        <f t="shared" si="1"/>
        <v>0.79392541330257582</v>
      </c>
    </row>
    <row r="18" spans="1:10" x14ac:dyDescent="0.2">
      <c r="A18" s="2" t="s">
        <v>0</v>
      </c>
      <c r="B18" s="2">
        <v>83.8</v>
      </c>
      <c r="C18" s="2">
        <v>85.9</v>
      </c>
      <c r="D18" s="2">
        <v>310.11</v>
      </c>
      <c r="E18" s="2">
        <f t="shared" si="0"/>
        <v>2.1000000000000085</v>
      </c>
      <c r="J18" s="2">
        <f t="shared" si="1"/>
        <v>0.97555296856810236</v>
      </c>
    </row>
    <row r="19" spans="1:10" x14ac:dyDescent="0.2">
      <c r="A19" s="2" t="s">
        <v>0</v>
      </c>
      <c r="B19" s="2">
        <v>24.47</v>
      </c>
      <c r="C19" s="2">
        <v>29.08</v>
      </c>
      <c r="D19" s="2">
        <v>104.98</v>
      </c>
      <c r="E19" s="2">
        <f t="shared" si="0"/>
        <v>4.6099999999999994</v>
      </c>
      <c r="J19" s="2">
        <f t="shared" si="1"/>
        <v>0.84147180192572213</v>
      </c>
    </row>
    <row r="20" spans="1:10" x14ac:dyDescent="0.2">
      <c r="A20" s="2" t="s">
        <v>0</v>
      </c>
      <c r="B20" s="2">
        <v>24.35</v>
      </c>
      <c r="C20" s="2">
        <v>29.08</v>
      </c>
      <c r="D20" s="2">
        <v>104.98</v>
      </c>
      <c r="E20" s="2">
        <f t="shared" si="0"/>
        <v>4.7299999999999969</v>
      </c>
      <c r="J20" s="2">
        <f t="shared" si="1"/>
        <v>0.83734525447042651</v>
      </c>
    </row>
    <row r="21" spans="1:10" x14ac:dyDescent="0.2">
      <c r="A21" s="2" t="s">
        <v>0</v>
      </c>
      <c r="B21" s="2">
        <v>14.21</v>
      </c>
      <c r="C21" s="2">
        <v>17.260000000000002</v>
      </c>
      <c r="D21" s="2">
        <v>62.3</v>
      </c>
      <c r="E21" s="2">
        <f t="shared" si="0"/>
        <v>3.0500000000000007</v>
      </c>
      <c r="J21" s="2">
        <f t="shared" si="1"/>
        <v>0.82329084588644263</v>
      </c>
    </row>
    <row r="22" spans="1:10" x14ac:dyDescent="0.2">
      <c r="A22" s="2" t="s">
        <v>0</v>
      </c>
      <c r="B22" s="2">
        <v>14.1</v>
      </c>
      <c r="C22" s="2">
        <v>17.71</v>
      </c>
      <c r="D22" s="2">
        <v>65.180000000000007</v>
      </c>
      <c r="E22" s="2">
        <f t="shared" si="0"/>
        <v>3.6100000000000012</v>
      </c>
      <c r="J22" s="2">
        <f t="shared" si="1"/>
        <v>0.79616036137775259</v>
      </c>
    </row>
    <row r="23" spans="1:10" x14ac:dyDescent="0.2">
      <c r="A23" s="2" t="s">
        <v>0</v>
      </c>
      <c r="B23" s="2">
        <v>14.12</v>
      </c>
      <c r="C23" s="2">
        <v>18.010000000000002</v>
      </c>
      <c r="D23" s="2">
        <v>66.27</v>
      </c>
      <c r="E23" s="2">
        <f t="shared" si="0"/>
        <v>3.8900000000000023</v>
      </c>
      <c r="J23" s="2">
        <f t="shared" si="1"/>
        <v>0.7840088839533591</v>
      </c>
    </row>
    <row r="24" spans="1:10" x14ac:dyDescent="0.2">
      <c r="A24" s="2" t="s">
        <v>0</v>
      </c>
      <c r="B24" s="2">
        <v>14.3</v>
      </c>
      <c r="C24" s="2">
        <v>18.079999999999998</v>
      </c>
      <c r="D24" s="2">
        <v>67.78</v>
      </c>
      <c r="E24" s="2">
        <f t="shared" si="0"/>
        <v>3.7799999999999976</v>
      </c>
      <c r="J24" s="2">
        <f t="shared" si="1"/>
        <v>0.7909292035398231</v>
      </c>
    </row>
    <row r="25" spans="1:10" x14ac:dyDescent="0.2">
      <c r="A25" s="2" t="s">
        <v>0</v>
      </c>
      <c r="B25" s="2">
        <v>14.3</v>
      </c>
      <c r="C25" s="2">
        <v>18.079999999999998</v>
      </c>
      <c r="D25" s="2">
        <v>67.78</v>
      </c>
      <c r="E25" s="2">
        <f t="shared" si="0"/>
        <v>3.7799999999999976</v>
      </c>
      <c r="J25" s="2">
        <f t="shared" si="1"/>
        <v>0.7909292035398231</v>
      </c>
    </row>
    <row r="26" spans="1:10" x14ac:dyDescent="0.2">
      <c r="A26" s="2" t="s">
        <v>0</v>
      </c>
      <c r="B26" s="2">
        <v>15.5</v>
      </c>
      <c r="C26" s="2">
        <v>19.47</v>
      </c>
      <c r="D26" s="2">
        <v>73.28</v>
      </c>
      <c r="E26" s="2">
        <f t="shared" si="0"/>
        <v>3.9699999999999989</v>
      </c>
      <c r="J26" s="2">
        <f t="shared" si="1"/>
        <v>0.79609655880842323</v>
      </c>
    </row>
    <row r="27" spans="1:10" x14ac:dyDescent="0.2">
      <c r="A27" s="2" t="s">
        <v>0</v>
      </c>
      <c r="B27" s="2">
        <v>15.5</v>
      </c>
      <c r="C27" s="2">
        <v>19.47</v>
      </c>
      <c r="D27" s="2">
        <v>73.28</v>
      </c>
      <c r="E27" s="2">
        <f t="shared" ref="E27:E38" si="2">C27-B27</f>
        <v>3.9699999999999989</v>
      </c>
      <c r="J27" s="2">
        <f t="shared" ref="J27:J38" si="3">B27/C27</f>
        <v>0.79609655880842323</v>
      </c>
    </row>
    <row r="28" spans="1:10" x14ac:dyDescent="0.2">
      <c r="A28" s="2" t="s">
        <v>0</v>
      </c>
      <c r="B28" s="2">
        <v>16.09</v>
      </c>
      <c r="C28" s="2">
        <v>18.899999999999999</v>
      </c>
      <c r="D28" s="2">
        <v>71.150000000000006</v>
      </c>
      <c r="E28" s="2">
        <f t="shared" si="2"/>
        <v>2.8099999999999987</v>
      </c>
      <c r="J28" s="2">
        <f t="shared" si="3"/>
        <v>0.85132275132275137</v>
      </c>
    </row>
    <row r="29" spans="1:10" x14ac:dyDescent="0.2">
      <c r="A29" s="2" t="s">
        <v>0</v>
      </c>
      <c r="B29" s="2">
        <v>16.09</v>
      </c>
      <c r="C29" s="2">
        <v>18.899999999999999</v>
      </c>
      <c r="D29" s="2">
        <v>71.150000000000006</v>
      </c>
      <c r="E29" s="2">
        <f t="shared" si="2"/>
        <v>2.8099999999999987</v>
      </c>
      <c r="J29" s="2">
        <f t="shared" si="3"/>
        <v>0.85132275132275137</v>
      </c>
    </row>
    <row r="30" spans="1:10" x14ac:dyDescent="0.2">
      <c r="A30" s="2" t="s">
        <v>0</v>
      </c>
      <c r="B30" s="2">
        <v>16.09</v>
      </c>
      <c r="C30" s="2">
        <v>18.64</v>
      </c>
      <c r="D30" s="2">
        <v>70.150000000000006</v>
      </c>
      <c r="E30" s="2">
        <f t="shared" si="2"/>
        <v>2.5500000000000007</v>
      </c>
      <c r="J30" s="2">
        <f t="shared" si="3"/>
        <v>0.86319742489270379</v>
      </c>
    </row>
    <row r="31" spans="1:10" x14ac:dyDescent="0.2">
      <c r="A31" s="2" t="s">
        <v>0</v>
      </c>
      <c r="B31" s="2">
        <f>16.7*6</f>
        <v>100.19999999999999</v>
      </c>
      <c r="C31" s="2">
        <v>115.82</v>
      </c>
      <c r="D31" s="2">
        <v>435.89</v>
      </c>
      <c r="E31" s="2">
        <f t="shared" si="2"/>
        <v>15.620000000000005</v>
      </c>
      <c r="J31" s="2">
        <f t="shared" si="3"/>
        <v>0.86513555517181828</v>
      </c>
    </row>
    <row r="32" spans="1:10" x14ac:dyDescent="0.2">
      <c r="A32" s="2" t="s">
        <v>0</v>
      </c>
      <c r="B32" s="2">
        <v>185.26</v>
      </c>
      <c r="C32" s="2">
        <v>218.72</v>
      </c>
      <c r="D32" s="2">
        <v>823.17</v>
      </c>
      <c r="E32" s="2">
        <f t="shared" si="2"/>
        <v>33.460000000000008</v>
      </c>
      <c r="J32" s="2">
        <f t="shared" si="3"/>
        <v>0.84701901975128013</v>
      </c>
    </row>
    <row r="33" spans="1:10" x14ac:dyDescent="0.2">
      <c r="A33" s="2" t="s">
        <v>0</v>
      </c>
      <c r="B33" s="2">
        <f>17.1*3</f>
        <v>51.300000000000004</v>
      </c>
      <c r="C33" s="2">
        <v>55.15</v>
      </c>
      <c r="D33" s="2">
        <f>80.45*3*0.86</f>
        <v>207.56100000000001</v>
      </c>
      <c r="E33" s="2">
        <f t="shared" si="2"/>
        <v>3.8499999999999943</v>
      </c>
      <c r="J33" s="2">
        <f t="shared" si="3"/>
        <v>0.93019038984587499</v>
      </c>
    </row>
    <row r="34" spans="1:10" x14ac:dyDescent="0.2">
      <c r="A34" s="2" t="s">
        <v>0</v>
      </c>
      <c r="B34" s="2">
        <f>17.6+17.67*3</f>
        <v>70.610000000000014</v>
      </c>
      <c r="C34" s="2">
        <v>76.81</v>
      </c>
      <c r="D34" s="2">
        <f>72.33+72.25*3</f>
        <v>289.08</v>
      </c>
      <c r="E34" s="2">
        <f t="shared" si="2"/>
        <v>6.1999999999999886</v>
      </c>
      <c r="J34" s="2">
        <f t="shared" si="3"/>
        <v>0.91928134357505553</v>
      </c>
    </row>
    <row r="35" spans="1:10" x14ac:dyDescent="0.2">
      <c r="A35" s="2" t="s">
        <v>0</v>
      </c>
      <c r="B35" s="2">
        <f>16.82*6+16.83*2</f>
        <v>134.57999999999998</v>
      </c>
      <c r="C35" s="2">
        <v>160.72999999999999</v>
      </c>
      <c r="D35" s="2">
        <f>74.82*3+74.79*5</f>
        <v>598.41000000000008</v>
      </c>
      <c r="E35" s="2">
        <f t="shared" si="2"/>
        <v>26.150000000000006</v>
      </c>
      <c r="J35" s="2">
        <f t="shared" si="3"/>
        <v>0.83730479686430659</v>
      </c>
    </row>
    <row r="36" spans="1:10" x14ac:dyDescent="0.2">
      <c r="A36" s="2" t="s">
        <v>0</v>
      </c>
      <c r="B36" s="2">
        <v>147</v>
      </c>
      <c r="C36" s="2">
        <v>192.75</v>
      </c>
      <c r="D36" s="2">
        <v>740.16</v>
      </c>
      <c r="E36" s="2">
        <f t="shared" si="2"/>
        <v>45.75</v>
      </c>
      <c r="J36" s="2">
        <f t="shared" si="3"/>
        <v>0.76264591439688711</v>
      </c>
    </row>
    <row r="37" spans="1:10" x14ac:dyDescent="0.2">
      <c r="A37" s="2" t="s">
        <v>0</v>
      </c>
      <c r="B37" s="2">
        <v>147.19999999999999</v>
      </c>
      <c r="C37" s="2">
        <v>191.74</v>
      </c>
      <c r="D37" s="2">
        <v>736.28</v>
      </c>
      <c r="E37" s="2">
        <f t="shared" si="2"/>
        <v>44.54000000000002</v>
      </c>
      <c r="J37" s="2">
        <f t="shared" si="3"/>
        <v>0.76770626890580984</v>
      </c>
    </row>
    <row r="38" spans="1:10" x14ac:dyDescent="0.2">
      <c r="A38" s="2" t="s">
        <v>0</v>
      </c>
      <c r="B38" s="2">
        <v>152.19999999999999</v>
      </c>
      <c r="C38" s="2">
        <v>194.27</v>
      </c>
      <c r="D38" s="2">
        <v>752.47</v>
      </c>
      <c r="E38" s="2">
        <f t="shared" si="2"/>
        <v>42.070000000000022</v>
      </c>
      <c r="J38" s="2">
        <f t="shared" si="3"/>
        <v>0.78344571987440148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47E4-24F2-471C-8E97-0B8A72499EC5}">
  <dimension ref="A1:O35"/>
  <sheetViews>
    <sheetView topLeftCell="A13" workbookViewId="0">
      <selection activeCell="N15" sqref="N15"/>
    </sheetView>
  </sheetViews>
  <sheetFormatPr defaultRowHeight="14.25" x14ac:dyDescent="0.2"/>
  <sheetData>
    <row r="1" spans="1:15" x14ac:dyDescent="0.2">
      <c r="A1" s="2">
        <v>777777</v>
      </c>
      <c r="B1" s="2" t="s">
        <v>2</v>
      </c>
      <c r="C1" s="2" t="s">
        <v>14</v>
      </c>
      <c r="D1" s="2" t="s">
        <v>10</v>
      </c>
      <c r="E1" s="2" t="s">
        <v>9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  <c r="K1" s="2"/>
      <c r="L1" s="2"/>
      <c r="M1" s="2"/>
      <c r="N1" s="2"/>
      <c r="O1" s="2"/>
    </row>
    <row r="2" spans="1:15" x14ac:dyDescent="0.2">
      <c r="A2" s="2" t="s">
        <v>0</v>
      </c>
      <c r="B2" s="2">
        <v>14.8</v>
      </c>
      <c r="C2" s="2">
        <v>12.21</v>
      </c>
      <c r="D2" s="2">
        <v>44</v>
      </c>
      <c r="E2" s="2">
        <f>C2-B2</f>
        <v>-2.59</v>
      </c>
      <c r="F2" s="2">
        <f>H2-G2</f>
        <v>177.85000000000014</v>
      </c>
      <c r="G2" s="2">
        <f>SUM(B:B)</f>
        <v>1109.29</v>
      </c>
      <c r="H2" s="2">
        <f>SUM(C:C)</f>
        <v>1287.1400000000001</v>
      </c>
      <c r="I2" s="2">
        <f>SUM(D:D)</f>
        <v>4753.6410000000005</v>
      </c>
      <c r="J2" s="2">
        <f>B2/C2</f>
        <v>1.2121212121212122</v>
      </c>
      <c r="K2" s="2">
        <f>I2/10*4</f>
        <v>1901.4564000000003</v>
      </c>
      <c r="L2" s="2">
        <f>K2-G2</f>
        <v>792.16640000000029</v>
      </c>
      <c r="M2" s="2" t="s">
        <v>12</v>
      </c>
      <c r="N2" s="2">
        <v>83.85</v>
      </c>
      <c r="O2" s="2">
        <f>N2*0.86*0.27</f>
        <v>19.46997</v>
      </c>
    </row>
    <row r="3" spans="1:15" x14ac:dyDescent="0.2">
      <c r="A3" s="2" t="s">
        <v>0</v>
      </c>
      <c r="B3" s="2">
        <v>10.1</v>
      </c>
      <c r="C3" s="2">
        <v>8.98</v>
      </c>
      <c r="D3" s="2">
        <v>32.36</v>
      </c>
      <c r="E3" s="2">
        <f t="shared" ref="E3:E35" si="0">C3-B3</f>
        <v>-1.1199999999999992</v>
      </c>
      <c r="F3" s="2"/>
      <c r="G3" s="2"/>
      <c r="H3" s="2"/>
      <c r="I3" s="2"/>
      <c r="J3" s="2">
        <f t="shared" ref="J3:J35" si="1">B3/C3</f>
        <v>1.1247216035634744</v>
      </c>
      <c r="K3" s="2"/>
      <c r="L3" s="2"/>
      <c r="M3" s="2" t="s">
        <v>13</v>
      </c>
      <c r="N3" s="2">
        <v>16.38</v>
      </c>
      <c r="O3" s="2">
        <f>N3/O2</f>
        <v>0.84129559521663355</v>
      </c>
    </row>
    <row r="4" spans="1:15" x14ac:dyDescent="0.2">
      <c r="A4" s="2" t="s">
        <v>0</v>
      </c>
      <c r="B4" s="2">
        <v>5.53</v>
      </c>
      <c r="C4" s="2">
        <v>7.58</v>
      </c>
      <c r="D4" s="2">
        <v>27.31</v>
      </c>
      <c r="E4" s="2">
        <f t="shared" si="0"/>
        <v>2.0499999999999998</v>
      </c>
      <c r="F4" s="2"/>
      <c r="G4" s="2"/>
      <c r="H4" s="2"/>
      <c r="I4" s="2"/>
      <c r="J4" s="2">
        <f t="shared" si="1"/>
        <v>0.72955145118733511</v>
      </c>
      <c r="K4" s="2"/>
      <c r="L4" s="2"/>
      <c r="M4" s="2"/>
      <c r="N4" s="2"/>
      <c r="O4" s="2"/>
    </row>
    <row r="5" spans="1:15" x14ac:dyDescent="0.2">
      <c r="A5" s="2" t="s">
        <v>0</v>
      </c>
      <c r="B5" s="2">
        <v>5.53</v>
      </c>
      <c r="C5" s="2">
        <v>7.6</v>
      </c>
      <c r="D5" s="2">
        <v>27.39</v>
      </c>
      <c r="E5" s="2">
        <f t="shared" si="0"/>
        <v>2.0699999999999994</v>
      </c>
      <c r="F5" s="2"/>
      <c r="G5" s="2"/>
      <c r="H5" s="2"/>
      <c r="I5" s="2"/>
      <c r="J5" s="2">
        <f t="shared" si="1"/>
        <v>0.72763157894736852</v>
      </c>
      <c r="K5" s="2"/>
      <c r="L5" s="2"/>
      <c r="M5" s="2"/>
      <c r="N5" s="2"/>
      <c r="O5" s="1"/>
    </row>
    <row r="6" spans="1:15" x14ac:dyDescent="0.2">
      <c r="A6" s="2" t="s">
        <v>1</v>
      </c>
      <c r="B6" s="2">
        <v>26.9</v>
      </c>
      <c r="C6" s="2">
        <v>31.29</v>
      </c>
      <c r="D6" s="2">
        <v>112.74</v>
      </c>
      <c r="E6" s="2">
        <f t="shared" si="0"/>
        <v>4.3900000000000006</v>
      </c>
      <c r="F6" s="2"/>
      <c r="G6" s="2"/>
      <c r="H6" s="2"/>
      <c r="I6" s="2"/>
      <c r="J6" s="2">
        <f t="shared" si="1"/>
        <v>0.85969958453179929</v>
      </c>
      <c r="K6" s="2"/>
      <c r="L6" s="2"/>
      <c r="M6" s="2"/>
      <c r="N6" s="2"/>
      <c r="O6" s="2"/>
    </row>
    <row r="7" spans="1:15" x14ac:dyDescent="0.2">
      <c r="A7" s="2" t="s">
        <v>1</v>
      </c>
      <c r="B7" s="2">
        <v>27</v>
      </c>
      <c r="C7" s="2">
        <v>31.29</v>
      </c>
      <c r="D7" s="2">
        <v>112.74</v>
      </c>
      <c r="E7" s="2">
        <f t="shared" si="0"/>
        <v>4.2899999999999991</v>
      </c>
      <c r="F7" s="2"/>
      <c r="G7" s="2"/>
      <c r="H7" s="2"/>
      <c r="I7" s="2"/>
      <c r="J7" s="2">
        <f t="shared" si="1"/>
        <v>0.86289549376797703</v>
      </c>
      <c r="K7" s="2"/>
      <c r="L7" s="2"/>
      <c r="M7" s="2"/>
      <c r="N7" s="2"/>
      <c r="O7" s="2"/>
    </row>
    <row r="8" spans="1:15" x14ac:dyDescent="0.2">
      <c r="A8" s="2" t="s">
        <v>0</v>
      </c>
      <c r="B8" s="2">
        <v>3.1</v>
      </c>
      <c r="C8" s="2">
        <v>4.49</v>
      </c>
      <c r="D8" s="2">
        <v>16.190000000000001</v>
      </c>
      <c r="E8" s="2">
        <f t="shared" si="0"/>
        <v>1.3900000000000001</v>
      </c>
      <c r="F8" s="2"/>
      <c r="G8" s="2"/>
      <c r="H8" s="2"/>
      <c r="I8" s="2"/>
      <c r="J8" s="2">
        <f t="shared" si="1"/>
        <v>0.69042316258351888</v>
      </c>
      <c r="K8" s="2"/>
      <c r="L8" s="2"/>
      <c r="M8" s="2"/>
      <c r="N8" s="2"/>
      <c r="O8" s="2"/>
    </row>
    <row r="9" spans="1:15" x14ac:dyDescent="0.2">
      <c r="A9" s="2" t="s">
        <v>0</v>
      </c>
      <c r="B9" s="2">
        <v>3.33</v>
      </c>
      <c r="C9" s="2">
        <v>4.49</v>
      </c>
      <c r="D9" s="2">
        <v>16.190000000000001</v>
      </c>
      <c r="E9" s="2">
        <f t="shared" si="0"/>
        <v>1.1600000000000001</v>
      </c>
      <c r="F9" s="2"/>
      <c r="G9" s="2"/>
      <c r="H9" s="2"/>
      <c r="I9" s="2"/>
      <c r="J9" s="2">
        <f t="shared" si="1"/>
        <v>0.74164810690423155</v>
      </c>
      <c r="K9" s="2"/>
      <c r="L9" s="2"/>
      <c r="M9" s="2"/>
      <c r="N9" s="2"/>
      <c r="O9" s="2"/>
    </row>
    <row r="10" spans="1:15" x14ac:dyDescent="0.2">
      <c r="A10" s="2" t="s">
        <v>0</v>
      </c>
      <c r="B10" s="2">
        <v>3.33</v>
      </c>
      <c r="C10" s="2">
        <v>4.49</v>
      </c>
      <c r="D10" s="2">
        <v>16.190000000000001</v>
      </c>
      <c r="E10" s="2">
        <f t="shared" si="0"/>
        <v>1.1600000000000001</v>
      </c>
      <c r="F10" s="2"/>
      <c r="G10" s="2"/>
      <c r="H10" s="2"/>
      <c r="I10" s="2"/>
      <c r="J10" s="2">
        <f t="shared" si="1"/>
        <v>0.74164810690423155</v>
      </c>
      <c r="K10" s="2"/>
      <c r="L10" s="2"/>
      <c r="M10" s="2"/>
      <c r="N10" s="2"/>
      <c r="O10" s="2"/>
    </row>
    <row r="11" spans="1:15" x14ac:dyDescent="0.2">
      <c r="A11" s="2" t="s">
        <v>4</v>
      </c>
      <c r="B11" s="2">
        <v>40.9</v>
      </c>
      <c r="C11" s="2">
        <v>46.16</v>
      </c>
      <c r="D11" s="2">
        <v>165.63</v>
      </c>
      <c r="E11" s="2">
        <f t="shared" si="0"/>
        <v>5.259999999999998</v>
      </c>
      <c r="F11" s="2"/>
      <c r="G11" s="2"/>
      <c r="H11" s="2"/>
      <c r="I11" s="2"/>
      <c r="J11" s="2">
        <f t="shared" si="1"/>
        <v>0.886048526863085</v>
      </c>
      <c r="K11" s="2"/>
      <c r="L11" s="2"/>
      <c r="M11" s="2"/>
      <c r="N11" s="2"/>
      <c r="O11" s="2"/>
    </row>
    <row r="12" spans="1:15" x14ac:dyDescent="0.2">
      <c r="A12" s="2" t="s">
        <v>11</v>
      </c>
      <c r="B12" s="2">
        <v>14.2</v>
      </c>
      <c r="C12" s="2">
        <v>17.5</v>
      </c>
      <c r="D12" s="2">
        <v>62.8</v>
      </c>
      <c r="E12" s="2">
        <f t="shared" si="0"/>
        <v>3.3000000000000007</v>
      </c>
      <c r="F12" s="2"/>
      <c r="G12" s="2"/>
      <c r="H12" s="2"/>
      <c r="I12" s="2"/>
      <c r="J12" s="2">
        <f t="shared" si="1"/>
        <v>0.81142857142857139</v>
      </c>
      <c r="K12" s="2"/>
      <c r="L12" s="2"/>
      <c r="M12" s="2"/>
      <c r="N12" s="2"/>
      <c r="O12" s="2"/>
    </row>
    <row r="13" spans="1:15" x14ac:dyDescent="0.2">
      <c r="A13" s="2" t="s">
        <v>11</v>
      </c>
      <c r="B13" s="2">
        <v>14.2</v>
      </c>
      <c r="C13" s="2">
        <v>17.5</v>
      </c>
      <c r="D13" s="2">
        <v>62.8</v>
      </c>
      <c r="E13" s="2">
        <f t="shared" si="0"/>
        <v>3.3000000000000007</v>
      </c>
      <c r="F13" s="2"/>
      <c r="G13" s="2"/>
      <c r="H13" s="2"/>
      <c r="I13" s="2"/>
      <c r="J13" s="2">
        <f t="shared" si="1"/>
        <v>0.81142857142857139</v>
      </c>
      <c r="K13" s="2"/>
      <c r="L13" s="2"/>
      <c r="M13" s="2"/>
      <c r="N13" s="2"/>
      <c r="O13" s="2"/>
    </row>
    <row r="14" spans="1:15" x14ac:dyDescent="0.2">
      <c r="A14" s="2" t="s">
        <v>11</v>
      </c>
      <c r="B14" s="2">
        <v>14.25</v>
      </c>
      <c r="C14" s="2">
        <v>17.45</v>
      </c>
      <c r="D14" s="2">
        <v>62.6</v>
      </c>
      <c r="E14" s="2">
        <f t="shared" si="0"/>
        <v>3.1999999999999993</v>
      </c>
      <c r="F14" s="2"/>
      <c r="G14" s="2"/>
      <c r="H14" s="2"/>
      <c r="I14" s="2"/>
      <c r="J14" s="2">
        <f t="shared" si="1"/>
        <v>0.81661891117478513</v>
      </c>
      <c r="K14" s="2"/>
      <c r="L14" s="2"/>
      <c r="M14" s="2"/>
      <c r="N14" s="2"/>
      <c r="O14" s="2"/>
    </row>
    <row r="15" spans="1:15" x14ac:dyDescent="0.2">
      <c r="A15" s="2" t="s">
        <v>0</v>
      </c>
      <c r="B15" s="2">
        <v>40</v>
      </c>
      <c r="C15" s="2">
        <v>46.65</v>
      </c>
      <c r="D15" s="2">
        <v>167.38</v>
      </c>
      <c r="E15" s="2">
        <f t="shared" si="0"/>
        <v>6.6499999999999986</v>
      </c>
      <c r="F15" s="2"/>
      <c r="G15" s="2"/>
      <c r="H15" s="2"/>
      <c r="I15" s="2"/>
      <c r="J15" s="2">
        <f t="shared" si="1"/>
        <v>0.857449088960343</v>
      </c>
      <c r="K15" s="2"/>
      <c r="L15" s="2"/>
      <c r="M15" s="2"/>
      <c r="N15" s="2"/>
      <c r="O15" s="2"/>
    </row>
    <row r="16" spans="1:15" x14ac:dyDescent="0.2">
      <c r="A16" s="2" t="s">
        <v>0</v>
      </c>
      <c r="B16" s="2">
        <v>40.6</v>
      </c>
      <c r="C16" s="2">
        <v>47.64</v>
      </c>
      <c r="D16" s="2">
        <v>171.31</v>
      </c>
      <c r="E16" s="2">
        <f t="shared" si="0"/>
        <v>7.0399999999999991</v>
      </c>
      <c r="F16" s="2"/>
      <c r="G16" s="2"/>
      <c r="H16" s="2"/>
      <c r="I16" s="2"/>
      <c r="J16" s="2">
        <f t="shared" si="1"/>
        <v>0.85222502099076414</v>
      </c>
      <c r="K16" s="2"/>
      <c r="L16" s="2"/>
      <c r="M16" s="2"/>
      <c r="N16" s="2"/>
      <c r="O16" s="2"/>
    </row>
    <row r="17" spans="1:15" x14ac:dyDescent="0.2">
      <c r="A17" s="2" t="s">
        <v>0</v>
      </c>
      <c r="B17" s="2">
        <v>20.65</v>
      </c>
      <c r="C17" s="2">
        <v>26.01</v>
      </c>
      <c r="D17" s="2">
        <v>93.51</v>
      </c>
      <c r="E17" s="2">
        <f t="shared" si="0"/>
        <v>5.360000000000003</v>
      </c>
      <c r="F17" s="2"/>
      <c r="G17" s="2"/>
      <c r="H17" s="2"/>
      <c r="I17" s="2"/>
      <c r="J17" s="2">
        <f t="shared" si="1"/>
        <v>0.79392541330257582</v>
      </c>
      <c r="K17" s="2"/>
      <c r="L17" s="2"/>
      <c r="M17" s="2"/>
      <c r="N17" s="2"/>
      <c r="O17" s="2"/>
    </row>
    <row r="18" spans="1:15" x14ac:dyDescent="0.2">
      <c r="A18" s="2" t="s">
        <v>0</v>
      </c>
      <c r="B18" s="2">
        <v>83.8</v>
      </c>
      <c r="C18" s="2">
        <v>85.9</v>
      </c>
      <c r="D18" s="2">
        <v>310.11</v>
      </c>
      <c r="E18" s="2">
        <f t="shared" si="0"/>
        <v>2.1000000000000085</v>
      </c>
      <c r="F18" s="2"/>
      <c r="G18" s="2"/>
      <c r="H18" s="2"/>
      <c r="I18" s="2"/>
      <c r="J18" s="2">
        <f t="shared" si="1"/>
        <v>0.97555296856810236</v>
      </c>
      <c r="K18" s="2"/>
      <c r="L18" s="2"/>
      <c r="M18" s="2"/>
      <c r="N18" s="2"/>
      <c r="O18" s="2"/>
    </row>
    <row r="19" spans="1:15" x14ac:dyDescent="0.2">
      <c r="A19" s="2" t="s">
        <v>0</v>
      </c>
      <c r="B19" s="2">
        <v>24.47</v>
      </c>
      <c r="C19" s="2">
        <v>29.08</v>
      </c>
      <c r="D19" s="2">
        <v>104.98</v>
      </c>
      <c r="E19" s="2">
        <f t="shared" si="0"/>
        <v>4.6099999999999994</v>
      </c>
      <c r="F19" s="2"/>
      <c r="G19" s="2"/>
      <c r="H19" s="2"/>
      <c r="I19" s="2"/>
      <c r="J19" s="2">
        <f t="shared" si="1"/>
        <v>0.84147180192572213</v>
      </c>
      <c r="K19" s="2"/>
      <c r="L19" s="2"/>
      <c r="M19" s="2"/>
      <c r="N19" s="2"/>
      <c r="O19" s="2"/>
    </row>
    <row r="20" spans="1:15" x14ac:dyDescent="0.2">
      <c r="A20" s="2" t="s">
        <v>0</v>
      </c>
      <c r="B20" s="2">
        <v>24.35</v>
      </c>
      <c r="C20" s="2">
        <v>29.08</v>
      </c>
      <c r="D20" s="2">
        <v>104.98</v>
      </c>
      <c r="E20" s="2">
        <f t="shared" si="0"/>
        <v>4.7299999999999969</v>
      </c>
      <c r="F20" s="2"/>
      <c r="G20" s="2"/>
      <c r="H20" s="2"/>
      <c r="I20" s="2"/>
      <c r="J20" s="2">
        <f t="shared" si="1"/>
        <v>0.83734525447042651</v>
      </c>
      <c r="K20" s="2"/>
      <c r="L20" s="2"/>
      <c r="M20" s="2"/>
      <c r="N20" s="2"/>
      <c r="O20" s="2"/>
    </row>
    <row r="21" spans="1:15" x14ac:dyDescent="0.2">
      <c r="A21" s="2" t="s">
        <v>0</v>
      </c>
      <c r="B21" s="2">
        <v>14.21</v>
      </c>
      <c r="C21" s="2">
        <v>17.260000000000002</v>
      </c>
      <c r="D21" s="2">
        <v>62.3</v>
      </c>
      <c r="E21" s="2">
        <f t="shared" si="0"/>
        <v>3.0500000000000007</v>
      </c>
      <c r="F21" s="2"/>
      <c r="G21" s="2"/>
      <c r="H21" s="2"/>
      <c r="I21" s="2"/>
      <c r="J21" s="2">
        <f t="shared" si="1"/>
        <v>0.82329084588644263</v>
      </c>
      <c r="K21" s="2"/>
      <c r="L21" s="2"/>
      <c r="M21" s="2"/>
      <c r="N21" s="2"/>
      <c r="O21" s="2"/>
    </row>
    <row r="22" spans="1:15" x14ac:dyDescent="0.2">
      <c r="A22" s="2" t="s">
        <v>0</v>
      </c>
      <c r="B22" s="2">
        <v>14.1</v>
      </c>
      <c r="C22" s="2">
        <v>17.71</v>
      </c>
      <c r="D22" s="2">
        <v>65.180000000000007</v>
      </c>
      <c r="E22" s="2">
        <f t="shared" si="0"/>
        <v>3.6100000000000012</v>
      </c>
      <c r="F22" s="2"/>
      <c r="G22" s="2"/>
      <c r="H22" s="2"/>
      <c r="I22" s="2"/>
      <c r="J22" s="2">
        <f t="shared" si="1"/>
        <v>0.79616036137775259</v>
      </c>
      <c r="K22" s="2"/>
      <c r="L22" s="2"/>
      <c r="M22" s="2"/>
      <c r="N22" s="2"/>
      <c r="O22" s="2"/>
    </row>
    <row r="23" spans="1:15" x14ac:dyDescent="0.2">
      <c r="A23" s="2" t="s">
        <v>0</v>
      </c>
      <c r="B23" s="2">
        <v>14.12</v>
      </c>
      <c r="C23" s="2">
        <v>18.010000000000002</v>
      </c>
      <c r="D23" s="2">
        <v>66.27</v>
      </c>
      <c r="E23" s="2">
        <f t="shared" si="0"/>
        <v>3.8900000000000023</v>
      </c>
      <c r="F23" s="2"/>
      <c r="G23" s="2"/>
      <c r="H23" s="2"/>
      <c r="I23" s="2"/>
      <c r="J23" s="2">
        <f t="shared" si="1"/>
        <v>0.7840088839533591</v>
      </c>
      <c r="K23" s="2"/>
      <c r="L23" s="2"/>
      <c r="M23" s="2"/>
      <c r="N23" s="2"/>
      <c r="O23" s="2"/>
    </row>
    <row r="24" spans="1:15" x14ac:dyDescent="0.2">
      <c r="A24" s="2" t="s">
        <v>0</v>
      </c>
      <c r="B24" s="2">
        <v>14.3</v>
      </c>
      <c r="C24" s="2">
        <v>18.079999999999998</v>
      </c>
      <c r="D24" s="2">
        <v>67.78</v>
      </c>
      <c r="E24" s="2">
        <f t="shared" si="0"/>
        <v>3.7799999999999976</v>
      </c>
      <c r="F24" s="2"/>
      <c r="G24" s="2"/>
      <c r="H24" s="2"/>
      <c r="I24" s="2"/>
      <c r="J24" s="2">
        <f t="shared" si="1"/>
        <v>0.7909292035398231</v>
      </c>
      <c r="K24" s="2"/>
      <c r="L24" s="2"/>
      <c r="M24" s="2"/>
      <c r="N24" s="2"/>
      <c r="O24" s="2"/>
    </row>
    <row r="25" spans="1:15" x14ac:dyDescent="0.2">
      <c r="A25" s="2" t="s">
        <v>0</v>
      </c>
      <c r="B25" s="2">
        <v>14.3</v>
      </c>
      <c r="C25" s="2">
        <v>18.079999999999998</v>
      </c>
      <c r="D25" s="2">
        <v>67.78</v>
      </c>
      <c r="E25" s="2">
        <f t="shared" si="0"/>
        <v>3.7799999999999976</v>
      </c>
      <c r="F25" s="2"/>
      <c r="G25" s="2"/>
      <c r="H25" s="2"/>
      <c r="I25" s="2"/>
      <c r="J25" s="2">
        <f t="shared" si="1"/>
        <v>0.7909292035398231</v>
      </c>
      <c r="K25" s="2"/>
      <c r="L25" s="2"/>
      <c r="M25" s="2"/>
      <c r="N25" s="2"/>
      <c r="O25" s="2"/>
    </row>
    <row r="26" spans="1:15" x14ac:dyDescent="0.2">
      <c r="A26" s="2" t="s">
        <v>0</v>
      </c>
      <c r="B26" s="2">
        <v>15.5</v>
      </c>
      <c r="C26" s="2">
        <v>19.47</v>
      </c>
      <c r="D26" s="2">
        <v>73.28</v>
      </c>
      <c r="E26" s="2">
        <f t="shared" si="0"/>
        <v>3.9699999999999989</v>
      </c>
      <c r="F26" s="2"/>
      <c r="G26" s="2"/>
      <c r="H26" s="2"/>
      <c r="I26" s="2"/>
      <c r="J26" s="2">
        <f t="shared" si="1"/>
        <v>0.79609655880842323</v>
      </c>
      <c r="K26" s="2"/>
      <c r="L26" s="2"/>
      <c r="M26" s="2"/>
      <c r="N26" s="2"/>
      <c r="O26" s="2"/>
    </row>
    <row r="27" spans="1:15" x14ac:dyDescent="0.2">
      <c r="A27" s="2" t="s">
        <v>0</v>
      </c>
      <c r="B27" s="2">
        <v>15.5</v>
      </c>
      <c r="C27" s="2">
        <v>19.47</v>
      </c>
      <c r="D27" s="2">
        <v>73.28</v>
      </c>
      <c r="E27" s="2">
        <f t="shared" si="0"/>
        <v>3.9699999999999989</v>
      </c>
      <c r="F27" s="2"/>
      <c r="G27" s="2"/>
      <c r="H27" s="2"/>
      <c r="I27" s="2"/>
      <c r="J27" s="2">
        <f t="shared" si="1"/>
        <v>0.79609655880842323</v>
      </c>
      <c r="K27" s="2"/>
      <c r="L27" s="2"/>
      <c r="M27" s="2"/>
      <c r="N27" s="2"/>
      <c r="O27" s="2"/>
    </row>
    <row r="28" spans="1:15" x14ac:dyDescent="0.2">
      <c r="A28" s="2" t="s">
        <v>0</v>
      </c>
      <c r="B28" s="2">
        <v>16.09</v>
      </c>
      <c r="C28" s="2">
        <v>18.899999999999999</v>
      </c>
      <c r="D28" s="2">
        <v>71.150000000000006</v>
      </c>
      <c r="E28" s="2">
        <f t="shared" si="0"/>
        <v>2.8099999999999987</v>
      </c>
      <c r="F28" s="2"/>
      <c r="G28" s="2"/>
      <c r="H28" s="2"/>
      <c r="I28" s="2"/>
      <c r="J28" s="2">
        <f t="shared" si="1"/>
        <v>0.85132275132275137</v>
      </c>
      <c r="K28" s="2"/>
      <c r="L28" s="2"/>
      <c r="M28" s="2"/>
      <c r="N28" s="2"/>
      <c r="O28" s="2"/>
    </row>
    <row r="29" spans="1:15" x14ac:dyDescent="0.2">
      <c r="A29" s="2" t="s">
        <v>0</v>
      </c>
      <c r="B29" s="2">
        <v>16.09</v>
      </c>
      <c r="C29" s="2">
        <v>18.899999999999999</v>
      </c>
      <c r="D29" s="2">
        <v>71.150000000000006</v>
      </c>
      <c r="E29" s="2">
        <f t="shared" si="0"/>
        <v>2.8099999999999987</v>
      </c>
      <c r="F29" s="2"/>
      <c r="G29" s="2"/>
      <c r="H29" s="2"/>
      <c r="I29" s="2"/>
      <c r="J29" s="2">
        <f t="shared" si="1"/>
        <v>0.85132275132275137</v>
      </c>
      <c r="K29" s="2"/>
      <c r="L29" s="2"/>
      <c r="M29" s="2"/>
      <c r="N29" s="2"/>
      <c r="O29" s="2"/>
    </row>
    <row r="30" spans="1:15" x14ac:dyDescent="0.2">
      <c r="A30" s="2" t="s">
        <v>0</v>
      </c>
      <c r="B30" s="2">
        <v>16.09</v>
      </c>
      <c r="C30" s="2">
        <v>18.64</v>
      </c>
      <c r="D30" s="2">
        <v>70.150000000000006</v>
      </c>
      <c r="E30" s="2">
        <f t="shared" si="0"/>
        <v>2.5500000000000007</v>
      </c>
      <c r="F30" s="2"/>
      <c r="G30" s="2"/>
      <c r="H30" s="2"/>
      <c r="I30" s="2"/>
      <c r="J30" s="2">
        <f t="shared" si="1"/>
        <v>0.86319742489270379</v>
      </c>
      <c r="K30" s="2"/>
      <c r="L30" s="2"/>
      <c r="M30" s="2"/>
      <c r="N30" s="2"/>
      <c r="O30" s="2"/>
    </row>
    <row r="31" spans="1:15" x14ac:dyDescent="0.2">
      <c r="A31" s="2" t="s">
        <v>0</v>
      </c>
      <c r="B31" s="2">
        <f>16.7*6</f>
        <v>100.19999999999999</v>
      </c>
      <c r="C31" s="2">
        <v>115.82</v>
      </c>
      <c r="D31" s="2">
        <v>435.89</v>
      </c>
      <c r="E31" s="2">
        <f t="shared" si="0"/>
        <v>15.620000000000005</v>
      </c>
      <c r="F31" s="2"/>
      <c r="G31" s="2"/>
      <c r="H31" s="2"/>
      <c r="I31" s="2"/>
      <c r="J31" s="2">
        <f t="shared" si="1"/>
        <v>0.86513555517181828</v>
      </c>
      <c r="K31" s="2"/>
      <c r="L31" s="2"/>
      <c r="M31" s="2"/>
      <c r="N31" s="2"/>
      <c r="O31" s="2"/>
    </row>
    <row r="32" spans="1:15" x14ac:dyDescent="0.2">
      <c r="A32" s="2" t="s">
        <v>0</v>
      </c>
      <c r="B32" s="2">
        <v>185.26</v>
      </c>
      <c r="C32" s="2">
        <v>218.72</v>
      </c>
      <c r="D32" s="2">
        <v>823.17</v>
      </c>
      <c r="E32" s="2">
        <f t="shared" si="0"/>
        <v>33.460000000000008</v>
      </c>
      <c r="F32" s="2"/>
      <c r="G32" s="2"/>
      <c r="H32" s="2"/>
      <c r="I32" s="2"/>
      <c r="J32" s="2">
        <f t="shared" si="1"/>
        <v>0.84701901975128013</v>
      </c>
      <c r="K32" s="2"/>
      <c r="L32" s="2"/>
      <c r="M32" s="2"/>
      <c r="N32" s="2"/>
      <c r="O32" s="2"/>
    </row>
    <row r="33" spans="1:15" x14ac:dyDescent="0.2">
      <c r="A33" s="2" t="s">
        <v>0</v>
      </c>
      <c r="B33" s="2">
        <f>17.1*3</f>
        <v>51.300000000000004</v>
      </c>
      <c r="C33" s="2">
        <v>55.15</v>
      </c>
      <c r="D33" s="2">
        <f>80.45*3*0.86</f>
        <v>207.56100000000001</v>
      </c>
      <c r="E33" s="2">
        <f t="shared" si="0"/>
        <v>3.8499999999999943</v>
      </c>
      <c r="F33" s="2"/>
      <c r="G33" s="2"/>
      <c r="H33" s="2"/>
      <c r="I33" s="2"/>
      <c r="J33" s="2">
        <f t="shared" si="1"/>
        <v>0.93019038984587499</v>
      </c>
      <c r="K33" s="2"/>
      <c r="L33" s="2"/>
      <c r="M33" s="2"/>
      <c r="N33" s="2"/>
      <c r="O33" s="2"/>
    </row>
    <row r="34" spans="1:15" x14ac:dyDescent="0.2">
      <c r="A34" s="2" t="s">
        <v>0</v>
      </c>
      <c r="B34" s="2">
        <f>17.6+17.67*3</f>
        <v>70.610000000000014</v>
      </c>
      <c r="C34" s="2">
        <v>76.81</v>
      </c>
      <c r="D34" s="2">
        <f>72.33+72.25*3</f>
        <v>289.08</v>
      </c>
      <c r="E34" s="2">
        <f t="shared" si="0"/>
        <v>6.1999999999999886</v>
      </c>
      <c r="F34" s="2"/>
      <c r="G34" s="2"/>
      <c r="H34" s="2"/>
      <c r="I34" s="2"/>
      <c r="J34" s="2">
        <f t="shared" si="1"/>
        <v>0.91928134357505553</v>
      </c>
      <c r="K34" s="2"/>
      <c r="L34" s="2"/>
      <c r="M34" s="2"/>
      <c r="N34" s="2"/>
      <c r="O34" s="2"/>
    </row>
    <row r="35" spans="1:15" x14ac:dyDescent="0.2">
      <c r="A35" s="2" t="s">
        <v>0</v>
      </c>
      <c r="B35" s="2">
        <f>16.82*6+16.83*2</f>
        <v>134.57999999999998</v>
      </c>
      <c r="C35" s="2">
        <v>160.72999999999999</v>
      </c>
      <c r="D35" s="2">
        <f>74.82*3+74.79*5</f>
        <v>598.41000000000008</v>
      </c>
      <c r="E35" s="2">
        <f t="shared" si="0"/>
        <v>26.150000000000006</v>
      </c>
      <c r="F35" s="2"/>
      <c r="G35" s="2"/>
      <c r="H35" s="2"/>
      <c r="I35" s="2"/>
      <c r="J35" s="2">
        <f t="shared" si="1"/>
        <v>0.83730479686430659</v>
      </c>
      <c r="K35" s="2"/>
      <c r="L35" s="2"/>
      <c r="M35" s="2"/>
      <c r="N35" s="2"/>
      <c r="O3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</vt:lpstr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ARTUM</dc:creator>
  <cp:lastModifiedBy>佩杰 管</cp:lastModifiedBy>
  <cp:lastPrinted>2023-10-26T13:47:21Z</cp:lastPrinted>
  <dcterms:created xsi:type="dcterms:W3CDTF">2015-06-05T18:19:34Z</dcterms:created>
  <dcterms:modified xsi:type="dcterms:W3CDTF">2023-11-02T11:28:36Z</dcterms:modified>
</cp:coreProperties>
</file>