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ЭтаКнига" defaultThemeVersion="124226"/>
  <bookViews>
    <workbookView xWindow="360" yWindow="315" windowWidth="12240" windowHeight="5115" tabRatio="660" firstSheet="1" activeTab="1"/>
  </bookViews>
  <sheets>
    <sheet name="ст212 итого ф" sheetId="56" r:id="rId1"/>
    <sheet name="ст 290 налоги ф" sheetId="48" r:id="rId2"/>
  </sheets>
  <externalReferences>
    <externalReference r:id="rId3"/>
  </externalReferences>
  <definedNames>
    <definedName name="_xlnm.Print_Area" localSheetId="1">'ст 290 налоги ф'!$A$1:$G$36</definedName>
    <definedName name="_xlnm.Print_Area" localSheetId="0">'ст212 итого ф'!$A$1:$J$23</definedName>
    <definedName name="Сетка">[1]Сетка!$A$1:$B$18</definedName>
  </definedNames>
  <calcPr calcId="145621"/>
</workbook>
</file>

<file path=xl/calcChain.xml><?xml version="1.0" encoding="utf-8"?>
<calcChain xmlns="http://schemas.openxmlformats.org/spreadsheetml/2006/main">
  <c r="G24" i="48" l="1"/>
  <c r="G23" i="48"/>
  <c r="F24" i="48"/>
  <c r="F23" i="48"/>
  <c r="E24" i="48"/>
  <c r="E23" i="48"/>
  <c r="E22" i="48" s="1"/>
  <c r="F21" i="48"/>
  <c r="G21" i="48" s="1"/>
  <c r="F18" i="48"/>
  <c r="G18" i="48" s="1"/>
  <c r="E19" i="48"/>
  <c r="E4" i="48" s="1"/>
  <c r="G22" i="48" l="1"/>
  <c r="F22" i="48"/>
  <c r="G20" i="48"/>
  <c r="F20" i="48"/>
  <c r="E25" i="48"/>
  <c r="G19" i="48"/>
  <c r="G4" i="48" s="1"/>
  <c r="G25" i="48" l="1"/>
  <c r="F19" i="48"/>
  <c r="F4" i="48" s="1"/>
  <c r="F25" i="48" s="1"/>
  <c r="I15" i="56" l="1"/>
  <c r="I14" i="56"/>
  <c r="I13" i="56"/>
  <c r="I12" i="56"/>
  <c r="G15" i="56"/>
  <c r="G14" i="56"/>
  <c r="G13" i="56"/>
  <c r="G12" i="56"/>
  <c r="E12" i="56"/>
  <c r="I16" i="56" l="1"/>
  <c r="G16" i="56"/>
  <c r="E16" i="56"/>
  <c r="I4" i="56"/>
  <c r="H16" i="56"/>
  <c r="H4" i="56"/>
  <c r="G4" i="56"/>
  <c r="F16" i="56"/>
  <c r="F4" i="56"/>
  <c r="E4" i="56"/>
  <c r="D16" i="56" l="1"/>
  <c r="D4" i="56" l="1"/>
</calcChain>
</file>

<file path=xl/sharedStrings.xml><?xml version="1.0" encoding="utf-8"?>
<sst xmlns="http://schemas.openxmlformats.org/spreadsheetml/2006/main" count="84" uniqueCount="68">
  <si>
    <t>№ п/п</t>
  </si>
  <si>
    <t>Наименование услуг</t>
  </si>
  <si>
    <t>ИТОГО:</t>
  </si>
  <si>
    <t>Суб КЭСР</t>
  </si>
  <si>
    <t>11.10.40</t>
  </si>
  <si>
    <t>Наименование расходов</t>
  </si>
  <si>
    <t>1.</t>
  </si>
  <si>
    <t>1.1.</t>
  </si>
  <si>
    <t>1.2.</t>
  </si>
  <si>
    <t>Налог на имущество</t>
  </si>
  <si>
    <t>Плата за негативное воздействие на окружающую среду</t>
  </si>
  <si>
    <t>11.04.01</t>
  </si>
  <si>
    <t>11.04.02</t>
  </si>
  <si>
    <t>13.03.30</t>
  </si>
  <si>
    <t xml:space="preserve">Выплата денежной компенсации на </t>
  </si>
  <si>
    <t>приобретение книгоиздательской продукции</t>
  </si>
  <si>
    <t>26 ч.*150 руб.*12мес (ИВСО)</t>
  </si>
  <si>
    <t>20 ч.*100 руб.*12мес (ФСПО)</t>
  </si>
  <si>
    <t>11.01.17</t>
  </si>
  <si>
    <t>Мероприятие</t>
  </si>
  <si>
    <t>126.00.00</t>
  </si>
  <si>
    <t>095.01.00</t>
  </si>
  <si>
    <t>Е.А. Калинина</t>
  </si>
  <si>
    <t xml:space="preserve">Проректор по ФЭД </t>
  </si>
  <si>
    <t>11.04.03</t>
  </si>
  <si>
    <t>Ежемесячные компенсационные выплаты работникам, находящимся в отпуске по уходу за ребёнком 13 ч. х 50 руб. х 12 мес</t>
  </si>
  <si>
    <t>Среднегодовое кол-во детей (бюджет)</t>
  </si>
  <si>
    <t>Остаточная стоимость на 01.01.17</t>
  </si>
  <si>
    <t>Остаточная стоимость на 01.01.18</t>
  </si>
  <si>
    <t>Остаточная стоимость на 01.02.17</t>
  </si>
  <si>
    <t>Остаточная стоимость на 01.03.17</t>
  </si>
  <si>
    <t>Остаточная стоимость на 01.04.17</t>
  </si>
  <si>
    <t>Остаточная стоимость на 01.05.17</t>
  </si>
  <si>
    <t>Остаточная стоимость на 01.06.17</t>
  </si>
  <si>
    <t>Остаточная стоимость на 01.07.17</t>
  </si>
  <si>
    <t>Остаточная стоимость на 01.08.17</t>
  </si>
  <si>
    <t>Остаточная стоимость на 01.09.17</t>
  </si>
  <si>
    <t>Остаточная стоимость на 01.10.17</t>
  </si>
  <si>
    <t>Остаточная стоимость на 01.11.17</t>
  </si>
  <si>
    <t>Остаточная стоимость на 01.12.17</t>
  </si>
  <si>
    <t>Ставка налога на имущество 2,2%</t>
  </si>
  <si>
    <t>Сумма на 2017 год, руб.</t>
  </si>
  <si>
    <t>Прочие выплаты на 2017-2019 годы по КОСГУ 212 "Прочие выплаты" по МАОУ ВО "КММИВСО"</t>
  </si>
  <si>
    <t>ВСЕГО исчислено на 2017 год.</t>
  </si>
  <si>
    <t>в том числе за счёт бюджета</t>
  </si>
  <si>
    <t>И.о.ректора</t>
  </si>
  <si>
    <t>Л.П.Рамонова</t>
  </si>
  <si>
    <t>в тыс. рублях</t>
  </si>
  <si>
    <t>ВСЕГО исчислено на 2018 год</t>
  </si>
  <si>
    <t>ВСЕГО исчислено на 2019 год</t>
  </si>
  <si>
    <t>Командировки и служебные разъезды (в части суточных)</t>
  </si>
  <si>
    <t>Командировки и служебные разъезды (в части оплаты транспортных расходов)</t>
  </si>
  <si>
    <t>Командировки и служебные разъезды (в части оплаты проживания на время нахождения в служебной командировке)</t>
  </si>
  <si>
    <t>Среднегодовое кол-во детей (внебюджет)</t>
  </si>
  <si>
    <t>Среднегодовое кол-во слушателей на факультете повышения квалификации и профессиональной подготовки специалистов (внебюджет)</t>
  </si>
  <si>
    <t>Сумма на 2018 год, руб.</t>
  </si>
  <si>
    <t>Сумма на 2019 год, руб.</t>
  </si>
  <si>
    <t xml:space="preserve">Среднегодовая стоимость имущества за 12 мес </t>
  </si>
  <si>
    <t>096.00.00</t>
  </si>
  <si>
    <t>Уплата транспортного налога</t>
  </si>
  <si>
    <t>153.00.00</t>
  </si>
  <si>
    <t>Расшифровка средств по КОСГУ 290 "Прочие расходы" на 2017-2019 годы                                                                МБУ "Центр развития видов спорта"</t>
  </si>
  <si>
    <t xml:space="preserve">Прочие текущие расходы (наградной материал) </t>
  </si>
  <si>
    <t>Медали по виду спорта теннис (10 мероприятий по 4 комплекта медалей 1,2,3 место)</t>
  </si>
  <si>
    <t>Медали по виду спорта футбол (2 мероприятия по 3 комплекта медалей 12 человек 1,2,3 место)</t>
  </si>
  <si>
    <t>Директор                                                                                           А.Б. Овсепян</t>
  </si>
  <si>
    <t xml:space="preserve">Е.И.Панайотди </t>
  </si>
  <si>
    <t>992 53 92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</si>
</sst>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-* #,##0.00_р_._-;\-* #,##0.00_р_._-;_-* &quot;-&quot;??_р_._-;_-@_-"/>
    <numFmt numFmtId="164" formatCode="0.0"/>
    <numFmt numFmtId="165" formatCode="#,##0.0"/>
    <numFmt numFmtId="166" formatCode="#,##0_ ;\-#,##0\ "/>
    <numFmt numFmtId="167" formatCode="_-* #,##0.00_р_._-;\-* #,##0.00_р_._-;_-* \-??_р_._-;_-@_-"/>
  </numFmts>
  <fonts count="22">
    <font>
      <sz val="11"/>
      <color theme="1"/>
      <name val="Times New Roman"/>
      <family val="2"/>
      <charset val="204"/>
    </font>
    <font>
      <b/>
      <sz val="11"/>
      <color indexed="8"/>
      <name val="Times New Roman"/>
      <family val="1"/>
      <charset val="204"/>
    </font>
    <font>
      <sz val="12"/>
      <color indexed="8"/>
      <name val="Times New Roman"/>
      <family val="2"/>
      <charset val="204"/>
    </font>
    <font>
      <b/>
      <sz val="12"/>
      <color indexed="8"/>
      <name val="Times New Roman"/>
      <family val="1"/>
      <charset val="204"/>
    </font>
    <font>
      <sz val="11"/>
      <color indexed="8"/>
      <name val="Times New Roman"/>
      <family val="1"/>
      <charset val="204"/>
    </font>
    <font>
      <sz val="14"/>
      <color indexed="8"/>
      <name val="Times New Roman"/>
      <family val="2"/>
      <charset val="204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2"/>
      <charset val="204"/>
    </font>
    <font>
      <sz val="11"/>
      <color indexed="8"/>
      <name val="Times New Roman"/>
      <family val="2"/>
      <charset val="204"/>
    </font>
    <font>
      <sz val="12"/>
      <name val="宋体"/>
      <charset val="13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0"/>
      <name val="Arial Cyr"/>
      <family val="2"/>
      <charset val="204"/>
    </font>
    <font>
      <sz val="8"/>
      <name val="Times New Roman"/>
      <family val="2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2"/>
      <charset val="204"/>
    </font>
    <font>
      <b/>
      <sz val="11"/>
      <color theme="1"/>
      <name val="Times New Roman"/>
      <family val="1"/>
      <charset val="204"/>
    </font>
    <font>
      <sz val="14"/>
      <color theme="1"/>
      <name val="Times New Roman"/>
      <family val="2"/>
      <charset val="204"/>
    </font>
    <font>
      <sz val="12"/>
      <color theme="1"/>
      <name val="Times New Roman"/>
      <family val="2"/>
      <charset val="204"/>
    </font>
    <font>
      <b/>
      <i/>
      <sz val="11"/>
      <color theme="1"/>
      <name val="Times New Roman"/>
      <family val="1"/>
      <charset val="204"/>
    </font>
    <font>
      <b/>
      <sz val="14"/>
      <color indexed="8"/>
      <name val="Times New Roman"/>
      <family val="2"/>
      <charset val="204"/>
    </font>
    <font>
      <sz val="10"/>
      <color theme="1"/>
      <name val="Times New Roman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0" fontId="14" fillId="0" borderId="0"/>
    <xf numFmtId="0" fontId="14" fillId="0" borderId="0"/>
    <xf numFmtId="0" fontId="12" fillId="0" borderId="0"/>
    <xf numFmtId="0" fontId="10" fillId="0" borderId="0"/>
    <xf numFmtId="0" fontId="10" fillId="0" borderId="0"/>
    <xf numFmtId="0" fontId="11" fillId="0" borderId="0"/>
    <xf numFmtId="0" fontId="15" fillId="0" borderId="0"/>
    <xf numFmtId="43" fontId="8" fillId="0" borderId="0" applyFont="0" applyFill="0" applyBorder="0" applyAlignment="0" applyProtection="0"/>
    <xf numFmtId="167" fontId="12" fillId="0" borderId="0" applyFill="0" applyBorder="0" applyAlignment="0" applyProtection="0"/>
    <xf numFmtId="0" fontId="9" fillId="0" borderId="0">
      <alignment vertical="center"/>
    </xf>
  </cellStyleXfs>
  <cellXfs count="73">
    <xf numFmtId="0" fontId="0" fillId="0" borderId="0" xfId="0"/>
    <xf numFmtId="0" fontId="2" fillId="0" borderId="0" xfId="0" applyFont="1"/>
    <xf numFmtId="0" fontId="0" fillId="0" borderId="0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5" fillId="0" borderId="0" xfId="0" applyFont="1"/>
    <xf numFmtId="0" fontId="0" fillId="0" borderId="0" xfId="0" applyFill="1"/>
    <xf numFmtId="0" fontId="0" fillId="0" borderId="0" xfId="0" applyFill="1" applyBorder="1"/>
    <xf numFmtId="0" fontId="2" fillId="0" borderId="0" xfId="0" applyFont="1" applyFill="1"/>
    <xf numFmtId="0" fontId="0" fillId="0" borderId="0" xfId="0" applyFill="1" applyBorder="1" applyAlignment="1">
      <alignment horizontal="left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4" fontId="0" fillId="0" borderId="0" xfId="0" applyNumberFormat="1" applyBorder="1" applyAlignment="1">
      <alignment horizontal="right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right"/>
    </xf>
    <xf numFmtId="0" fontId="2" fillId="0" borderId="1" xfId="0" applyFont="1" applyBorder="1" applyAlignment="1">
      <alignment horizontal="center" vertical="center" wrapText="1"/>
    </xf>
    <xf numFmtId="0" fontId="2" fillId="2" borderId="5" xfId="0" applyFont="1" applyFill="1" applyBorder="1"/>
    <xf numFmtId="49" fontId="2" fillId="2" borderId="5" xfId="0" applyNumberFormat="1" applyFont="1" applyFill="1" applyBorder="1"/>
    <xf numFmtId="164" fontId="2" fillId="2" borderId="5" xfId="0" applyNumberFormat="1" applyFont="1" applyFill="1" applyBorder="1"/>
    <xf numFmtId="0" fontId="2" fillId="2" borderId="3" xfId="0" applyFont="1" applyFill="1" applyBorder="1"/>
    <xf numFmtId="49" fontId="2" fillId="2" borderId="3" xfId="0" applyNumberFormat="1" applyFont="1" applyFill="1" applyBorder="1" applyAlignment="1">
      <alignment horizontal="center"/>
    </xf>
    <xf numFmtId="164" fontId="2" fillId="2" borderId="3" xfId="0" applyNumberFormat="1" applyFont="1" applyFill="1" applyBorder="1"/>
    <xf numFmtId="0" fontId="2" fillId="2" borderId="2" xfId="0" applyFont="1" applyFill="1" applyBorder="1"/>
    <xf numFmtId="164" fontId="2" fillId="2" borderId="2" xfId="0" applyNumberFormat="1" applyFont="1" applyFill="1" applyBorder="1"/>
    <xf numFmtId="0" fontId="0" fillId="0" borderId="0" xfId="0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/>
    </xf>
    <xf numFmtId="49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49" fontId="0" fillId="0" borderId="3" xfId="0" applyNumberFormat="1" applyFill="1" applyBorder="1" applyAlignment="1">
      <alignment horizontal="center" vertical="center"/>
    </xf>
    <xf numFmtId="0" fontId="0" fillId="0" borderId="3" xfId="0" applyFill="1" applyBorder="1" applyAlignment="1">
      <alignment vertical="center"/>
    </xf>
    <xf numFmtId="0" fontId="15" fillId="0" borderId="0" xfId="7"/>
    <xf numFmtId="0" fontId="15" fillId="0" borderId="0" xfId="7" applyBorder="1"/>
    <xf numFmtId="166" fontId="15" fillId="0" borderId="0" xfId="7" applyNumberFormat="1" applyFill="1" applyBorder="1" applyAlignment="1">
      <alignment horizontal="right"/>
    </xf>
    <xf numFmtId="0" fontId="2" fillId="0" borderId="0" xfId="7" applyFont="1" applyBorder="1" applyAlignment="1">
      <alignment horizontal="right"/>
    </xf>
    <xf numFmtId="0" fontId="6" fillId="0" borderId="0" xfId="7" applyFont="1" applyFill="1" applyBorder="1"/>
    <xf numFmtId="0" fontId="4" fillId="0" borderId="0" xfId="7" applyFont="1" applyFill="1" applyBorder="1" applyAlignment="1">
      <alignment horizontal="right"/>
    </xf>
    <xf numFmtId="0" fontId="4" fillId="0" borderId="0" xfId="7" applyFont="1" applyBorder="1" applyAlignment="1">
      <alignment horizontal="right"/>
    </xf>
    <xf numFmtId="0" fontId="2" fillId="0" borderId="0" xfId="0" applyFont="1" applyAlignment="1">
      <alignment horizontal="center"/>
    </xf>
    <xf numFmtId="49" fontId="16" fillId="0" borderId="3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 wrapText="1"/>
    </xf>
    <xf numFmtId="0" fontId="18" fillId="0" borderId="0" xfId="0" applyFont="1" applyFill="1"/>
    <xf numFmtId="0" fontId="3" fillId="0" borderId="1" xfId="0" applyFont="1" applyBorder="1" applyAlignment="1">
      <alignment horizontal="center" vertical="center" wrapText="1"/>
    </xf>
    <xf numFmtId="165" fontId="5" fillId="0" borderId="1" xfId="0" applyNumberFormat="1" applyFont="1" applyFill="1" applyBorder="1"/>
    <xf numFmtId="165" fontId="20" fillId="0" borderId="1" xfId="0" applyNumberFormat="1" applyFont="1" applyFill="1" applyBorder="1"/>
    <xf numFmtId="0" fontId="17" fillId="0" borderId="0" xfId="0" applyFont="1"/>
    <xf numFmtId="0" fontId="2" fillId="0" borderId="1" xfId="0" applyFont="1" applyBorder="1"/>
    <xf numFmtId="0" fontId="0" fillId="0" borderId="1" xfId="0" applyBorder="1"/>
    <xf numFmtId="0" fontId="15" fillId="0" borderId="1" xfId="7" applyBorder="1"/>
    <xf numFmtId="0" fontId="2" fillId="0" borderId="1" xfId="7" applyFont="1" applyBorder="1" applyAlignment="1">
      <alignment horizontal="right"/>
    </xf>
    <xf numFmtId="0" fontId="21" fillId="0" borderId="1" xfId="7" applyFont="1" applyBorder="1" applyAlignment="1">
      <alignment horizontal="center"/>
    </xf>
    <xf numFmtId="0" fontId="7" fillId="0" borderId="1" xfId="7" applyFont="1" applyFill="1" applyBorder="1" applyAlignment="1">
      <alignment horizontal="center"/>
    </xf>
    <xf numFmtId="0" fontId="18" fillId="0" borderId="0" xfId="0" applyFont="1" applyAlignment="1">
      <alignment horizontal="center"/>
    </xf>
    <xf numFmtId="4" fontId="16" fillId="0" borderId="2" xfId="0" applyNumberFormat="1" applyFont="1" applyFill="1" applyBorder="1" applyAlignment="1">
      <alignment vertical="center"/>
    </xf>
    <xf numFmtId="4" fontId="0" fillId="0" borderId="1" xfId="0" applyNumberFormat="1" applyFill="1" applyBorder="1" applyAlignment="1">
      <alignment vertical="center"/>
    </xf>
    <xf numFmtId="4" fontId="16" fillId="0" borderId="1" xfId="0" applyNumberFormat="1" applyFont="1" applyFill="1" applyBorder="1" applyAlignment="1">
      <alignment horizontal="center" vertical="center"/>
    </xf>
    <xf numFmtId="4" fontId="19" fillId="0" borderId="1" xfId="0" applyNumberFormat="1" applyFont="1" applyFill="1" applyBorder="1" applyAlignment="1">
      <alignment vertical="center"/>
    </xf>
    <xf numFmtId="4" fontId="1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right"/>
    </xf>
    <xf numFmtId="0" fontId="3" fillId="0" borderId="0" xfId="0" applyFont="1" applyAlignment="1">
      <alignment horizontal="center" wrapText="1"/>
    </xf>
    <xf numFmtId="0" fontId="0" fillId="0" borderId="0" xfId="0" applyAlignment="1">
      <alignment wrapText="1"/>
    </xf>
    <xf numFmtId="0" fontId="7" fillId="0" borderId="4" xfId="0" applyFont="1" applyBorder="1" applyAlignment="1">
      <alignment horizontal="center" wrapText="1"/>
    </xf>
    <xf numFmtId="0" fontId="7" fillId="0" borderId="7" xfId="0" applyFont="1" applyBorder="1" applyAlignment="1">
      <alignment horizontal="center" wrapText="1"/>
    </xf>
    <xf numFmtId="0" fontId="0" fillId="0" borderId="1" xfId="0" applyFill="1" applyBorder="1" applyAlignment="1">
      <alignment horizontal="left" vertical="center"/>
    </xf>
    <xf numFmtId="0" fontId="1" fillId="0" borderId="4" xfId="0" applyFont="1" applyFill="1" applyBorder="1" applyAlignment="1">
      <alignment horizontal="right" vertical="center"/>
    </xf>
    <xf numFmtId="0" fontId="1" fillId="0" borderId="6" xfId="0" applyFont="1" applyFill="1" applyBorder="1" applyAlignment="1">
      <alignment horizontal="right" vertical="center"/>
    </xf>
    <xf numFmtId="0" fontId="1" fillId="0" borderId="7" xfId="0" applyFont="1" applyFill="1" applyBorder="1" applyAlignment="1">
      <alignment horizontal="right" vertical="center"/>
    </xf>
    <xf numFmtId="0" fontId="0" fillId="0" borderId="4" xfId="0" applyFill="1" applyBorder="1" applyAlignment="1">
      <alignment horizontal="center" vertical="center"/>
    </xf>
    <xf numFmtId="0" fontId="16" fillId="0" borderId="6" xfId="0" applyFont="1" applyFill="1" applyBorder="1" applyAlignment="1">
      <alignment horizontal="center" vertical="center" wrapText="1"/>
    </xf>
    <xf numFmtId="49" fontId="0" fillId="0" borderId="6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17" fillId="0" borderId="0" xfId="0" applyFont="1" applyFill="1" applyBorder="1" applyAlignment="1">
      <alignment horizontal="left" vertical="center"/>
    </xf>
  </cellXfs>
  <cellStyles count="11">
    <cellStyle name="Обычный" xfId="0" builtinId="0"/>
    <cellStyle name="Обычный 2" xfId="1"/>
    <cellStyle name="Обычный 2 2" xfId="2"/>
    <cellStyle name="Обычный 2 3" xfId="3"/>
    <cellStyle name="Обычный 3" xfId="4"/>
    <cellStyle name="Обычный 4" xfId="5"/>
    <cellStyle name="Обычный 5" xfId="6"/>
    <cellStyle name="Обычный 6" xfId="7"/>
    <cellStyle name="Финансовый 2" xfId="8"/>
    <cellStyle name="Финансовый 2 2" xfId="9"/>
    <cellStyle name="常规 2" xfId="1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1041;&#1086;&#1085;&#1076;&#1080;&#1085;&#1072;&#1090;&#1080;\&#1086;&#1073;&#1097;&#1072;&#1103;\&#1052;&#1086;&#1080;%20&#1076;&#1086;&#1082;&#1091;&#1084;&#1077;&#1085;&#1090;&#1099;\&#1044;&#1086;&#1082;&#1091;&#1084;&#1077;&#1085;&#1090;&#1099;%20Excel\&#1041;&#1102;&#1076;&#1078;&#1077;&#1090;&#1099;\2005\&#1059;&#1095;.&#1087;&#1088;&#1086;&#1094;&#1077;&#1089;&#1089;\2005_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Г_нач"/>
      <sheetName val="Г_неп"/>
      <sheetName val="Г_сред"/>
      <sheetName val="Г_шк"/>
      <sheetName val="Г_инт_все"/>
      <sheetName val="Г_мун_инт"/>
      <sheetName val="Г_веч"/>
      <sheetName val="Г_всего"/>
      <sheetName val="Г_с_мун_инт"/>
      <sheetName val="Г_без_инт"/>
      <sheetName val="С_нач"/>
      <sheetName val="С_неп"/>
      <sheetName val="С_сред"/>
      <sheetName val="С_шк"/>
      <sheetName val="С_инт_все"/>
      <sheetName val="С_мун_инт"/>
      <sheetName val="С_веч"/>
      <sheetName val="С_всего"/>
      <sheetName val="С_с_мун_инт"/>
      <sheetName val="С_без_инт"/>
      <sheetName val="С_малокомпл"/>
      <sheetName val="МО_всего"/>
      <sheetName val="МО_с_мун_инт"/>
      <sheetName val="МО_без_инт"/>
      <sheetName val="Сетк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>
        <row r="1">
          <cell r="A1">
            <v>1</v>
          </cell>
          <cell r="B1">
            <v>600</v>
          </cell>
        </row>
        <row r="2">
          <cell r="A2">
            <v>2</v>
          </cell>
          <cell r="B2">
            <v>670</v>
          </cell>
        </row>
        <row r="3">
          <cell r="A3">
            <v>3</v>
          </cell>
          <cell r="B3">
            <v>740</v>
          </cell>
        </row>
        <row r="4">
          <cell r="A4">
            <v>4</v>
          </cell>
          <cell r="B4">
            <v>820</v>
          </cell>
        </row>
        <row r="5">
          <cell r="A5">
            <v>5</v>
          </cell>
          <cell r="B5">
            <v>910</v>
          </cell>
        </row>
        <row r="6">
          <cell r="A6">
            <v>6</v>
          </cell>
          <cell r="B6">
            <v>1010</v>
          </cell>
        </row>
        <row r="7">
          <cell r="A7">
            <v>7</v>
          </cell>
          <cell r="B7">
            <v>1110</v>
          </cell>
        </row>
        <row r="8">
          <cell r="A8">
            <v>8</v>
          </cell>
          <cell r="B8">
            <v>1220</v>
          </cell>
        </row>
        <row r="9">
          <cell r="A9">
            <v>9</v>
          </cell>
          <cell r="B9">
            <v>1340</v>
          </cell>
        </row>
        <row r="10">
          <cell r="A10">
            <v>10</v>
          </cell>
          <cell r="B10">
            <v>1470</v>
          </cell>
        </row>
        <row r="11">
          <cell r="A11">
            <v>11</v>
          </cell>
          <cell r="B11">
            <v>1610</v>
          </cell>
        </row>
        <row r="12">
          <cell r="A12">
            <v>12</v>
          </cell>
          <cell r="B12">
            <v>1740</v>
          </cell>
        </row>
        <row r="13">
          <cell r="A13">
            <v>13</v>
          </cell>
          <cell r="B13">
            <v>1880</v>
          </cell>
        </row>
        <row r="14">
          <cell r="A14">
            <v>14</v>
          </cell>
          <cell r="B14">
            <v>2020</v>
          </cell>
        </row>
        <row r="15">
          <cell r="A15">
            <v>15</v>
          </cell>
          <cell r="B15">
            <v>2180</v>
          </cell>
        </row>
        <row r="16">
          <cell r="A16">
            <v>16</v>
          </cell>
          <cell r="B16">
            <v>2340</v>
          </cell>
        </row>
        <row r="17">
          <cell r="A17">
            <v>17</v>
          </cell>
          <cell r="B17">
            <v>2520</v>
          </cell>
        </row>
        <row r="18">
          <cell r="A18">
            <v>18</v>
          </cell>
          <cell r="B18">
            <v>2700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>
    <tabColor theme="3" tint="0.39997558519241921"/>
  </sheetPr>
  <dimension ref="A1:J23"/>
  <sheetViews>
    <sheetView zoomScale="85" zoomScaleNormal="85" workbookViewId="0">
      <selection activeCell="E15" sqref="E15"/>
    </sheetView>
  </sheetViews>
  <sheetFormatPr defaultRowHeight="15"/>
  <cols>
    <col min="1" max="1" width="6.140625" customWidth="1"/>
    <col min="2" max="2" width="13" customWidth="1"/>
    <col min="3" max="3" width="47.85546875" customWidth="1"/>
    <col min="4" max="4" width="15.5703125" customWidth="1"/>
    <col min="5" max="5" width="15.7109375" customWidth="1"/>
    <col min="6" max="6" width="16.28515625" customWidth="1"/>
    <col min="7" max="7" width="15.5703125" customWidth="1"/>
    <col min="8" max="8" width="16.42578125" customWidth="1"/>
    <col min="9" max="9" width="15.85546875" customWidth="1"/>
  </cols>
  <sheetData>
    <row r="1" spans="1:9" ht="36.6" customHeight="1">
      <c r="A1" s="59" t="s">
        <v>42</v>
      </c>
      <c r="B1" s="59"/>
      <c r="C1" s="59"/>
      <c r="D1" s="59"/>
      <c r="E1" s="60"/>
      <c r="F1" s="60"/>
      <c r="G1" s="60"/>
      <c r="H1" s="60"/>
      <c r="I1" s="60"/>
    </row>
    <row r="2" spans="1:9" ht="21" customHeight="1">
      <c r="A2" s="1"/>
      <c r="B2" s="1"/>
      <c r="C2" s="1"/>
      <c r="D2" s="38"/>
      <c r="E2" s="2"/>
      <c r="I2" s="52" t="s">
        <v>47</v>
      </c>
    </row>
    <row r="3" spans="1:9" ht="66.599999999999994" customHeight="1">
      <c r="A3" s="15" t="s">
        <v>0</v>
      </c>
      <c r="B3" s="15" t="s">
        <v>19</v>
      </c>
      <c r="C3" s="15" t="s">
        <v>1</v>
      </c>
      <c r="D3" s="42" t="s">
        <v>43</v>
      </c>
      <c r="E3" s="15" t="s">
        <v>44</v>
      </c>
      <c r="F3" s="42" t="s">
        <v>48</v>
      </c>
      <c r="G3" s="15" t="s">
        <v>44</v>
      </c>
      <c r="H3" s="42" t="s">
        <v>49</v>
      </c>
      <c r="I3" s="15" t="s">
        <v>44</v>
      </c>
    </row>
    <row r="4" spans="1:9" ht="15.75" hidden="1">
      <c r="A4" s="16" t="s">
        <v>6</v>
      </c>
      <c r="B4" s="17" t="s">
        <v>13</v>
      </c>
      <c r="C4" s="16" t="s">
        <v>14</v>
      </c>
      <c r="D4" s="18">
        <f t="shared" ref="D4:I4" si="0">D6+D9</f>
        <v>70</v>
      </c>
      <c r="E4" s="18">
        <f t="shared" si="0"/>
        <v>70</v>
      </c>
      <c r="F4" s="18">
        <f t="shared" si="0"/>
        <v>70</v>
      </c>
      <c r="G4" s="18">
        <f t="shared" si="0"/>
        <v>70</v>
      </c>
      <c r="H4" s="18">
        <f t="shared" si="0"/>
        <v>70</v>
      </c>
      <c r="I4" s="18">
        <f t="shared" si="0"/>
        <v>70</v>
      </c>
    </row>
    <row r="5" spans="1:9" ht="15.75" hidden="1">
      <c r="A5" s="16"/>
      <c r="B5" s="16"/>
      <c r="C5" s="16" t="s">
        <v>15</v>
      </c>
      <c r="D5" s="16"/>
      <c r="E5" s="16"/>
      <c r="F5" s="16"/>
      <c r="G5" s="16"/>
      <c r="H5" s="16"/>
      <c r="I5" s="16"/>
    </row>
    <row r="6" spans="1:9" ht="15.75" hidden="1">
      <c r="A6" s="19" t="s">
        <v>7</v>
      </c>
      <c r="B6" s="20" t="s">
        <v>13</v>
      </c>
      <c r="C6" s="19" t="s">
        <v>14</v>
      </c>
      <c r="D6" s="21">
        <v>46</v>
      </c>
      <c r="E6" s="21">
        <v>46</v>
      </c>
      <c r="F6" s="21">
        <v>46</v>
      </c>
      <c r="G6" s="21">
        <v>46</v>
      </c>
      <c r="H6" s="21">
        <v>46</v>
      </c>
      <c r="I6" s="21">
        <v>46</v>
      </c>
    </row>
    <row r="7" spans="1:9" ht="15.75" hidden="1">
      <c r="A7" s="16"/>
      <c r="B7" s="16"/>
      <c r="C7" s="16" t="s">
        <v>15</v>
      </c>
      <c r="D7" s="18"/>
      <c r="E7" s="18"/>
      <c r="F7" s="18"/>
      <c r="G7" s="18"/>
      <c r="H7" s="18"/>
      <c r="I7" s="18"/>
    </row>
    <row r="8" spans="1:9" ht="15.75" hidden="1">
      <c r="A8" s="22"/>
      <c r="B8" s="22"/>
      <c r="C8" s="22" t="s">
        <v>16</v>
      </c>
      <c r="D8" s="23"/>
      <c r="E8" s="23"/>
      <c r="F8" s="23"/>
      <c r="G8" s="23"/>
      <c r="H8" s="23"/>
      <c r="I8" s="23"/>
    </row>
    <row r="9" spans="1:9" ht="15.75" hidden="1">
      <c r="A9" s="19" t="s">
        <v>8</v>
      </c>
      <c r="B9" s="20" t="s">
        <v>13</v>
      </c>
      <c r="C9" s="19" t="s">
        <v>14</v>
      </c>
      <c r="D9" s="21">
        <v>24</v>
      </c>
      <c r="E9" s="21">
        <v>24</v>
      </c>
      <c r="F9" s="21">
        <v>24</v>
      </c>
      <c r="G9" s="21">
        <v>24</v>
      </c>
      <c r="H9" s="21">
        <v>24</v>
      </c>
      <c r="I9" s="21">
        <v>24</v>
      </c>
    </row>
    <row r="10" spans="1:9" ht="15.75" hidden="1">
      <c r="A10" s="16"/>
      <c r="B10" s="16"/>
      <c r="C10" s="16" t="s">
        <v>15</v>
      </c>
      <c r="D10" s="18"/>
      <c r="E10" s="18"/>
      <c r="F10" s="18"/>
      <c r="G10" s="18"/>
      <c r="H10" s="18"/>
      <c r="I10" s="18"/>
    </row>
    <row r="11" spans="1:9" ht="15.75" hidden="1">
      <c r="A11" s="22"/>
      <c r="B11" s="22"/>
      <c r="C11" s="22" t="s">
        <v>17</v>
      </c>
      <c r="D11" s="23"/>
      <c r="E11" s="23"/>
      <c r="F11" s="23"/>
      <c r="G11" s="23"/>
      <c r="H11" s="23"/>
      <c r="I11" s="23"/>
    </row>
    <row r="12" spans="1:9" ht="47.25" customHeight="1">
      <c r="A12" s="13">
        <v>1</v>
      </c>
      <c r="B12" s="25" t="s">
        <v>18</v>
      </c>
      <c r="C12" s="28" t="s">
        <v>25</v>
      </c>
      <c r="D12" s="43">
        <v>7.8</v>
      </c>
      <c r="E12" s="43">
        <f>(D12/866)*156</f>
        <v>1.4050808314087759</v>
      </c>
      <c r="F12" s="43">
        <v>7.8</v>
      </c>
      <c r="G12" s="43">
        <f>(F12/553)*67</f>
        <v>0.94502712477396023</v>
      </c>
      <c r="H12" s="43">
        <v>7.8</v>
      </c>
      <c r="I12" s="43">
        <f>(H12/335)*10</f>
        <v>0.23283582089552238</v>
      </c>
    </row>
    <row r="13" spans="1:9" ht="40.9" customHeight="1">
      <c r="A13" s="13">
        <v>2</v>
      </c>
      <c r="B13" s="25" t="s">
        <v>11</v>
      </c>
      <c r="C13" s="28" t="s">
        <v>50</v>
      </c>
      <c r="D13" s="43">
        <v>9000</v>
      </c>
      <c r="E13" s="43"/>
      <c r="F13" s="43"/>
      <c r="G13" s="43">
        <f>(F13/553)*67</f>
        <v>0</v>
      </c>
      <c r="H13" s="43"/>
      <c r="I13" s="43">
        <f>(H13/335)*10</f>
        <v>0</v>
      </c>
    </row>
    <row r="14" spans="1:9" ht="32.25" customHeight="1">
      <c r="A14" s="13">
        <v>3</v>
      </c>
      <c r="B14" s="25" t="s">
        <v>12</v>
      </c>
      <c r="C14" s="28" t="s">
        <v>51</v>
      </c>
      <c r="D14" s="43">
        <v>282900</v>
      </c>
      <c r="E14" s="43"/>
      <c r="F14" s="43"/>
      <c r="G14" s="43">
        <f>(F14/553)*67</f>
        <v>0</v>
      </c>
      <c r="H14" s="43"/>
      <c r="I14" s="43">
        <f>(H14/335)*10</f>
        <v>0</v>
      </c>
    </row>
    <row r="15" spans="1:9" ht="53.45" customHeight="1">
      <c r="A15" s="13">
        <v>4</v>
      </c>
      <c r="B15" s="25" t="s">
        <v>24</v>
      </c>
      <c r="C15" s="28" t="s">
        <v>52</v>
      </c>
      <c r="D15" s="43">
        <v>49500</v>
      </c>
      <c r="E15" s="43"/>
      <c r="F15" s="43"/>
      <c r="G15" s="43">
        <f>(F15/553)*67</f>
        <v>0</v>
      </c>
      <c r="H15" s="43"/>
      <c r="I15" s="43">
        <f>(H15/335)*10</f>
        <v>0</v>
      </c>
    </row>
    <row r="16" spans="1:9" ht="34.15" customHeight="1">
      <c r="A16" s="58" t="s">
        <v>2</v>
      </c>
      <c r="B16" s="58"/>
      <c r="C16" s="58"/>
      <c r="D16" s="44">
        <f t="shared" ref="D16:I16" si="1">D12+D13+D14+D15</f>
        <v>341407.8</v>
      </c>
      <c r="E16" s="44">
        <f t="shared" si="1"/>
        <v>1.4050808314087759</v>
      </c>
      <c r="F16" s="44">
        <f t="shared" si="1"/>
        <v>7.8</v>
      </c>
      <c r="G16" s="44">
        <f t="shared" si="1"/>
        <v>0.94502712477396023</v>
      </c>
      <c r="H16" s="44">
        <f t="shared" si="1"/>
        <v>7.8</v>
      </c>
      <c r="I16" s="44">
        <f t="shared" si="1"/>
        <v>0.23283582089552238</v>
      </c>
    </row>
    <row r="17" spans="1:10" ht="18.75">
      <c r="A17" s="1"/>
      <c r="B17" s="1"/>
      <c r="C17" s="1"/>
      <c r="D17" s="5"/>
      <c r="E17" s="45"/>
      <c r="F17" s="45"/>
      <c r="G17" s="45"/>
      <c r="H17" s="45"/>
      <c r="I17" s="45"/>
    </row>
    <row r="18" spans="1:10" ht="45.6" customHeight="1">
      <c r="A18" s="61" t="s">
        <v>26</v>
      </c>
      <c r="B18" s="62"/>
      <c r="C18" s="46"/>
      <c r="D18" s="46">
        <v>156</v>
      </c>
      <c r="E18" s="47"/>
      <c r="F18" s="47">
        <v>67</v>
      </c>
      <c r="G18" s="47"/>
      <c r="H18" s="47">
        <v>10</v>
      </c>
      <c r="I18" s="47"/>
    </row>
    <row r="19" spans="1:10" s="31" customFormat="1" ht="15.6" hidden="1" customHeight="1">
      <c r="A19" s="50"/>
      <c r="B19" s="51" t="s">
        <v>23</v>
      </c>
      <c r="C19" s="48"/>
      <c r="D19" s="49" t="s">
        <v>22</v>
      </c>
      <c r="E19" s="48"/>
      <c r="F19" s="48"/>
      <c r="G19" s="48"/>
      <c r="H19" s="48"/>
      <c r="I19" s="48"/>
      <c r="J19" s="33"/>
    </row>
    <row r="20" spans="1:10" s="31" customFormat="1" ht="51" customHeight="1">
      <c r="A20" s="61" t="s">
        <v>53</v>
      </c>
      <c r="B20" s="62"/>
      <c r="C20" s="48"/>
      <c r="D20" s="49">
        <v>450</v>
      </c>
      <c r="E20" s="48"/>
      <c r="F20" s="48">
        <v>226</v>
      </c>
      <c r="G20" s="48"/>
      <c r="H20" s="48">
        <v>65</v>
      </c>
      <c r="I20" s="48"/>
      <c r="J20" s="33"/>
    </row>
    <row r="21" spans="1:10" s="31" customFormat="1" ht="123" customHeight="1">
      <c r="A21" s="61" t="s">
        <v>54</v>
      </c>
      <c r="B21" s="62"/>
      <c r="C21" s="48"/>
      <c r="D21" s="49">
        <v>260</v>
      </c>
      <c r="E21" s="48"/>
      <c r="F21" s="48">
        <v>260</v>
      </c>
      <c r="G21" s="48"/>
      <c r="H21" s="48">
        <v>260</v>
      </c>
      <c r="I21" s="48"/>
      <c r="J21" s="33"/>
    </row>
    <row r="22" spans="1:10" s="31" customFormat="1" ht="15.75">
      <c r="A22" s="32"/>
      <c r="B22" s="35"/>
      <c r="C22" s="32"/>
      <c r="D22" s="34"/>
      <c r="E22" s="32"/>
      <c r="F22" s="32"/>
      <c r="G22" s="32"/>
      <c r="H22" s="32"/>
      <c r="J22" s="33"/>
    </row>
    <row r="23" spans="1:10" s="6" customFormat="1" ht="15.75">
      <c r="A23" s="8"/>
      <c r="B23" s="8" t="s">
        <v>45</v>
      </c>
      <c r="C23" s="14"/>
      <c r="D23" s="14"/>
      <c r="F23" s="41" t="s">
        <v>46</v>
      </c>
    </row>
  </sheetData>
  <mergeCells count="5">
    <mergeCell ref="A16:C16"/>
    <mergeCell ref="A1:I1"/>
    <mergeCell ref="A18:B18"/>
    <mergeCell ref="A20:B20"/>
    <mergeCell ref="A21:B21"/>
  </mergeCells>
  <phoneticPr fontId="13" type="noConversion"/>
  <printOptions horizontalCentered="1"/>
  <pageMargins left="0.31496062992125984" right="0.31496062992125984" top="0.35433070866141736" bottom="0.35433070866141736" header="0.31496062992125984" footer="0.31496062992125984"/>
  <pageSetup paperSize="9" scale="8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5">
    <tabColor theme="3" tint="0.39997558519241921"/>
  </sheetPr>
  <dimension ref="A1:G50"/>
  <sheetViews>
    <sheetView tabSelected="1" view="pageBreakPreview" zoomScale="60" zoomScaleNormal="100" workbookViewId="0">
      <selection activeCell="D34" sqref="D34"/>
    </sheetView>
  </sheetViews>
  <sheetFormatPr defaultRowHeight="15"/>
  <cols>
    <col min="1" max="1" width="4.7109375" customWidth="1"/>
    <col min="2" max="2" width="10.85546875" customWidth="1"/>
    <col min="3" max="3" width="12.85546875" customWidth="1"/>
    <col min="4" max="4" width="29.7109375" customWidth="1"/>
    <col min="5" max="5" width="15" customWidth="1"/>
    <col min="6" max="7" width="13.140625" customWidth="1"/>
    <col min="8" max="8" width="8.7109375" customWidth="1"/>
  </cols>
  <sheetData>
    <row r="1" spans="1:7" ht="40.5" customHeight="1">
      <c r="B1" s="59" t="s">
        <v>61</v>
      </c>
      <c r="C1" s="59"/>
      <c r="D1" s="59"/>
      <c r="E1" s="59"/>
      <c r="F1" s="60"/>
      <c r="G1" s="60"/>
    </row>
    <row r="2" spans="1:7" ht="18.75" customHeight="1"/>
    <row r="3" spans="1:7" ht="53.45" customHeight="1">
      <c r="A3" s="4" t="s">
        <v>0</v>
      </c>
      <c r="B3" s="4" t="s">
        <v>3</v>
      </c>
      <c r="C3" s="3" t="s">
        <v>19</v>
      </c>
      <c r="D3" s="4" t="s">
        <v>5</v>
      </c>
      <c r="E3" s="40" t="s">
        <v>41</v>
      </c>
      <c r="F3" s="40" t="s">
        <v>55</v>
      </c>
      <c r="G3" s="40" t="s">
        <v>56</v>
      </c>
    </row>
    <row r="4" spans="1:7" ht="36" customHeight="1">
      <c r="A4" s="10">
        <v>1</v>
      </c>
      <c r="B4" s="39" t="s">
        <v>21</v>
      </c>
      <c r="C4" s="29" t="s">
        <v>4</v>
      </c>
      <c r="D4" s="30" t="s">
        <v>9</v>
      </c>
      <c r="E4" s="53">
        <f>E19</f>
        <v>1600.0028</v>
      </c>
      <c r="F4" s="53">
        <f>F19</f>
        <v>1600.0028</v>
      </c>
      <c r="G4" s="53">
        <f>G19</f>
        <v>1600.0028</v>
      </c>
    </row>
    <row r="5" spans="1:7" ht="18" hidden="1" customHeight="1">
      <c r="A5" s="63" t="s">
        <v>27</v>
      </c>
      <c r="B5" s="63"/>
      <c r="C5" s="63"/>
      <c r="D5" s="63"/>
      <c r="E5" s="54"/>
      <c r="F5" s="54"/>
      <c r="G5" s="54"/>
    </row>
    <row r="6" spans="1:7" ht="18" hidden="1" customHeight="1">
      <c r="A6" s="63" t="s">
        <v>29</v>
      </c>
      <c r="B6" s="63"/>
      <c r="C6" s="63"/>
      <c r="D6" s="63"/>
      <c r="E6" s="54"/>
      <c r="F6" s="54"/>
      <c r="G6" s="54"/>
    </row>
    <row r="7" spans="1:7" ht="18" hidden="1" customHeight="1">
      <c r="A7" s="63" t="s">
        <v>30</v>
      </c>
      <c r="B7" s="63"/>
      <c r="C7" s="63"/>
      <c r="D7" s="63"/>
      <c r="E7" s="54"/>
      <c r="F7" s="54"/>
      <c r="G7" s="54"/>
    </row>
    <row r="8" spans="1:7" ht="18" hidden="1" customHeight="1">
      <c r="A8" s="63" t="s">
        <v>31</v>
      </c>
      <c r="B8" s="63"/>
      <c r="C8" s="63"/>
      <c r="D8" s="63"/>
      <c r="E8" s="54"/>
      <c r="F8" s="54"/>
      <c r="G8" s="54"/>
    </row>
    <row r="9" spans="1:7" ht="18" hidden="1" customHeight="1">
      <c r="A9" s="63" t="s">
        <v>32</v>
      </c>
      <c r="B9" s="63"/>
      <c r="C9" s="63"/>
      <c r="D9" s="63"/>
      <c r="E9" s="54"/>
      <c r="F9" s="54"/>
      <c r="G9" s="54"/>
    </row>
    <row r="10" spans="1:7" ht="18" hidden="1" customHeight="1">
      <c r="A10" s="63" t="s">
        <v>33</v>
      </c>
      <c r="B10" s="63"/>
      <c r="C10" s="63"/>
      <c r="D10" s="63"/>
      <c r="E10" s="54"/>
      <c r="F10" s="54"/>
      <c r="G10" s="54"/>
    </row>
    <row r="11" spans="1:7" ht="18" hidden="1" customHeight="1">
      <c r="A11" s="63" t="s">
        <v>34</v>
      </c>
      <c r="B11" s="63"/>
      <c r="C11" s="63"/>
      <c r="D11" s="63"/>
      <c r="E11" s="54"/>
      <c r="F11" s="54"/>
      <c r="G11" s="54"/>
    </row>
    <row r="12" spans="1:7" ht="18" hidden="1" customHeight="1">
      <c r="A12" s="63" t="s">
        <v>35</v>
      </c>
      <c r="B12" s="63"/>
      <c r="C12" s="63"/>
      <c r="D12" s="63"/>
      <c r="E12" s="54"/>
      <c r="F12" s="54"/>
      <c r="G12" s="54"/>
    </row>
    <row r="13" spans="1:7" ht="18" hidden="1" customHeight="1">
      <c r="A13" s="63" t="s">
        <v>36</v>
      </c>
      <c r="B13" s="63"/>
      <c r="C13" s="63"/>
      <c r="D13" s="63"/>
      <c r="E13" s="54"/>
      <c r="F13" s="54"/>
      <c r="G13" s="54"/>
    </row>
    <row r="14" spans="1:7" ht="18" hidden="1" customHeight="1">
      <c r="A14" s="63" t="s">
        <v>37</v>
      </c>
      <c r="B14" s="63"/>
      <c r="C14" s="63"/>
      <c r="D14" s="63"/>
      <c r="E14" s="54"/>
      <c r="F14" s="54"/>
      <c r="G14" s="54"/>
    </row>
    <row r="15" spans="1:7" ht="18" hidden="1" customHeight="1">
      <c r="A15" s="63" t="s">
        <v>38</v>
      </c>
      <c r="B15" s="63"/>
      <c r="C15" s="63"/>
      <c r="D15" s="63"/>
      <c r="E15" s="54"/>
      <c r="F15" s="54"/>
      <c r="G15" s="54"/>
    </row>
    <row r="16" spans="1:7" ht="18" hidden="1" customHeight="1">
      <c r="A16" s="63" t="s">
        <v>39</v>
      </c>
      <c r="B16" s="63"/>
      <c r="C16" s="63"/>
      <c r="D16" s="63"/>
      <c r="E16" s="54"/>
      <c r="F16" s="54"/>
      <c r="G16" s="54"/>
    </row>
    <row r="17" spans="1:7" ht="18" hidden="1" customHeight="1">
      <c r="A17" s="63" t="s">
        <v>28</v>
      </c>
      <c r="B17" s="63"/>
      <c r="C17" s="63"/>
      <c r="D17" s="63"/>
      <c r="E17" s="54"/>
      <c r="F17" s="54"/>
      <c r="G17" s="54"/>
    </row>
    <row r="18" spans="1:7" ht="18" customHeight="1">
      <c r="A18" s="63" t="s">
        <v>57</v>
      </c>
      <c r="B18" s="63"/>
      <c r="C18" s="63"/>
      <c r="D18" s="63"/>
      <c r="E18" s="54">
        <v>72727.399999999994</v>
      </c>
      <c r="F18" s="54">
        <f>E18</f>
        <v>72727.399999999994</v>
      </c>
      <c r="G18" s="54">
        <f>F18</f>
        <v>72727.399999999994</v>
      </c>
    </row>
    <row r="19" spans="1:7" ht="27" customHeight="1">
      <c r="A19" s="63" t="s">
        <v>40</v>
      </c>
      <c r="B19" s="63"/>
      <c r="C19" s="63"/>
      <c r="D19" s="63"/>
      <c r="E19" s="56">
        <f>E18*2.2/100</f>
        <v>1600.0028</v>
      </c>
      <c r="F19" s="56">
        <f>F18*2.2/100</f>
        <v>1600.0028</v>
      </c>
      <c r="G19" s="56">
        <f>G18*2.2/100</f>
        <v>1600.0028</v>
      </c>
    </row>
    <row r="20" spans="1:7" ht="48" customHeight="1">
      <c r="A20" s="10">
        <v>2</v>
      </c>
      <c r="B20" s="40" t="s">
        <v>20</v>
      </c>
      <c r="C20" s="26" t="s">
        <v>4</v>
      </c>
      <c r="D20" s="27" t="s">
        <v>10</v>
      </c>
      <c r="E20" s="55">
        <v>920</v>
      </c>
      <c r="F20" s="55">
        <f>E20</f>
        <v>920</v>
      </c>
      <c r="G20" s="55">
        <f>E20</f>
        <v>920</v>
      </c>
    </row>
    <row r="21" spans="1:7" ht="48" customHeight="1">
      <c r="A21" s="10">
        <v>3</v>
      </c>
      <c r="B21" s="40" t="s">
        <v>58</v>
      </c>
      <c r="C21" s="26" t="s">
        <v>4</v>
      </c>
      <c r="D21" s="27" t="s">
        <v>59</v>
      </c>
      <c r="E21" s="55">
        <v>11200</v>
      </c>
      <c r="F21" s="55">
        <f>E21</f>
        <v>11200</v>
      </c>
      <c r="G21" s="55">
        <f>F21</f>
        <v>11200</v>
      </c>
    </row>
    <row r="22" spans="1:7" ht="50.25" customHeight="1">
      <c r="A22" s="10">
        <v>4</v>
      </c>
      <c r="B22" s="40" t="s">
        <v>60</v>
      </c>
      <c r="C22" s="26" t="s">
        <v>4</v>
      </c>
      <c r="D22" s="27" t="s">
        <v>62</v>
      </c>
      <c r="E22" s="55">
        <f>E23+E24</f>
        <v>30000</v>
      </c>
      <c r="F22" s="55">
        <f>E22</f>
        <v>30000</v>
      </c>
      <c r="G22" s="55">
        <f>E22</f>
        <v>30000</v>
      </c>
    </row>
    <row r="23" spans="1:7" ht="49.5" customHeight="1">
      <c r="A23" s="67"/>
      <c r="B23" s="68"/>
      <c r="C23" s="69"/>
      <c r="D23" s="27" t="s">
        <v>63</v>
      </c>
      <c r="E23" s="55">
        <f>4*3*10*156.25</f>
        <v>18750</v>
      </c>
      <c r="F23" s="55">
        <f>4*3*10*156.25</f>
        <v>18750</v>
      </c>
      <c r="G23" s="55">
        <f>4*3*10*156.25</f>
        <v>18750</v>
      </c>
    </row>
    <row r="24" spans="1:7" ht="56.25" customHeight="1">
      <c r="A24" s="67"/>
      <c r="B24" s="68"/>
      <c r="C24" s="69"/>
      <c r="D24" s="27" t="s">
        <v>64</v>
      </c>
      <c r="E24" s="55">
        <f>3*12*2*156.25</f>
        <v>11250</v>
      </c>
      <c r="F24" s="55">
        <f>3*12*2*156.25</f>
        <v>11250</v>
      </c>
      <c r="G24" s="55">
        <f>3*12*2*156.25</f>
        <v>11250</v>
      </c>
    </row>
    <row r="25" spans="1:7" ht="34.15" customHeight="1">
      <c r="A25" s="64" t="s">
        <v>2</v>
      </c>
      <c r="B25" s="65"/>
      <c r="C25" s="65"/>
      <c r="D25" s="66"/>
      <c r="E25" s="57">
        <f>E20+E4+E22+E21</f>
        <v>43720.002800000002</v>
      </c>
      <c r="F25" s="57">
        <f>F20+F4+F22+F21</f>
        <v>43720.002800000002</v>
      </c>
      <c r="G25" s="57">
        <f>G20+G4+G22+G21</f>
        <v>43720.002800000002</v>
      </c>
    </row>
    <row r="26" spans="1:7" s="2" customFormat="1">
      <c r="B26" s="11"/>
      <c r="C26" s="12"/>
    </row>
    <row r="27" spans="1:7" s="2" customFormat="1" hidden="1">
      <c r="A27" s="24"/>
      <c r="B27" s="9"/>
      <c r="C27" s="36" t="s">
        <v>23</v>
      </c>
      <c r="D27" s="37" t="s">
        <v>22</v>
      </c>
    </row>
    <row r="28" spans="1:7" s="2" customFormat="1" ht="18.75">
      <c r="A28" s="72" t="s">
        <v>65</v>
      </c>
      <c r="B28" s="72"/>
      <c r="C28" s="72"/>
      <c r="D28" s="72"/>
      <c r="E28" s="72"/>
      <c r="F28" s="72"/>
      <c r="G28" s="72"/>
    </row>
    <row r="29" spans="1:7">
      <c r="A29" s="70"/>
      <c r="B29" s="70"/>
      <c r="C29" s="70"/>
    </row>
    <row r="30" spans="1:7">
      <c r="A30" s="71" t="s">
        <v>66</v>
      </c>
      <c r="B30" s="71"/>
      <c r="C30" s="71"/>
    </row>
    <row r="31" spans="1:7">
      <c r="A31" t="s">
        <v>67</v>
      </c>
    </row>
    <row r="37" spans="1:4">
      <c r="A37" s="7"/>
      <c r="B37" s="7"/>
      <c r="C37" s="7"/>
      <c r="D37" s="7"/>
    </row>
    <row r="38" spans="1:4">
      <c r="A38" s="7"/>
      <c r="B38" s="7"/>
      <c r="C38" s="7"/>
      <c r="D38" s="7"/>
    </row>
    <row r="39" spans="1:4">
      <c r="A39" s="7"/>
      <c r="B39" s="7"/>
      <c r="C39" s="7"/>
      <c r="D39" s="7"/>
    </row>
    <row r="40" spans="1:4">
      <c r="A40" s="7"/>
      <c r="B40" s="7"/>
      <c r="C40" s="7"/>
      <c r="D40" s="7"/>
    </row>
    <row r="41" spans="1:4">
      <c r="A41" s="7"/>
      <c r="B41" s="7"/>
      <c r="C41" s="7"/>
      <c r="D41" s="7"/>
    </row>
    <row r="42" spans="1:4">
      <c r="A42" s="7"/>
      <c r="B42" s="7"/>
      <c r="C42" s="7"/>
      <c r="D42" s="7"/>
    </row>
    <row r="43" spans="1:4">
      <c r="A43" s="7"/>
      <c r="B43" s="7"/>
      <c r="C43" s="7"/>
      <c r="D43" s="7"/>
    </row>
    <row r="44" spans="1:4">
      <c r="A44" s="7"/>
      <c r="B44" s="7"/>
      <c r="C44" s="7"/>
      <c r="D44" s="7"/>
    </row>
    <row r="45" spans="1:4">
      <c r="A45" s="7"/>
      <c r="B45" s="7"/>
      <c r="C45" s="7"/>
      <c r="D45" s="7"/>
    </row>
    <row r="46" spans="1:4">
      <c r="A46" s="7"/>
      <c r="B46" s="7"/>
      <c r="C46" s="7"/>
      <c r="D46" s="7"/>
    </row>
    <row r="47" spans="1:4">
      <c r="A47" s="7"/>
      <c r="B47" s="7"/>
      <c r="C47" s="7"/>
      <c r="D47" s="7"/>
    </row>
    <row r="48" spans="1:4">
      <c r="A48" s="7"/>
      <c r="B48" s="7"/>
      <c r="C48" s="7"/>
      <c r="D48" s="7"/>
    </row>
    <row r="49" spans="1:4">
      <c r="A49" s="7"/>
      <c r="B49" s="7"/>
      <c r="C49" s="7"/>
      <c r="D49" s="7"/>
    </row>
    <row r="50" spans="1:4">
      <c r="A50" s="7"/>
      <c r="B50" s="7"/>
      <c r="C50" s="7"/>
      <c r="D50" s="7"/>
    </row>
  </sheetData>
  <mergeCells count="20">
    <mergeCell ref="A16:D16"/>
    <mergeCell ref="A28:G28"/>
    <mergeCell ref="A29:C29"/>
    <mergeCell ref="A30:C30"/>
    <mergeCell ref="A17:D17"/>
    <mergeCell ref="A19:D19"/>
    <mergeCell ref="B1:G1"/>
    <mergeCell ref="A25:D25"/>
    <mergeCell ref="A5:D5"/>
    <mergeCell ref="A6:D6"/>
    <mergeCell ref="A7:D7"/>
    <mergeCell ref="A8:D8"/>
    <mergeCell ref="A18:D18"/>
    <mergeCell ref="A9:D9"/>
    <mergeCell ref="A10:D10"/>
    <mergeCell ref="A11:D11"/>
    <mergeCell ref="A12:D12"/>
    <mergeCell ref="A13:D13"/>
    <mergeCell ref="A14:D14"/>
    <mergeCell ref="A15:D15"/>
  </mergeCells>
  <phoneticPr fontId="13" type="noConversion"/>
  <printOptions horizontalCentered="1"/>
  <pageMargins left="1.1811023622047245" right="0.39370078740157483" top="0.78740157480314965" bottom="0.78740157480314965" header="0" footer="0"/>
  <pageSetup paperSize="9" scale="84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2</vt:i4>
      </vt:variant>
    </vt:vector>
  </HeadingPairs>
  <TitlesOfParts>
    <vt:vector size="4" baseType="lpstr">
      <vt:lpstr>ст212 итого ф</vt:lpstr>
      <vt:lpstr>ст 290 налоги ф</vt:lpstr>
      <vt:lpstr>'ст 290 налоги ф'!Область_печати</vt:lpstr>
      <vt:lpstr>'ст212 итого ф'!Область_печати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Проректор по ФЭД</dc:creator>
  <cp:lastModifiedBy>User</cp:lastModifiedBy>
  <cp:lastPrinted>2016-08-19T14:52:20Z</cp:lastPrinted>
  <dcterms:created xsi:type="dcterms:W3CDTF">2009-11-02T11:55:59Z</dcterms:created>
  <dcterms:modified xsi:type="dcterms:W3CDTF">2016-08-19T14:53:56Z</dcterms:modified>
</cp:coreProperties>
</file>