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360" yWindow="255" windowWidth="12240" windowHeight="5175" tabRatio="660" activeTab="2"/>
  </bookViews>
  <sheets>
    <sheet name="ст212 ф" sheetId="62" r:id="rId1"/>
    <sheet name="Аренда " sheetId="68" r:id="rId2"/>
    <sheet name="ст226 пер.печать ф" sheetId="5" r:id="rId3"/>
  </sheets>
  <externalReferences>
    <externalReference r:id="rId4"/>
  </externalReferences>
  <definedNames>
    <definedName name="_xlnm.Print_Titles" localSheetId="1">'Аренда '!$4:$6</definedName>
    <definedName name="_xlnm.Print_Area" localSheetId="1">'Аренда '!$A$2:$P$19</definedName>
    <definedName name="_xlnm.Print_Area" localSheetId="0">'ст212 ф'!$A$1:$M$17</definedName>
    <definedName name="_xlnm.Print_Area" localSheetId="2">'ст226 пер.печать ф'!$A$1:$E$15</definedName>
    <definedName name="Сетка">[1]Сетка!$A$1:$B$18</definedName>
  </definedNames>
  <calcPr calcId="145621"/>
</workbook>
</file>

<file path=xl/calcChain.xml><?xml version="1.0" encoding="utf-8"?>
<calcChain xmlns="http://schemas.openxmlformats.org/spreadsheetml/2006/main">
  <c r="E6" i="5" l="1"/>
  <c r="I10" i="68" l="1"/>
  <c r="F5" i="62"/>
  <c r="E8" i="5" l="1"/>
  <c r="D8" i="5"/>
  <c r="I10" i="62"/>
  <c r="F10" i="62"/>
  <c r="K10" i="62"/>
  <c r="J10" i="62"/>
  <c r="M10" i="62" s="1"/>
  <c r="O10" i="68" l="1"/>
  <c r="N10" i="68"/>
  <c r="F9" i="62" l="1"/>
  <c r="K6" i="62"/>
  <c r="K7" i="62"/>
  <c r="K8" i="62"/>
  <c r="K9" i="62"/>
  <c r="K11" i="62"/>
  <c r="K5" i="62"/>
  <c r="J6" i="62"/>
  <c r="J7" i="62"/>
  <c r="J8" i="62"/>
  <c r="J9" i="62"/>
  <c r="J11" i="62"/>
  <c r="J5" i="62"/>
  <c r="M6" i="62" l="1"/>
  <c r="M5" i="62"/>
  <c r="M11" i="62"/>
  <c r="M7" i="62"/>
  <c r="M9" i="62"/>
  <c r="M8" i="62"/>
  <c r="M12" i="62" l="1"/>
  <c r="K7" i="68" l="1"/>
  <c r="I7" i="62"/>
  <c r="F7" i="62"/>
  <c r="I11" i="62"/>
  <c r="F11" i="62"/>
  <c r="I9" i="62"/>
  <c r="I8" i="62"/>
  <c r="F8" i="62"/>
  <c r="I6" i="62"/>
  <c r="F6" i="62"/>
  <c r="I5" i="62"/>
  <c r="L7" i="68" l="1"/>
  <c r="M7" i="68" s="1"/>
  <c r="O7" i="68" s="1"/>
  <c r="N7" i="68"/>
  <c r="F12" i="62"/>
  <c r="I12" i="62"/>
</calcChain>
</file>

<file path=xl/sharedStrings.xml><?xml version="1.0" encoding="utf-8"?>
<sst xmlns="http://schemas.openxmlformats.org/spreadsheetml/2006/main" count="81" uniqueCount="66">
  <si>
    <t>№ п/п</t>
  </si>
  <si>
    <t>в том числе</t>
  </si>
  <si>
    <t>ИТОГО:</t>
  </si>
  <si>
    <t>Цель командировки</t>
  </si>
  <si>
    <t>Москва</t>
  </si>
  <si>
    <t>Наименование периодического издания</t>
  </si>
  <si>
    <t>ВСЕГО на год</t>
  </si>
  <si>
    <t>Проезд</t>
  </si>
  <si>
    <t>жд</t>
  </si>
  <si>
    <t>авто</t>
  </si>
  <si>
    <t>11.04.01</t>
  </si>
  <si>
    <t>11.04.02</t>
  </si>
  <si>
    <t>Кол-во чел.</t>
  </si>
  <si>
    <t>авиа</t>
  </si>
  <si>
    <t>Наименование, адрес</t>
  </si>
  <si>
    <t>Арендодатель</t>
  </si>
  <si>
    <t>Общая занимаемая площадь</t>
  </si>
  <si>
    <t xml:space="preserve">Арендная плата </t>
  </si>
  <si>
    <t>Эксплуатационные расходы</t>
  </si>
  <si>
    <t>основная</t>
  </si>
  <si>
    <t>вспомогательная</t>
  </si>
  <si>
    <t>за 1 кв.м в месяц, руб.</t>
  </si>
  <si>
    <t xml:space="preserve"> в месяц на общую площадь, тыс.руб.</t>
  </si>
  <si>
    <t xml:space="preserve"> в год, тыс.руб.</t>
  </si>
  <si>
    <t>основной площади</t>
  </si>
  <si>
    <t>вспомогательной площади</t>
  </si>
  <si>
    <t>Управление здравоохранения администрации муниципального образования город Краснодар                           г.Краснодар, ул.Кузнечная, 6</t>
  </si>
  <si>
    <t>Чахова Марина Дмитриевна</t>
  </si>
  <si>
    <t>МБУ "Специализированная автобаза управления здравоохранения"     350002, г.Краснодар, ул.Садовая, 159</t>
  </si>
  <si>
    <t>ООО "Фортуна"</t>
  </si>
  <si>
    <t>МБУЗ Городская поликлиника № 13 "Калининская"  г.Краснодар, Прикубанский округ, ул.Силантьева, 76/1 литер А</t>
  </si>
  <si>
    <t>Омар Махмуд Ахмедович</t>
  </si>
  <si>
    <t>Е.А. Калинина</t>
  </si>
  <si>
    <t xml:space="preserve">Проректор по ФЭД </t>
  </si>
  <si>
    <t>11.04.03</t>
  </si>
  <si>
    <t>Срок командировки в днях</t>
  </si>
  <si>
    <t xml:space="preserve"> Итого суточные в рублях</t>
  </si>
  <si>
    <t>Ст-ть проезда в рублях</t>
  </si>
  <si>
    <t>Итого проезд в рублях</t>
  </si>
  <si>
    <t>Норматив в рублях</t>
  </si>
  <si>
    <t>Всего на 2017 год, тыс. рублей</t>
  </si>
  <si>
    <t>б</t>
  </si>
  <si>
    <t>Среднегодовое кол-во детей (бюджет)</t>
  </si>
  <si>
    <t>2016 план</t>
  </si>
  <si>
    <t>в</t>
  </si>
  <si>
    <t xml:space="preserve"> Необходимо на оплату проживания в рублях</t>
  </si>
  <si>
    <t>Всего на 2018 год, тыс. рублей</t>
  </si>
  <si>
    <t>Всего на 2019 год, тыс. рублей</t>
  </si>
  <si>
    <t>Цена в рублях</t>
  </si>
  <si>
    <t>в рублях</t>
  </si>
  <si>
    <t>Сочи</t>
  </si>
  <si>
    <t>Расчет командировочных расходов на 2017-2019 годы " ____________________________"</t>
  </si>
  <si>
    <t>Направление (город)</t>
  </si>
  <si>
    <t>Информация о расходах по КОСГУ 224 на оплату аренды помещений для " на 2017 год</t>
  </si>
  <si>
    <t>Предполагаемая сумма договора на 2017 г.   тыс. руб.</t>
  </si>
  <si>
    <t>чел</t>
  </si>
  <si>
    <t xml:space="preserve"> ПРИМЕР Субаренда части манежа ООО "Спортивный комплекс"Труд", ул.Береговая,8</t>
  </si>
  <si>
    <t>ООО Труд</t>
  </si>
  <si>
    <t>Расшифровка по "Подписке на журналы и издания" на 2017 год МБУ "Центр развития видов спорта"</t>
  </si>
  <si>
    <t xml:space="preserve">Кубанские новости </t>
  </si>
  <si>
    <t>Кол-во, мес</t>
  </si>
  <si>
    <t>Потребность  2017 год</t>
  </si>
  <si>
    <t>1500, 00</t>
  </si>
  <si>
    <t xml:space="preserve">ИТОГО </t>
  </si>
  <si>
    <t xml:space="preserve">Е.И.Панайотиди </t>
  </si>
  <si>
    <t>Директор                                                                                                                                А.Б.Овсепян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</si>
</sst>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#,##0.0"/>
    <numFmt numFmtId="165" formatCode="_-* #,##0.00_р_._-;\-* #,##0.00_р_._-;_-* \-??_р_._-;_-@_-"/>
  </numFmts>
  <fonts count="28">
    <font>
      <sz val="11"/>
      <color theme="1"/>
      <name val="Times New Roman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2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indexed="8"/>
      <name val="Times New Roman"/>
      <family val="2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2"/>
      <charset val="204"/>
    </font>
    <font>
      <sz val="12"/>
      <name val="宋体"/>
      <charset val="134"/>
    </font>
    <font>
      <sz val="10"/>
      <name val="Arial Cyr"/>
      <charset val="204"/>
    </font>
    <font>
      <b/>
      <sz val="16"/>
      <name val="Times New Roman CYR"/>
      <family val="1"/>
      <charset val="204"/>
    </font>
    <font>
      <sz val="16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6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8"/>
      <name val="Times New Roman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i/>
      <sz val="11"/>
      <color theme="1"/>
      <name val="Times New Roman"/>
      <family val="1"/>
      <charset val="204"/>
    </font>
    <font>
      <sz val="18"/>
      <name val="Times New Roman CYR"/>
      <family val="1"/>
      <charset val="204"/>
    </font>
    <font>
      <sz val="16"/>
      <name val="Times New Roman CYR"/>
      <charset val="204"/>
    </font>
    <font>
      <sz val="16"/>
      <color indexed="8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7" fillId="0" borderId="0"/>
    <xf numFmtId="0" fontId="17" fillId="0" borderId="0"/>
    <xf numFmtId="0" fontId="14" fillId="0" borderId="0"/>
    <xf numFmtId="0" fontId="9" fillId="0" borderId="0"/>
    <xf numFmtId="0" fontId="9" fillId="0" borderId="0"/>
    <xf numFmtId="0" fontId="12" fillId="0" borderId="0"/>
    <xf numFmtId="0" fontId="18" fillId="0" borderId="0"/>
    <xf numFmtId="43" fontId="7" fillId="0" borderId="0" applyFont="0" applyFill="0" applyBorder="0" applyAlignment="0" applyProtection="0"/>
    <xf numFmtId="165" fontId="14" fillId="0" borderId="0" applyFill="0" applyBorder="0" applyAlignment="0" applyProtection="0"/>
    <xf numFmtId="0" fontId="8" fillId="0" borderId="0">
      <alignment vertical="center"/>
    </xf>
  </cellStyleXfs>
  <cellXfs count="138">
    <xf numFmtId="0" fontId="0" fillId="0" borderId="0" xfId="0"/>
    <xf numFmtId="164" fontId="0" fillId="0" borderId="1" xfId="0" applyNumberFormat="1" applyFill="1" applyBorder="1" applyAlignment="1">
      <alignment horizontal="righ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  <xf numFmtId="3" fontId="0" fillId="0" borderId="0" xfId="0" applyNumberFormat="1"/>
    <xf numFmtId="164" fontId="1" fillId="0" borderId="0" xfId="0" applyNumberFormat="1" applyFont="1"/>
    <xf numFmtId="0" fontId="2" fillId="0" borderId="0" xfId="0" applyFont="1" applyFill="1"/>
    <xf numFmtId="0" fontId="0" fillId="0" borderId="0" xfId="0" applyFont="1"/>
    <xf numFmtId="164" fontId="0" fillId="0" borderId="0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 wrapText="1"/>
    </xf>
    <xf numFmtId="3" fontId="0" fillId="0" borderId="1" xfId="0" applyNumberFormat="1" applyFill="1" applyBorder="1"/>
    <xf numFmtId="3" fontId="4" fillId="0" borderId="1" xfId="0" applyNumberFormat="1" applyFont="1" applyFill="1" applyBorder="1" applyAlignment="1">
      <alignment horizontal="right" vertical="center"/>
    </xf>
    <xf numFmtId="0" fontId="11" fillId="0" borderId="0" xfId="4" applyFont="1"/>
    <xf numFmtId="0" fontId="10" fillId="0" borderId="0" xfId="4" applyFont="1"/>
    <xf numFmtId="0" fontId="11" fillId="0" borderId="3" xfId="4" applyFont="1" applyFill="1" applyBorder="1" applyAlignment="1">
      <alignment horizontal="center" wrapText="1"/>
    </xf>
    <xf numFmtId="0" fontId="11" fillId="0" borderId="3" xfId="4" applyFont="1" applyBorder="1" applyAlignment="1">
      <alignment horizontal="center" wrapText="1"/>
    </xf>
    <xf numFmtId="0" fontId="11" fillId="0" borderId="3" xfId="4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left" vertical="center" wrapText="1"/>
    </xf>
    <xf numFmtId="0" fontId="11" fillId="2" borderId="1" xfId="4" applyFont="1" applyFill="1" applyBorder="1" applyAlignment="1">
      <alignment wrapText="1"/>
    </xf>
    <xf numFmtId="0" fontId="11" fillId="0" borderId="1" xfId="4" applyFont="1" applyBorder="1"/>
    <xf numFmtId="4" fontId="11" fillId="3" borderId="1" xfId="4" applyNumberFormat="1" applyFont="1" applyFill="1" applyBorder="1"/>
    <xf numFmtId="164" fontId="11" fillId="0" borderId="1" xfId="4" applyNumberFormat="1" applyFont="1" applyBorder="1"/>
    <xf numFmtId="164" fontId="10" fillId="0" borderId="1" xfId="4" applyNumberFormat="1" applyFont="1" applyBorder="1"/>
    <xf numFmtId="4" fontId="11" fillId="0" borderId="1" xfId="4" applyNumberFormat="1" applyFont="1" applyBorder="1"/>
    <xf numFmtId="0" fontId="10" fillId="0" borderId="1" xfId="4" applyFont="1" applyFill="1" applyBorder="1" applyAlignment="1">
      <alignment wrapText="1"/>
    </xf>
    <xf numFmtId="0" fontId="10" fillId="0" borderId="1" xfId="4" applyFont="1" applyBorder="1"/>
    <xf numFmtId="0" fontId="11" fillId="0" borderId="1" xfId="4" applyFont="1" applyBorder="1" applyAlignment="1">
      <alignment wrapText="1"/>
    </xf>
    <xf numFmtId="0" fontId="11" fillId="0" borderId="0" xfId="4" applyFont="1" applyFill="1"/>
    <xf numFmtId="0" fontId="11" fillId="0" borderId="0" xfId="4" applyFont="1" applyFill="1" applyAlignment="1">
      <alignment horizontal="left"/>
    </xf>
    <xf numFmtId="0" fontId="4" fillId="0" borderId="0" xfId="7" applyFont="1" applyFill="1" applyBorder="1"/>
    <xf numFmtId="0" fontId="6" fillId="0" borderId="0" xfId="7" applyFont="1" applyFill="1" applyBorder="1"/>
    <xf numFmtId="0" fontId="4" fillId="0" borderId="0" xfId="7" applyFont="1" applyFill="1" applyBorder="1" applyAlignment="1">
      <alignment horizontal="right"/>
    </xf>
    <xf numFmtId="0" fontId="4" fillId="0" borderId="0" xfId="0" applyFont="1"/>
    <xf numFmtId="0" fontId="4" fillId="0" borderId="0" xfId="7" applyFont="1" applyBorder="1" applyAlignment="1">
      <alignment horizontal="right"/>
    </xf>
    <xf numFmtId="0" fontId="4" fillId="0" borderId="0" xfId="7" applyFont="1" applyBorder="1" applyAlignment="1">
      <alignment horizontal="left"/>
    </xf>
    <xf numFmtId="0" fontId="6" fillId="0" borderId="0" xfId="7" applyFont="1" applyFill="1" applyBorder="1" applyAlignment="1">
      <alignment horizontal="left"/>
    </xf>
    <xf numFmtId="0" fontId="6" fillId="0" borderId="0" xfId="0" applyFont="1"/>
    <xf numFmtId="0" fontId="6" fillId="0" borderId="0" xfId="7" applyFont="1" applyBorder="1" applyAlignment="1">
      <alignment horizontal="left"/>
    </xf>
    <xf numFmtId="0" fontId="6" fillId="0" borderId="0" xfId="7" applyFont="1" applyBorder="1" applyAlignment="1">
      <alignment horizontal="right"/>
    </xf>
    <xf numFmtId="0" fontId="13" fillId="0" borderId="0" xfId="7" applyFont="1" applyFill="1" applyBorder="1" applyAlignment="1">
      <alignment horizontal="left"/>
    </xf>
    <xf numFmtId="0" fontId="13" fillId="0" borderId="0" xfId="7" applyFont="1" applyFill="1" applyBorder="1"/>
    <xf numFmtId="0" fontId="13" fillId="0" borderId="0" xfId="0" applyFont="1"/>
    <xf numFmtId="0" fontId="13" fillId="0" borderId="0" xfId="7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164" fontId="21" fillId="0" borderId="0" xfId="0" applyNumberFormat="1" applyFont="1"/>
    <xf numFmtId="0" fontId="19" fillId="0" borderId="0" xfId="7" applyFont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right"/>
    </xf>
    <xf numFmtId="0" fontId="22" fillId="0" borderId="0" xfId="0" applyFont="1" applyAlignment="1">
      <alignment horizontal="center" vertical="center"/>
    </xf>
    <xf numFmtId="0" fontId="20" fillId="0" borderId="8" xfId="0" applyFont="1" applyFill="1" applyBorder="1" applyAlignment="1">
      <alignment horizontal="right" vertical="center"/>
    </xf>
    <xf numFmtId="0" fontId="20" fillId="0" borderId="1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3" fontId="0" fillId="0" borderId="2" xfId="0" applyNumberForma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 wrapText="1"/>
    </xf>
    <xf numFmtId="3" fontId="0" fillId="0" borderId="2" xfId="0" applyNumberForma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21" fillId="0" borderId="1" xfId="0" applyNumberFormat="1" applyFont="1" applyFill="1" applyBorder="1" applyAlignment="1">
      <alignment vertical="center"/>
    </xf>
    <xf numFmtId="0" fontId="25" fillId="0" borderId="0" xfId="4" applyFont="1" applyFill="1"/>
    <xf numFmtId="0" fontId="0" fillId="0" borderId="1" xfId="0" applyBorder="1" applyAlignment="1">
      <alignment horizontal="center" wrapText="1"/>
    </xf>
    <xf numFmtId="164" fontId="26" fillId="0" borderId="1" xfId="4" applyNumberFormat="1" applyFont="1" applyFill="1" applyBorder="1"/>
    <xf numFmtId="0" fontId="26" fillId="0" borderId="1" xfId="4" applyFont="1" applyBorder="1"/>
    <xf numFmtId="4" fontId="0" fillId="0" borderId="1" xfId="0" applyNumberFormat="1" applyBorder="1"/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4" fontId="21" fillId="0" borderId="1" xfId="0" applyNumberFormat="1" applyFont="1" applyBorder="1"/>
    <xf numFmtId="0" fontId="21" fillId="0" borderId="0" xfId="0" applyFont="1"/>
    <xf numFmtId="4" fontId="4" fillId="0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11" fillId="0" borderId="4" xfId="4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4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10" fillId="0" borderId="1" xfId="4" applyFont="1" applyBorder="1" applyAlignment="1">
      <alignment horizontal="center" wrapText="1"/>
    </xf>
    <xf numFmtId="0" fontId="10" fillId="0" borderId="3" xfId="4" applyFont="1" applyBorder="1" applyAlignment="1">
      <alignment horizontal="center" wrapText="1"/>
    </xf>
    <xf numFmtId="0" fontId="10" fillId="0" borderId="0" xfId="4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6" xfId="4" applyFont="1" applyBorder="1" applyAlignment="1">
      <alignment horizontal="left" vertical="center" wrapText="1"/>
    </xf>
    <xf numFmtId="0" fontId="11" fillId="0" borderId="3" xfId="4" applyFont="1" applyFill="1" applyBorder="1" applyAlignment="1">
      <alignment horizontal="center" vertical="center" wrapText="1"/>
    </xf>
    <xf numFmtId="0" fontId="11" fillId="0" borderId="7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center" vertical="center" wrapText="1"/>
    </xf>
    <xf numFmtId="0" fontId="11" fillId="0" borderId="3" xfId="4" applyFont="1" applyBorder="1" applyAlignment="1">
      <alignment horizontal="center" vertical="center" wrapText="1"/>
    </xf>
    <xf numFmtId="0" fontId="11" fillId="0" borderId="7" xfId="4" applyFont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11" fillId="0" borderId="3" xfId="4" applyFont="1" applyBorder="1" applyAlignment="1">
      <alignment horizontal="center" wrapText="1"/>
    </xf>
    <xf numFmtId="0" fontId="11" fillId="0" borderId="7" xfId="4" applyFont="1" applyBorder="1" applyAlignment="1">
      <alignment horizontal="center" wrapText="1"/>
    </xf>
    <xf numFmtId="0" fontId="11" fillId="2" borderId="1" xfId="4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wrapText="1"/>
    </xf>
    <xf numFmtId="0" fontId="11" fillId="0" borderId="12" xfId="4" applyFont="1" applyBorder="1" applyAlignment="1">
      <alignment horizontal="center" wrapText="1"/>
    </xf>
    <xf numFmtId="0" fontId="11" fillId="0" borderId="5" xfId="4" applyFont="1" applyBorder="1" applyAlignment="1">
      <alignment horizontal="center" wrapText="1"/>
    </xf>
    <xf numFmtId="0" fontId="11" fillId="0" borderId="9" xfId="4" applyFont="1" applyBorder="1" applyAlignment="1">
      <alignment horizontal="center" wrapText="1"/>
    </xf>
    <xf numFmtId="0" fontId="11" fillId="0" borderId="13" xfId="4" applyFont="1" applyBorder="1" applyAlignment="1">
      <alignment horizontal="center" wrapText="1"/>
    </xf>
    <xf numFmtId="0" fontId="11" fillId="0" borderId="6" xfId="4" applyFont="1" applyBorder="1" applyAlignment="1">
      <alignment horizontal="center" wrapText="1"/>
    </xf>
    <xf numFmtId="0" fontId="11" fillId="0" borderId="11" xfId="4" applyFont="1" applyBorder="1" applyAlignment="1">
      <alignment horizontal="center" wrapText="1"/>
    </xf>
    <xf numFmtId="0" fontId="11" fillId="2" borderId="3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center" wrapText="1"/>
    </xf>
    <xf numFmtId="0" fontId="11" fillId="0" borderId="10" xfId="4" applyFont="1" applyFill="1" applyBorder="1" applyAlignment="1">
      <alignment horizontal="center" wrapText="1"/>
    </xf>
    <xf numFmtId="0" fontId="10" fillId="0" borderId="3" xfId="4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11">
    <cellStyle name="Обычный" xfId="0" builtinId="0"/>
    <cellStyle name="Обычный 2" xfId="1"/>
    <cellStyle name="Обычный 2 2" xfId="2"/>
    <cellStyle name="Обычный 2 3" xfId="3"/>
    <cellStyle name="Обычный 3" xfId="4"/>
    <cellStyle name="Обычный 4" xfId="5"/>
    <cellStyle name="Обычный 5" xfId="6"/>
    <cellStyle name="Обычный 6" xfId="7"/>
    <cellStyle name="Финансовый 2" xfId="8"/>
    <cellStyle name="Финансовый 2 2" xfId="9"/>
    <cellStyle name="常规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1;&#1086;&#1085;&#1076;&#1080;&#1085;&#1072;&#1090;&#1080;\&#1086;&#1073;&#1097;&#1072;&#1103;\&#1052;&#1086;&#1080;%20&#1076;&#1086;&#1082;&#1091;&#1084;&#1077;&#1085;&#1090;&#1099;\&#1044;&#1086;&#1082;&#1091;&#1084;&#1077;&#1085;&#1090;&#1099;%20Excel\&#1041;&#1102;&#1076;&#1078;&#1077;&#1090;&#1099;\2005\&#1059;&#1095;.&#1087;&#1088;&#1086;&#1094;&#1077;&#1089;&#1089;\2005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_нач"/>
      <sheetName val="Г_неп"/>
      <sheetName val="Г_сред"/>
      <sheetName val="Г_шк"/>
      <sheetName val="Г_инт_все"/>
      <sheetName val="Г_мун_инт"/>
      <sheetName val="Г_веч"/>
      <sheetName val="Г_всего"/>
      <sheetName val="Г_с_мун_инт"/>
      <sheetName val="Г_без_инт"/>
      <sheetName val="С_нач"/>
      <sheetName val="С_неп"/>
      <sheetName val="С_сред"/>
      <sheetName val="С_шк"/>
      <sheetName val="С_инт_все"/>
      <sheetName val="С_мун_инт"/>
      <sheetName val="С_веч"/>
      <sheetName val="С_всего"/>
      <sheetName val="С_с_мун_инт"/>
      <sheetName val="С_без_инт"/>
      <sheetName val="С_малокомпл"/>
      <sheetName val="МО_всего"/>
      <sheetName val="МО_с_мун_инт"/>
      <sheetName val="МО_без_инт"/>
      <sheetName val="Сет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1</v>
          </cell>
          <cell r="B1">
            <v>600</v>
          </cell>
        </row>
        <row r="2">
          <cell r="A2">
            <v>2</v>
          </cell>
          <cell r="B2">
            <v>670</v>
          </cell>
        </row>
        <row r="3">
          <cell r="A3">
            <v>3</v>
          </cell>
          <cell r="B3">
            <v>740</v>
          </cell>
        </row>
        <row r="4">
          <cell r="A4">
            <v>4</v>
          </cell>
          <cell r="B4">
            <v>820</v>
          </cell>
        </row>
        <row r="5">
          <cell r="A5">
            <v>5</v>
          </cell>
          <cell r="B5">
            <v>910</v>
          </cell>
        </row>
        <row r="6">
          <cell r="A6">
            <v>6</v>
          </cell>
          <cell r="B6">
            <v>1010</v>
          </cell>
        </row>
        <row r="7">
          <cell r="A7">
            <v>7</v>
          </cell>
          <cell r="B7">
            <v>1110</v>
          </cell>
        </row>
        <row r="8">
          <cell r="A8">
            <v>8</v>
          </cell>
          <cell r="B8">
            <v>1220</v>
          </cell>
        </row>
        <row r="9">
          <cell r="A9">
            <v>9</v>
          </cell>
          <cell r="B9">
            <v>1340</v>
          </cell>
        </row>
        <row r="10">
          <cell r="A10">
            <v>10</v>
          </cell>
          <cell r="B10">
            <v>1470</v>
          </cell>
        </row>
        <row r="11">
          <cell r="A11">
            <v>11</v>
          </cell>
          <cell r="B11">
            <v>1610</v>
          </cell>
        </row>
        <row r="12">
          <cell r="A12">
            <v>12</v>
          </cell>
          <cell r="B12">
            <v>1740</v>
          </cell>
        </row>
        <row r="13">
          <cell r="A13">
            <v>13</v>
          </cell>
          <cell r="B13">
            <v>1880</v>
          </cell>
        </row>
        <row r="14">
          <cell r="A14">
            <v>14</v>
          </cell>
          <cell r="B14">
            <v>2020</v>
          </cell>
        </row>
        <row r="15">
          <cell r="A15">
            <v>15</v>
          </cell>
          <cell r="B15">
            <v>2180</v>
          </cell>
        </row>
        <row r="16">
          <cell r="A16">
            <v>16</v>
          </cell>
          <cell r="B16">
            <v>2340</v>
          </cell>
        </row>
        <row r="17">
          <cell r="A17">
            <v>17</v>
          </cell>
          <cell r="B17">
            <v>2520</v>
          </cell>
        </row>
        <row r="18">
          <cell r="A18">
            <v>18</v>
          </cell>
          <cell r="B18">
            <v>2700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3" tint="0.39997558519241921"/>
  </sheetPr>
  <dimension ref="A1:M19"/>
  <sheetViews>
    <sheetView zoomScaleNormal="100" workbookViewId="0">
      <selection activeCell="H19" sqref="H19"/>
    </sheetView>
  </sheetViews>
  <sheetFormatPr defaultRowHeight="15"/>
  <cols>
    <col min="1" max="1" width="36.42578125" customWidth="1"/>
    <col min="2" max="2" width="12.85546875" customWidth="1"/>
    <col min="3" max="3" width="9" customWidth="1"/>
    <col min="4" max="4" width="8.7109375" customWidth="1"/>
    <col min="5" max="5" width="9.7109375" customWidth="1"/>
    <col min="6" max="6" width="11.42578125" customWidth="1"/>
    <col min="7" max="7" width="9.7109375" customWidth="1"/>
    <col min="8" max="8" width="8.7109375" customWidth="1"/>
    <col min="9" max="9" width="10.85546875" customWidth="1"/>
    <col min="10" max="10" width="10.7109375" customWidth="1"/>
    <col min="11" max="11" width="8.7109375" customWidth="1"/>
    <col min="12" max="12" width="10.7109375" customWidth="1"/>
    <col min="13" max="13" width="13.7109375" customWidth="1"/>
  </cols>
  <sheetData>
    <row r="1" spans="1:13" ht="27.6" customHeight="1">
      <c r="A1" s="105" t="s">
        <v>51</v>
      </c>
      <c r="B1" s="105"/>
      <c r="C1" s="105"/>
      <c r="D1" s="105"/>
      <c r="E1" s="105"/>
      <c r="F1" s="105"/>
      <c r="G1" s="105"/>
      <c r="H1" s="105"/>
      <c r="I1" s="105"/>
      <c r="M1" s="7"/>
    </row>
    <row r="2" spans="1:13" ht="18.75">
      <c r="A2" s="58"/>
      <c r="B2" s="58"/>
      <c r="C2" s="58"/>
      <c r="D2" s="58"/>
      <c r="E2" s="58"/>
      <c r="F2" s="58"/>
      <c r="G2" s="58"/>
      <c r="H2" s="58"/>
      <c r="J2" s="66"/>
      <c r="K2" s="66"/>
      <c r="L2" s="66"/>
      <c r="M2" s="59"/>
    </row>
    <row r="3" spans="1:13" ht="15" customHeight="1" thickBot="1">
      <c r="E3" s="60"/>
      <c r="F3" s="80" t="s">
        <v>10</v>
      </c>
      <c r="G3" s="60"/>
      <c r="H3" s="61"/>
      <c r="I3" s="80" t="s">
        <v>11</v>
      </c>
      <c r="J3" s="69"/>
      <c r="L3" s="61"/>
      <c r="M3" s="81" t="s">
        <v>34</v>
      </c>
    </row>
    <row r="4" spans="1:13" s="5" customFormat="1" ht="71.45" customHeight="1" thickBot="1">
      <c r="A4" s="74" t="s">
        <v>3</v>
      </c>
      <c r="B4" s="75" t="s">
        <v>52</v>
      </c>
      <c r="C4" s="75" t="s">
        <v>35</v>
      </c>
      <c r="D4" s="75" t="s">
        <v>12</v>
      </c>
      <c r="E4" s="76" t="s">
        <v>39</v>
      </c>
      <c r="F4" s="75" t="s">
        <v>36</v>
      </c>
      <c r="G4" s="75" t="s">
        <v>7</v>
      </c>
      <c r="H4" s="75" t="s">
        <v>37</v>
      </c>
      <c r="I4" s="75" t="s">
        <v>38</v>
      </c>
      <c r="J4" s="75" t="s">
        <v>35</v>
      </c>
      <c r="K4" s="75" t="s">
        <v>12</v>
      </c>
      <c r="L4" s="76" t="s">
        <v>39</v>
      </c>
      <c r="M4" s="77" t="s">
        <v>45</v>
      </c>
    </row>
    <row r="5" spans="1:13" ht="48" customHeight="1">
      <c r="A5" s="70"/>
      <c r="B5" s="71" t="s">
        <v>4</v>
      </c>
      <c r="C5" s="72"/>
      <c r="D5" s="72"/>
      <c r="E5" s="72">
        <v>300</v>
      </c>
      <c r="F5" s="82">
        <f>C5*D5*E5</f>
        <v>0</v>
      </c>
      <c r="G5" s="73" t="s">
        <v>13</v>
      </c>
      <c r="H5" s="78"/>
      <c r="I5" s="85">
        <f t="shared" ref="I5:I10" si="0">H5*D5*2</f>
        <v>0</v>
      </c>
      <c r="J5" s="72">
        <f>C5</f>
        <v>0</v>
      </c>
      <c r="K5" s="72">
        <f>D5</f>
        <v>0</v>
      </c>
      <c r="L5" s="72">
        <v>550</v>
      </c>
      <c r="M5" s="82">
        <f>K5*L5*J5</f>
        <v>0</v>
      </c>
    </row>
    <row r="6" spans="1:13" ht="40.9" customHeight="1">
      <c r="A6" s="20"/>
      <c r="B6" s="16" t="s">
        <v>50</v>
      </c>
      <c r="C6" s="15"/>
      <c r="D6" s="15"/>
      <c r="E6" s="15">
        <v>100</v>
      </c>
      <c r="F6" s="83">
        <f t="shared" ref="F6:F7" si="1">C6*D6*E6</f>
        <v>0</v>
      </c>
      <c r="G6" s="1" t="s">
        <v>8</v>
      </c>
      <c r="H6" s="79"/>
      <c r="I6" s="86">
        <f t="shared" si="0"/>
        <v>0</v>
      </c>
      <c r="J6" s="72">
        <f t="shared" ref="J6:J11" si="2">C6</f>
        <v>0</v>
      </c>
      <c r="K6" s="72">
        <f t="shared" ref="K6:K11" si="3">D6</f>
        <v>0</v>
      </c>
      <c r="L6" s="15">
        <v>550</v>
      </c>
      <c r="M6" s="82">
        <f t="shared" ref="M6:M11" si="4">K6*L6*J6</f>
        <v>0</v>
      </c>
    </row>
    <row r="7" spans="1:13" ht="54.6" customHeight="1">
      <c r="A7" s="20"/>
      <c r="B7" s="16"/>
      <c r="C7" s="15"/>
      <c r="D7" s="15"/>
      <c r="E7" s="15"/>
      <c r="F7" s="83">
        <f t="shared" si="1"/>
        <v>0</v>
      </c>
      <c r="G7" s="1" t="s">
        <v>13</v>
      </c>
      <c r="H7" s="79"/>
      <c r="I7" s="86">
        <f t="shared" si="0"/>
        <v>0</v>
      </c>
      <c r="J7" s="72">
        <f t="shared" si="2"/>
        <v>0</v>
      </c>
      <c r="K7" s="72">
        <f t="shared" si="3"/>
        <v>0</v>
      </c>
      <c r="L7" s="15">
        <v>550</v>
      </c>
      <c r="M7" s="82">
        <f t="shared" si="4"/>
        <v>0</v>
      </c>
    </row>
    <row r="8" spans="1:13" ht="42" customHeight="1">
      <c r="A8" s="20"/>
      <c r="B8" s="16"/>
      <c r="C8" s="15"/>
      <c r="D8" s="15"/>
      <c r="E8" s="15"/>
      <c r="F8" s="83">
        <f>C8*D8*E8</f>
        <v>0</v>
      </c>
      <c r="G8" s="1" t="s">
        <v>8</v>
      </c>
      <c r="H8" s="79"/>
      <c r="I8" s="86">
        <f>H8*D8*2</f>
        <v>0</v>
      </c>
      <c r="J8" s="72">
        <f t="shared" si="2"/>
        <v>0</v>
      </c>
      <c r="K8" s="72">
        <f t="shared" si="3"/>
        <v>0</v>
      </c>
      <c r="L8" s="15">
        <v>550</v>
      </c>
      <c r="M8" s="82">
        <f t="shared" si="4"/>
        <v>0</v>
      </c>
    </row>
    <row r="9" spans="1:13" ht="44.45" customHeight="1">
      <c r="A9" s="20"/>
      <c r="B9" s="16"/>
      <c r="C9" s="15"/>
      <c r="D9" s="15"/>
      <c r="E9" s="15"/>
      <c r="F9" s="83">
        <f>C9*D9*E9</f>
        <v>0</v>
      </c>
      <c r="G9" s="1" t="s">
        <v>9</v>
      </c>
      <c r="H9" s="79"/>
      <c r="I9" s="86">
        <f t="shared" si="0"/>
        <v>0</v>
      </c>
      <c r="J9" s="72">
        <f t="shared" si="2"/>
        <v>0</v>
      </c>
      <c r="K9" s="72">
        <f t="shared" si="3"/>
        <v>0</v>
      </c>
      <c r="L9" s="15">
        <v>550</v>
      </c>
      <c r="M9" s="82">
        <f>K9*L9*J9</f>
        <v>0</v>
      </c>
    </row>
    <row r="10" spans="1:13" ht="44.45" customHeight="1">
      <c r="A10" s="20"/>
      <c r="B10" s="16"/>
      <c r="C10" s="15"/>
      <c r="D10" s="15"/>
      <c r="E10" s="15"/>
      <c r="F10" s="83">
        <f>C10*D10*E10</f>
        <v>0</v>
      </c>
      <c r="G10" s="1" t="s">
        <v>13</v>
      </c>
      <c r="H10" s="79"/>
      <c r="I10" s="86">
        <f t="shared" si="0"/>
        <v>0</v>
      </c>
      <c r="J10" s="72">
        <f t="shared" si="2"/>
        <v>0</v>
      </c>
      <c r="K10" s="72">
        <f t="shared" si="3"/>
        <v>0</v>
      </c>
      <c r="L10" s="15">
        <v>550</v>
      </c>
      <c r="M10" s="82">
        <f>K10*L10*J10</f>
        <v>0</v>
      </c>
    </row>
    <row r="11" spans="1:13" ht="43.9" customHeight="1">
      <c r="A11" s="20"/>
      <c r="B11" s="16"/>
      <c r="C11" s="15"/>
      <c r="D11" s="15"/>
      <c r="E11" s="15"/>
      <c r="F11" s="83">
        <f>C11*D11*E11</f>
        <v>0</v>
      </c>
      <c r="G11" s="1" t="s">
        <v>13</v>
      </c>
      <c r="H11" s="79"/>
      <c r="I11" s="86">
        <f>H11*D11*2</f>
        <v>0</v>
      </c>
      <c r="J11" s="72">
        <f t="shared" si="2"/>
        <v>0</v>
      </c>
      <c r="K11" s="72">
        <f t="shared" si="3"/>
        <v>0</v>
      </c>
      <c r="L11" s="15">
        <v>550</v>
      </c>
      <c r="M11" s="82">
        <f t="shared" si="4"/>
        <v>0</v>
      </c>
    </row>
    <row r="12" spans="1:13" ht="31.15" customHeight="1">
      <c r="A12" s="102" t="s">
        <v>2</v>
      </c>
      <c r="B12" s="103"/>
      <c r="C12" s="103"/>
      <c r="D12" s="103"/>
      <c r="E12" s="104"/>
      <c r="F12" s="84">
        <f>SUM(F5:F11)</f>
        <v>0</v>
      </c>
      <c r="G12" s="21"/>
      <c r="H12" s="21"/>
      <c r="I12" s="84">
        <f>SUM(I5:I11)</f>
        <v>0</v>
      </c>
      <c r="J12" s="67"/>
      <c r="K12" s="67"/>
      <c r="L12" s="68"/>
      <c r="M12" s="87">
        <f>SUM(M5:M11)</f>
        <v>0</v>
      </c>
    </row>
    <row r="13" spans="1:13">
      <c r="H13" s="11"/>
      <c r="I13" s="10"/>
      <c r="M13" s="62"/>
    </row>
    <row r="14" spans="1:13">
      <c r="H14" s="11"/>
      <c r="I14" s="10"/>
      <c r="M14" s="8"/>
    </row>
    <row r="15" spans="1:13" ht="15" hidden="1" customHeight="1">
      <c r="A15" s="46" t="s">
        <v>33</v>
      </c>
      <c r="B15" s="44"/>
      <c r="C15" s="47"/>
      <c r="D15" s="48"/>
      <c r="E15" s="47"/>
      <c r="F15" s="47"/>
      <c r="G15" s="47"/>
      <c r="H15" s="49" t="s">
        <v>32</v>
      </c>
      <c r="I15" s="10"/>
      <c r="M15" s="63" t="s">
        <v>32</v>
      </c>
    </row>
    <row r="16" spans="1:13" ht="15" customHeight="1">
      <c r="F16" s="14"/>
    </row>
    <row r="17" spans="1:13" s="13" customFormat="1" ht="15.75">
      <c r="A17" s="18"/>
      <c r="H17" s="19"/>
      <c r="J17"/>
      <c r="K17"/>
      <c r="L17"/>
      <c r="M17" s="63"/>
    </row>
    <row r="18" spans="1:13" ht="15.75">
      <c r="J18" s="64"/>
      <c r="K18" s="64"/>
      <c r="L18" s="64"/>
      <c r="M18" s="65"/>
    </row>
    <row r="19" spans="1:13">
      <c r="K19" s="2"/>
    </row>
  </sheetData>
  <mergeCells count="2">
    <mergeCell ref="A12:E12"/>
    <mergeCell ref="A1:I1"/>
  </mergeCells>
  <phoneticPr fontId="15" type="noConversion"/>
  <printOptions horizontalCentered="1"/>
  <pageMargins left="0.39370078740157483" right="0.39370078740157483" top="0.59055118110236227" bottom="0.59055118110236227" header="0" footer="0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3" tint="0.39997558519241921"/>
    <pageSetUpPr fitToPage="1"/>
  </sheetPr>
  <dimension ref="A2:O29"/>
  <sheetViews>
    <sheetView zoomScale="65" zoomScaleNormal="65" workbookViewId="0">
      <selection activeCell="C20" sqref="C20"/>
    </sheetView>
  </sheetViews>
  <sheetFormatPr defaultColWidth="9.140625" defaultRowHeight="20.25" outlineLevelCol="2"/>
  <cols>
    <col min="1" max="1" width="34.140625" style="42" customWidth="1"/>
    <col min="2" max="2" width="25.7109375" style="26" customWidth="1"/>
    <col min="3" max="3" width="12.5703125" style="26" customWidth="1"/>
    <col min="4" max="4" width="14.7109375" style="26" customWidth="1"/>
    <col min="5" max="5" width="15.28515625" style="26" customWidth="1"/>
    <col min="6" max="6" width="18.28515625" style="26" customWidth="1"/>
    <col min="7" max="7" width="19.28515625" style="26" customWidth="1"/>
    <col min="8" max="8" width="15.7109375" style="26" customWidth="1" outlineLevel="1"/>
    <col min="9" max="9" width="14.140625" style="27" customWidth="1" outlineLevel="1"/>
    <col min="10" max="10" width="10.85546875" style="26" customWidth="1" outlineLevel="1"/>
    <col min="11" max="11" width="14.5703125" style="26" customWidth="1" outlineLevel="2"/>
    <col min="12" max="12" width="16.140625" style="27" customWidth="1" outlineLevel="2"/>
    <col min="13" max="13" width="16.85546875" style="27" customWidth="1"/>
    <col min="14" max="14" width="14.5703125" style="26" customWidth="1" outlineLevel="1"/>
    <col min="15" max="15" width="14.85546875" style="26" customWidth="1"/>
    <col min="16" max="16384" width="9.140625" style="26"/>
  </cols>
  <sheetData>
    <row r="2" spans="1:15" ht="43.9" customHeight="1">
      <c r="A2" s="109" t="s">
        <v>53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110"/>
    </row>
    <row r="3" spans="1:1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5" ht="43.15" customHeight="1">
      <c r="A4" s="112" t="s">
        <v>14</v>
      </c>
      <c r="B4" s="115" t="s">
        <v>15</v>
      </c>
      <c r="C4" s="118" t="s">
        <v>16</v>
      </c>
      <c r="D4" s="120" t="s">
        <v>1</v>
      </c>
      <c r="E4" s="120"/>
      <c r="F4" s="121" t="s">
        <v>17</v>
      </c>
      <c r="G4" s="121"/>
      <c r="H4" s="121"/>
      <c r="I4" s="121"/>
      <c r="J4" s="122" t="s">
        <v>18</v>
      </c>
      <c r="K4" s="123"/>
      <c r="L4" s="124"/>
      <c r="M4" s="107" t="s">
        <v>40</v>
      </c>
      <c r="N4" s="107" t="s">
        <v>46</v>
      </c>
      <c r="O4" s="107" t="s">
        <v>47</v>
      </c>
    </row>
    <row r="5" spans="1:15" ht="25.5" customHeight="1">
      <c r="A5" s="113"/>
      <c r="B5" s="116"/>
      <c r="C5" s="119"/>
      <c r="D5" s="128" t="s">
        <v>19</v>
      </c>
      <c r="E5" s="128" t="s">
        <v>20</v>
      </c>
      <c r="F5" s="130" t="s">
        <v>21</v>
      </c>
      <c r="G5" s="131"/>
      <c r="H5" s="112" t="s">
        <v>22</v>
      </c>
      <c r="I5" s="132" t="s">
        <v>23</v>
      </c>
      <c r="J5" s="125"/>
      <c r="K5" s="126"/>
      <c r="L5" s="127"/>
      <c r="M5" s="107"/>
      <c r="N5" s="107"/>
      <c r="O5" s="107"/>
    </row>
    <row r="6" spans="1:15" ht="99" customHeight="1">
      <c r="A6" s="114"/>
      <c r="B6" s="117"/>
      <c r="C6" s="119"/>
      <c r="D6" s="129"/>
      <c r="E6" s="129"/>
      <c r="F6" s="28" t="s">
        <v>24</v>
      </c>
      <c r="G6" s="28" t="s">
        <v>25</v>
      </c>
      <c r="H6" s="113"/>
      <c r="I6" s="133"/>
      <c r="J6" s="29" t="s">
        <v>21</v>
      </c>
      <c r="K6" s="30" t="s">
        <v>22</v>
      </c>
      <c r="L6" s="31" t="s">
        <v>23</v>
      </c>
      <c r="M6" s="108"/>
      <c r="N6" s="108"/>
      <c r="O6" s="108"/>
    </row>
    <row r="7" spans="1:15" ht="180" hidden="1" customHeight="1">
      <c r="A7" s="32" t="s">
        <v>26</v>
      </c>
      <c r="B7" s="33" t="s">
        <v>27</v>
      </c>
      <c r="C7" s="34">
        <v>943</v>
      </c>
      <c r="D7" s="34"/>
      <c r="E7" s="34"/>
      <c r="F7" s="35">
        <v>1129.9000000000001</v>
      </c>
      <c r="G7" s="35"/>
      <c r="H7" s="36">
        <v>1065.5</v>
      </c>
      <c r="I7" s="37">
        <v>12786</v>
      </c>
      <c r="J7" s="38"/>
      <c r="K7" s="36">
        <f>C7*J7/1000</f>
        <v>0</v>
      </c>
      <c r="L7" s="37">
        <f>K7*12</f>
        <v>0</v>
      </c>
      <c r="M7" s="37">
        <f>I7+L7</f>
        <v>12786</v>
      </c>
      <c r="N7" s="37" t="e">
        <f>K7+#REF!</f>
        <v>#REF!</v>
      </c>
      <c r="O7" s="37" t="e">
        <f>M7+#REF!</f>
        <v>#REF!</v>
      </c>
    </row>
    <row r="8" spans="1:15" ht="130.9" hidden="1" customHeight="1">
      <c r="A8" s="39" t="s">
        <v>28</v>
      </c>
      <c r="B8" s="34" t="s">
        <v>29</v>
      </c>
      <c r="C8" s="34">
        <v>5531.62</v>
      </c>
      <c r="D8" s="34">
        <v>5531.62</v>
      </c>
      <c r="E8" s="34"/>
      <c r="F8" s="34">
        <v>397.71</v>
      </c>
      <c r="G8" s="34"/>
      <c r="H8" s="36">
        <v>2200</v>
      </c>
      <c r="I8" s="40">
        <v>26399.8</v>
      </c>
      <c r="J8" s="34"/>
      <c r="K8" s="34"/>
      <c r="L8" s="40"/>
      <c r="M8" s="40">
        <v>26399.8</v>
      </c>
      <c r="N8" s="40">
        <v>26399.8</v>
      </c>
      <c r="O8" s="40">
        <v>26399.8</v>
      </c>
    </row>
    <row r="9" spans="1:15" ht="150" hidden="1" customHeight="1">
      <c r="A9" s="39" t="s">
        <v>30</v>
      </c>
      <c r="B9" s="41" t="s">
        <v>31</v>
      </c>
      <c r="C9" s="34">
        <v>72.849999999999994</v>
      </c>
      <c r="D9" s="34">
        <v>72.849999999999994</v>
      </c>
      <c r="E9" s="34"/>
      <c r="F9" s="34">
        <v>787.86</v>
      </c>
      <c r="G9" s="34"/>
      <c r="H9" s="34">
        <v>57.4</v>
      </c>
      <c r="I9" s="40">
        <v>688.8</v>
      </c>
      <c r="J9" s="34"/>
      <c r="K9" s="34"/>
      <c r="L9" s="40"/>
      <c r="M9" s="40">
        <v>688.8</v>
      </c>
      <c r="N9" s="40">
        <v>688.8</v>
      </c>
      <c r="O9" s="40">
        <v>688.8</v>
      </c>
    </row>
    <row r="10" spans="1:15" ht="186" customHeight="1">
      <c r="A10" s="41" t="s">
        <v>56</v>
      </c>
      <c r="B10" s="41" t="s">
        <v>57</v>
      </c>
      <c r="C10" s="99"/>
      <c r="D10" s="100"/>
      <c r="E10" s="101"/>
      <c r="F10" s="34"/>
      <c r="G10" s="34"/>
      <c r="H10" s="38"/>
      <c r="I10" s="37">
        <f>H10*12</f>
        <v>0</v>
      </c>
      <c r="J10" s="36"/>
      <c r="K10" s="36"/>
      <c r="L10" s="37"/>
      <c r="M10" s="90">
        <v>0</v>
      </c>
      <c r="N10" s="90">
        <f>M10</f>
        <v>0</v>
      </c>
      <c r="O10" s="90">
        <f>M10</f>
        <v>0</v>
      </c>
    </row>
    <row r="12" spans="1:15" ht="43.9" customHeight="1">
      <c r="A12" s="106" t="s">
        <v>42</v>
      </c>
      <c r="B12" s="106"/>
      <c r="C12" s="34"/>
      <c r="D12" s="34"/>
      <c r="E12" s="34"/>
      <c r="F12" s="34"/>
      <c r="G12" s="34"/>
      <c r="H12" s="34"/>
      <c r="I12" s="40"/>
      <c r="J12" s="34"/>
      <c r="K12" s="34"/>
      <c r="L12" s="40"/>
      <c r="M12" s="91" t="s">
        <v>55</v>
      </c>
      <c r="N12" s="34" t="s">
        <v>55</v>
      </c>
      <c r="O12" s="34" t="s">
        <v>55</v>
      </c>
    </row>
    <row r="13" spans="1:15" ht="52.9" customHeight="1">
      <c r="A13" s="88" t="s">
        <v>54</v>
      </c>
      <c r="B13" s="42"/>
      <c r="C13" s="42"/>
      <c r="D13" s="42"/>
    </row>
    <row r="14" spans="1:15" hidden="1">
      <c r="A14" s="54" t="s">
        <v>33</v>
      </c>
      <c r="B14" s="55"/>
      <c r="C14" s="56"/>
      <c r="F14" s="57" t="s">
        <v>32</v>
      </c>
    </row>
    <row r="15" spans="1:15">
      <c r="A15" s="54"/>
      <c r="B15" s="55"/>
      <c r="C15" s="56"/>
      <c r="F15" s="57"/>
    </row>
    <row r="16" spans="1:15">
      <c r="A16" s="54"/>
      <c r="B16" s="55"/>
      <c r="C16" s="56"/>
      <c r="F16" s="57"/>
    </row>
    <row r="17" spans="1:7">
      <c r="A17" s="50"/>
      <c r="B17" s="45"/>
      <c r="C17" s="51"/>
      <c r="D17" s="53"/>
    </row>
    <row r="18" spans="1:7">
      <c r="A18" s="50"/>
      <c r="B18" s="45"/>
      <c r="C18" s="51"/>
      <c r="D18" s="53"/>
    </row>
    <row r="19" spans="1:7">
      <c r="B19" s="42"/>
      <c r="C19" s="42"/>
      <c r="D19" s="42"/>
      <c r="E19" s="42"/>
      <c r="F19" s="42"/>
    </row>
    <row r="23" spans="1:7">
      <c r="A23" s="43"/>
    </row>
    <row r="24" spans="1:7">
      <c r="A24" s="43"/>
    </row>
    <row r="26" spans="1:7" hidden="1">
      <c r="D26" s="26">
        <v>2016</v>
      </c>
    </row>
    <row r="27" spans="1:7" hidden="1">
      <c r="A27" s="42" t="s">
        <v>43</v>
      </c>
      <c r="B27" s="26">
        <v>200</v>
      </c>
      <c r="D27" s="26">
        <v>241</v>
      </c>
      <c r="G27" s="26" t="s">
        <v>41</v>
      </c>
    </row>
    <row r="28" spans="1:7" hidden="1">
      <c r="G28" s="26" t="s">
        <v>44</v>
      </c>
    </row>
    <row r="29" spans="1:7" hidden="1"/>
  </sheetData>
  <mergeCells count="17">
    <mergeCell ref="I5:I6"/>
    <mergeCell ref="A12:B12"/>
    <mergeCell ref="N4:N6"/>
    <mergeCell ref="A2:O2"/>
    <mergeCell ref="O4:O6"/>
    <mergeCell ref="A3:L3"/>
    <mergeCell ref="A4:A6"/>
    <mergeCell ref="B4:B6"/>
    <mergeCell ref="C4:C6"/>
    <mergeCell ref="D4:E4"/>
    <mergeCell ref="F4:I4"/>
    <mergeCell ref="J4:L5"/>
    <mergeCell ref="M4:M6"/>
    <mergeCell ref="D5:D6"/>
    <mergeCell ref="E5:E6"/>
    <mergeCell ref="F5:G5"/>
    <mergeCell ref="H5:H6"/>
  </mergeCells>
  <phoneticPr fontId="15" type="noConversion"/>
  <pageMargins left="0.39370078740157483" right="0" top="0.39370078740157483" bottom="0" header="0" footer="0"/>
  <pageSetup paperSize="9" scale="5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theme="3" tint="0.39997558519241921"/>
  </sheetPr>
  <dimension ref="A1:G39"/>
  <sheetViews>
    <sheetView tabSelected="1" view="pageBreakPreview" zoomScale="60" zoomScaleNormal="100" workbookViewId="0">
      <selection activeCell="F23" sqref="F23"/>
    </sheetView>
  </sheetViews>
  <sheetFormatPr defaultRowHeight="15"/>
  <cols>
    <col min="1" max="1" width="4.140625" customWidth="1"/>
    <col min="2" max="2" width="71.85546875" customWidth="1"/>
    <col min="3" max="3" width="15.140625" customWidth="1"/>
    <col min="4" max="4" width="15" customWidth="1"/>
    <col min="5" max="5" width="16.42578125" customWidth="1"/>
    <col min="7" max="7" width="10" bestFit="1" customWidth="1"/>
  </cols>
  <sheetData>
    <row r="1" spans="1:5">
      <c r="C1" s="7"/>
    </row>
    <row r="2" spans="1:5" ht="60.6" customHeight="1">
      <c r="A2" s="135" t="s">
        <v>58</v>
      </c>
      <c r="B2" s="135"/>
      <c r="C2" s="135"/>
      <c r="D2" s="110"/>
      <c r="E2" s="110"/>
    </row>
    <row r="3" spans="1:5" ht="9.6" customHeight="1">
      <c r="A3" s="105"/>
      <c r="B3" s="105"/>
      <c r="C3" s="105"/>
    </row>
    <row r="4" spans="1:5" ht="15" customHeight="1">
      <c r="B4" s="6"/>
      <c r="E4" s="69" t="s">
        <v>49</v>
      </c>
    </row>
    <row r="5" spans="1:5" ht="30">
      <c r="A5" s="4" t="s">
        <v>0</v>
      </c>
      <c r="B5" s="3" t="s">
        <v>5</v>
      </c>
      <c r="C5" s="4" t="s">
        <v>60</v>
      </c>
      <c r="D5" s="89" t="s">
        <v>48</v>
      </c>
      <c r="E5" s="89" t="s">
        <v>61</v>
      </c>
    </row>
    <row r="6" spans="1:5" ht="19.899999999999999" customHeight="1">
      <c r="A6" s="16">
        <v>1</v>
      </c>
      <c r="B6" s="20" t="s">
        <v>59</v>
      </c>
      <c r="C6" s="23">
        <v>12</v>
      </c>
      <c r="D6" s="92">
        <v>125</v>
      </c>
      <c r="E6" s="92">
        <f>C6*D6</f>
        <v>1500</v>
      </c>
    </row>
    <row r="7" spans="1:5" ht="20.45" customHeight="1">
      <c r="A7" s="16">
        <v>2</v>
      </c>
      <c r="B7" s="20"/>
      <c r="C7" s="24"/>
      <c r="D7" s="92"/>
      <c r="E7" s="92"/>
    </row>
    <row r="8" spans="1:5" ht="16.899999999999999" customHeight="1">
      <c r="A8" s="134" t="s">
        <v>63</v>
      </c>
      <c r="B8" s="134"/>
      <c r="C8" s="25"/>
      <c r="D8" s="92">
        <f>SUM(D6:D7)</f>
        <v>125</v>
      </c>
      <c r="E8" s="97">
        <f>SUM(E6:E7)</f>
        <v>1500</v>
      </c>
    </row>
    <row r="9" spans="1:5" s="9" customFormat="1" ht="18.600000000000001" customHeight="1">
      <c r="A9" s="93" t="s">
        <v>6</v>
      </c>
      <c r="B9" s="94"/>
      <c r="C9" s="22"/>
      <c r="D9" s="95"/>
      <c r="E9" s="22" t="s">
        <v>62</v>
      </c>
    </row>
    <row r="10" spans="1:5" ht="21" customHeight="1"/>
    <row r="11" spans="1:5" ht="18.600000000000001" customHeight="1">
      <c r="A11" s="136" t="s">
        <v>65</v>
      </c>
      <c r="B11" s="136"/>
      <c r="C11" s="136"/>
      <c r="D11" s="136"/>
      <c r="E11" s="136"/>
    </row>
    <row r="12" spans="1:5" ht="44.25" customHeight="1">
      <c r="A12" s="137"/>
      <c r="B12" s="137"/>
      <c r="C12" s="137"/>
      <c r="D12" s="137"/>
      <c r="E12" s="137"/>
    </row>
    <row r="13" spans="1:5" ht="19.899999999999999" customHeight="1">
      <c r="B13" t="s">
        <v>64</v>
      </c>
      <c r="C13" s="52"/>
    </row>
    <row r="14" spans="1:5" ht="19.149999999999999" customHeight="1">
      <c r="B14" s="50">
        <v>9925392</v>
      </c>
      <c r="C14" s="45"/>
    </row>
    <row r="15" spans="1:5" ht="18.600000000000001" customHeight="1">
      <c r="B15" s="12"/>
      <c r="C15" s="17"/>
    </row>
    <row r="16" spans="1:5" ht="17.45" customHeight="1"/>
    <row r="17" ht="18" customHeight="1"/>
    <row r="18" ht="18.600000000000001" customHeight="1"/>
    <row r="19" ht="17.45" customHeight="1"/>
    <row r="20" ht="19.899999999999999" customHeight="1"/>
    <row r="21" ht="21.6" customHeight="1"/>
    <row r="22" ht="18.600000000000001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spans="1:7" ht="29.45" customHeight="1">
      <c r="G33" s="98"/>
    </row>
    <row r="34" spans="1:7" s="96" customFormat="1" ht="32.450000000000003" customHeight="1">
      <c r="A34"/>
      <c r="B34"/>
      <c r="C34"/>
      <c r="D34"/>
      <c r="E34"/>
    </row>
    <row r="37" spans="1:7" hidden="1"/>
    <row r="39" spans="1:7" ht="15" customHeight="1"/>
  </sheetData>
  <mergeCells count="4">
    <mergeCell ref="A8:B8"/>
    <mergeCell ref="A3:C3"/>
    <mergeCell ref="A2:E2"/>
    <mergeCell ref="A11:E11"/>
  </mergeCells>
  <phoneticPr fontId="15" type="noConversion"/>
  <printOptions horizontalCentered="1"/>
  <pageMargins left="0.59055118110236227" right="0.59055118110236227" top="0.59055118110236227" bottom="0.59055118110236227" header="0" footer="0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ст212 ф</vt:lpstr>
      <vt:lpstr>Аренда </vt:lpstr>
      <vt:lpstr>ст226 пер.печать ф</vt:lpstr>
      <vt:lpstr>'Аренда '!Заголовки_для_печати</vt:lpstr>
      <vt:lpstr>'Аренда '!Область_печати</vt:lpstr>
      <vt:lpstr>'ст212 ф'!Область_печати</vt:lpstr>
      <vt:lpstr>'ст226 пер.печать ф'!Область_печати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Проректор по ФЭД</dc:creator>
  <cp:lastModifiedBy>User</cp:lastModifiedBy>
  <cp:lastPrinted>2016-08-19T14:44:11Z</cp:lastPrinted>
  <dcterms:created xsi:type="dcterms:W3CDTF">2009-11-02T11:55:59Z</dcterms:created>
  <dcterms:modified xsi:type="dcterms:W3CDTF">2016-08-19T14:44:12Z</dcterms:modified>
</cp:coreProperties>
</file>