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64ad2260c8177eec/Área de Trabalho/"/>
    </mc:Choice>
  </mc:AlternateContent>
  <xr:revisionPtr revIDLastSave="80" documentId="11_8C7A303474627B9FF526B776C1963E4C03CC3F4C" xr6:coauthVersionLast="47" xr6:coauthVersionMax="47" xr10:uidLastSave="{43210E0D-5F5F-40AC-8E8C-A1E200E36DC8}"/>
  <bookViews>
    <workbookView xWindow="-108" yWindow="-108" windowWidth="23256" windowHeight="12576" activeTab="1" xr2:uid="{00000000-000D-0000-FFFF-FFFF00000000}"/>
  </bookViews>
  <sheets>
    <sheet name="Como preencher" sheetId="1" r:id="rId1"/>
    <sheet name="T34" sheetId="15" r:id="rId2"/>
    <sheet name="Parâmetros" sheetId="17" r:id="rId3"/>
    <sheet name="Permanencia e exito" sheetId="1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7" l="1"/>
  <c r="C14" i="17"/>
  <c r="C13" i="17"/>
  <c r="C12" i="17"/>
  <c r="C11" i="17"/>
  <c r="C10" i="17"/>
  <c r="C9" i="17"/>
  <c r="C8" i="17"/>
  <c r="C7" i="17"/>
  <c r="DZ22" i="15"/>
  <c r="DX22" i="15"/>
  <c r="DY22" i="15" s="1"/>
  <c r="DQ22" i="15"/>
  <c r="DP22" i="15"/>
  <c r="DO22" i="15"/>
  <c r="DH22" i="15"/>
  <c r="DF22" i="15"/>
  <c r="DG22" i="15" s="1"/>
  <c r="CY22" i="15"/>
  <c r="CW22" i="15"/>
  <c r="CX22" i="15" s="1"/>
  <c r="CP22" i="15"/>
  <c r="CN22" i="15"/>
  <c r="CO22" i="15" s="1"/>
  <c r="CG22" i="15"/>
  <c r="CF22" i="15"/>
  <c r="CE22" i="15"/>
  <c r="BX22" i="15"/>
  <c r="BV22" i="15"/>
  <c r="BW22" i="15" s="1"/>
  <c r="BO22" i="15"/>
  <c r="BN22" i="15"/>
  <c r="BM22" i="15"/>
  <c r="BF22" i="15"/>
  <c r="BD22" i="15"/>
  <c r="BE22" i="15" s="1"/>
  <c r="AW22" i="15"/>
  <c r="AV22" i="15"/>
  <c r="AU22" i="15"/>
  <c r="AN22" i="15"/>
  <c r="AL22" i="15"/>
  <c r="AM22" i="15" s="1"/>
  <c r="AE22" i="15"/>
  <c r="AC22" i="15"/>
  <c r="S22" i="15"/>
  <c r="R22" i="15"/>
  <c r="O22" i="15"/>
  <c r="K22" i="15"/>
  <c r="DZ21" i="15"/>
  <c r="DX21" i="15"/>
  <c r="DY21" i="15" s="1"/>
  <c r="DQ21" i="15"/>
  <c r="DP21" i="15"/>
  <c r="DO21" i="15"/>
  <c r="DH21" i="15"/>
  <c r="DF21" i="15"/>
  <c r="DG21" i="15" s="1"/>
  <c r="CY21" i="15"/>
  <c r="CX21" i="15"/>
  <c r="CW21" i="15"/>
  <c r="CP21" i="15"/>
  <c r="CN21" i="15"/>
  <c r="CO21" i="15" s="1"/>
  <c r="CG21" i="15"/>
  <c r="CF21" i="15"/>
  <c r="CE21" i="15"/>
  <c r="BX21" i="15"/>
  <c r="BV21" i="15"/>
  <c r="BW21" i="15" s="1"/>
  <c r="BO21" i="15"/>
  <c r="BN21" i="15"/>
  <c r="BM21" i="15"/>
  <c r="BF21" i="15"/>
  <c r="BD21" i="15"/>
  <c r="BE21" i="15" s="1"/>
  <c r="AW21" i="15"/>
  <c r="AV21" i="15"/>
  <c r="AU21" i="15"/>
  <c r="AN21" i="15"/>
  <c r="AM21" i="15"/>
  <c r="AL21" i="15"/>
  <c r="AE21" i="15"/>
  <c r="AD21" i="15"/>
  <c r="AC21" i="15"/>
  <c r="S21" i="15"/>
  <c r="R21" i="15"/>
  <c r="O21" i="15"/>
  <c r="K21" i="15"/>
  <c r="DZ20" i="15"/>
  <c r="DX20" i="15"/>
  <c r="DY20" i="15" s="1"/>
  <c r="DQ20" i="15"/>
  <c r="DP20" i="15"/>
  <c r="DO20" i="15"/>
  <c r="DH20" i="15"/>
  <c r="DF20" i="15"/>
  <c r="DG20" i="15" s="1"/>
  <c r="CY20" i="15"/>
  <c r="CW20" i="15"/>
  <c r="CX20" i="15" s="1"/>
  <c r="CP20" i="15"/>
  <c r="CN20" i="15"/>
  <c r="CO20" i="15" s="1"/>
  <c r="CG20" i="15"/>
  <c r="CF20" i="15"/>
  <c r="CE20" i="15"/>
  <c r="BX20" i="15"/>
  <c r="BV20" i="15"/>
  <c r="BW20" i="15" s="1"/>
  <c r="BO20" i="15"/>
  <c r="BN20" i="15"/>
  <c r="BM20" i="15"/>
  <c r="BF20" i="15"/>
  <c r="BD20" i="15"/>
  <c r="BE20" i="15" s="1"/>
  <c r="AW20" i="15"/>
  <c r="AV20" i="15"/>
  <c r="AU20" i="15"/>
  <c r="AN20" i="15"/>
  <c r="AL20" i="15"/>
  <c r="AM20" i="15" s="1"/>
  <c r="AE20" i="15"/>
  <c r="AC20" i="15"/>
  <c r="S20" i="15"/>
  <c r="R20" i="15"/>
  <c r="O20" i="15"/>
  <c r="K20" i="15"/>
  <c r="DZ19" i="15"/>
  <c r="DX19" i="15"/>
  <c r="DY19" i="15" s="1"/>
  <c r="DQ19" i="15"/>
  <c r="DP19" i="15"/>
  <c r="DO19" i="15"/>
  <c r="DH19" i="15"/>
  <c r="DG19" i="15"/>
  <c r="DF19" i="15"/>
  <c r="CY19" i="15"/>
  <c r="CX19" i="15"/>
  <c r="CW19" i="15"/>
  <c r="CP19" i="15"/>
  <c r="CN19" i="15"/>
  <c r="CO19" i="15" s="1"/>
  <c r="CG19" i="15"/>
  <c r="CF19" i="15"/>
  <c r="CE19" i="15"/>
  <c r="BX19" i="15"/>
  <c r="BV19" i="15"/>
  <c r="BW19" i="15" s="1"/>
  <c r="BO19" i="15"/>
  <c r="BM19" i="15"/>
  <c r="BN19" i="15" s="1"/>
  <c r="BF19" i="15"/>
  <c r="BD19" i="15"/>
  <c r="BE19" i="15" s="1"/>
  <c r="AW19" i="15"/>
  <c r="AV19" i="15"/>
  <c r="AU19" i="15"/>
  <c r="AN19" i="15"/>
  <c r="AL19" i="15"/>
  <c r="AM19" i="15" s="1"/>
  <c r="AE19" i="15"/>
  <c r="AD19" i="15"/>
  <c r="AC19" i="15"/>
  <c r="S19" i="15"/>
  <c r="R19" i="15"/>
  <c r="O19" i="15"/>
  <c r="P19" i="15" s="1"/>
  <c r="K19" i="15"/>
  <c r="DZ18" i="15"/>
  <c r="DX18" i="15"/>
  <c r="DY18" i="15" s="1"/>
  <c r="DQ18" i="15"/>
  <c r="DP18" i="15"/>
  <c r="DO18" i="15"/>
  <c r="DH18" i="15"/>
  <c r="DF18" i="15"/>
  <c r="DG18" i="15" s="1"/>
  <c r="CY18" i="15"/>
  <c r="CX18" i="15"/>
  <c r="CW18" i="15"/>
  <c r="CP18" i="15"/>
  <c r="CN18" i="15"/>
  <c r="CO18" i="15" s="1"/>
  <c r="CG18" i="15"/>
  <c r="CF18" i="15"/>
  <c r="CE18" i="15"/>
  <c r="BX18" i="15"/>
  <c r="BW18" i="15"/>
  <c r="BV18" i="15"/>
  <c r="BO18" i="15"/>
  <c r="BN18" i="15"/>
  <c r="BM18" i="15"/>
  <c r="BF18" i="15"/>
  <c r="BD18" i="15"/>
  <c r="BE18" i="15" s="1"/>
  <c r="AW18" i="15"/>
  <c r="AV18" i="15"/>
  <c r="AU18" i="15"/>
  <c r="AN18" i="15"/>
  <c r="AL18" i="15"/>
  <c r="AM18" i="15" s="1"/>
  <c r="AE18" i="15"/>
  <c r="AC18" i="15"/>
  <c r="S18" i="15"/>
  <c r="R18" i="15"/>
  <c r="Q18" i="15"/>
  <c r="O18" i="15"/>
  <c r="P18" i="15" s="1"/>
  <c r="K18" i="15"/>
  <c r="DZ17" i="15"/>
  <c r="DX17" i="15"/>
  <c r="DY17" i="15" s="1"/>
  <c r="DQ17" i="15"/>
  <c r="DP17" i="15"/>
  <c r="DO17" i="15"/>
  <c r="DH17" i="15"/>
  <c r="DF17" i="15"/>
  <c r="DG17" i="15" s="1"/>
  <c r="CY17" i="15"/>
  <c r="CX17" i="15"/>
  <c r="CW17" i="15"/>
  <c r="CP17" i="15"/>
  <c r="CN17" i="15"/>
  <c r="CO17" i="15" s="1"/>
  <c r="CG17" i="15"/>
  <c r="CF17" i="15"/>
  <c r="CE17" i="15"/>
  <c r="BX17" i="15"/>
  <c r="BV17" i="15"/>
  <c r="BW17" i="15" s="1"/>
  <c r="BO17" i="15"/>
  <c r="BN17" i="15"/>
  <c r="BM17" i="15"/>
  <c r="BF17" i="15"/>
  <c r="BD17" i="15"/>
  <c r="BE17" i="15" s="1"/>
  <c r="AW17" i="15"/>
  <c r="AV17" i="15"/>
  <c r="AU17" i="15"/>
  <c r="AN17" i="15"/>
  <c r="AM17" i="15"/>
  <c r="AL17" i="15"/>
  <c r="AE17" i="15"/>
  <c r="AD17" i="15"/>
  <c r="AC17" i="15"/>
  <c r="S17" i="15"/>
  <c r="R17" i="15"/>
  <c r="Q17" i="15"/>
  <c r="O17" i="15"/>
  <c r="P17" i="15" s="1"/>
  <c r="K17" i="15"/>
  <c r="DZ16" i="15"/>
  <c r="DX16" i="15"/>
  <c r="DY16" i="15" s="1"/>
  <c r="DQ16" i="15"/>
  <c r="DP16" i="15"/>
  <c r="DO16" i="15"/>
  <c r="DH16" i="15"/>
  <c r="DF16" i="15"/>
  <c r="DG16" i="15" s="1"/>
  <c r="CY16" i="15"/>
  <c r="CW16" i="15"/>
  <c r="CX16" i="15" s="1"/>
  <c r="CP16" i="15"/>
  <c r="CN16" i="15"/>
  <c r="CO16" i="15" s="1"/>
  <c r="CG16" i="15"/>
  <c r="CF16" i="15"/>
  <c r="CE16" i="15"/>
  <c r="BX16" i="15"/>
  <c r="BV16" i="15"/>
  <c r="BW16" i="15" s="1"/>
  <c r="BO16" i="15"/>
  <c r="BN16" i="15"/>
  <c r="BM16" i="15"/>
  <c r="BF16" i="15"/>
  <c r="BD16" i="15"/>
  <c r="BE16" i="15" s="1"/>
  <c r="AW16" i="15"/>
  <c r="AV16" i="15"/>
  <c r="AU16" i="15"/>
  <c r="AN16" i="15"/>
  <c r="AL16" i="15"/>
  <c r="AM16" i="15" s="1"/>
  <c r="AE16" i="15"/>
  <c r="AD16" i="15"/>
  <c r="V16" i="15" s="1"/>
  <c r="AC16" i="15"/>
  <c r="S16" i="15"/>
  <c r="R16" i="15"/>
  <c r="O16" i="15"/>
  <c r="P16" i="15" s="1"/>
  <c r="K16" i="15"/>
  <c r="DZ15" i="15"/>
  <c r="DX15" i="15"/>
  <c r="DY15" i="15" s="1"/>
  <c r="DQ15" i="15"/>
  <c r="DP15" i="15"/>
  <c r="DO15" i="15"/>
  <c r="DH15" i="15"/>
  <c r="DF15" i="15"/>
  <c r="DG15" i="15" s="1"/>
  <c r="CY15" i="15"/>
  <c r="CX15" i="15"/>
  <c r="CW15" i="15"/>
  <c r="CP15" i="15"/>
  <c r="CN15" i="15"/>
  <c r="CO15" i="15" s="1"/>
  <c r="CG15" i="15"/>
  <c r="CF15" i="15"/>
  <c r="CE15" i="15"/>
  <c r="BX15" i="15"/>
  <c r="BV15" i="15"/>
  <c r="BW15" i="15" s="1"/>
  <c r="BO15" i="15"/>
  <c r="BM15" i="15"/>
  <c r="BF15" i="15"/>
  <c r="BD15" i="15"/>
  <c r="BE15" i="15" s="1"/>
  <c r="AW15" i="15"/>
  <c r="AV15" i="15"/>
  <c r="AU15" i="15"/>
  <c r="AN15" i="15"/>
  <c r="AL15" i="15"/>
  <c r="AM15" i="15" s="1"/>
  <c r="AE15" i="15"/>
  <c r="AD15" i="15"/>
  <c r="AC15" i="15"/>
  <c r="S15" i="15"/>
  <c r="R15" i="15"/>
  <c r="O15" i="15"/>
  <c r="K15" i="15"/>
  <c r="DZ14" i="15"/>
  <c r="DX14" i="15"/>
  <c r="DY14" i="15" s="1"/>
  <c r="DQ14" i="15"/>
  <c r="DP14" i="15"/>
  <c r="DO14" i="15"/>
  <c r="DH14" i="15"/>
  <c r="DF14" i="15"/>
  <c r="DG14" i="15" s="1"/>
  <c r="CY14" i="15"/>
  <c r="CW14" i="15"/>
  <c r="CX14" i="15" s="1"/>
  <c r="CP14" i="15"/>
  <c r="CN14" i="15"/>
  <c r="CO14" i="15" s="1"/>
  <c r="CG14" i="15"/>
  <c r="CF14" i="15"/>
  <c r="CE14" i="15"/>
  <c r="BX14" i="15"/>
  <c r="BV14" i="15"/>
  <c r="BW14" i="15" s="1"/>
  <c r="BO14" i="15"/>
  <c r="BN14" i="15"/>
  <c r="BM14" i="15"/>
  <c r="BF14" i="15"/>
  <c r="BD14" i="15"/>
  <c r="BE14" i="15" s="1"/>
  <c r="AW14" i="15"/>
  <c r="AV14" i="15"/>
  <c r="AU14" i="15"/>
  <c r="AN14" i="15"/>
  <c r="AL14" i="15"/>
  <c r="AM14" i="15" s="1"/>
  <c r="AE14" i="15"/>
  <c r="AC14" i="15"/>
  <c r="S14" i="15"/>
  <c r="R14" i="15"/>
  <c r="Q14" i="15"/>
  <c r="O14" i="15"/>
  <c r="P14" i="15" s="1"/>
  <c r="K14" i="15"/>
  <c r="DZ13" i="15"/>
  <c r="DX13" i="15"/>
  <c r="DY13" i="15" s="1"/>
  <c r="DQ13" i="15"/>
  <c r="DO13" i="15"/>
  <c r="DP13" i="15" s="1"/>
  <c r="DH13" i="15"/>
  <c r="DG13" i="15"/>
  <c r="DF13" i="15"/>
  <c r="CY13" i="15"/>
  <c r="CX13" i="15"/>
  <c r="CW13" i="15"/>
  <c r="CP13" i="15"/>
  <c r="CO13" i="15"/>
  <c r="CN13" i="15"/>
  <c r="CG13" i="15"/>
  <c r="CF13" i="15"/>
  <c r="CE13" i="15"/>
  <c r="BX13" i="15"/>
  <c r="BV13" i="15"/>
  <c r="BW13" i="15" s="1"/>
  <c r="BO13" i="15"/>
  <c r="BN13" i="15"/>
  <c r="BM13" i="15"/>
  <c r="BF13" i="15"/>
  <c r="BD13" i="15"/>
  <c r="BE13" i="15" s="1"/>
  <c r="AW13" i="15"/>
  <c r="AV13" i="15"/>
  <c r="AU13" i="15"/>
  <c r="AN13" i="15"/>
  <c r="AM13" i="15"/>
  <c r="V13" i="15" s="1"/>
  <c r="AL13" i="15"/>
  <c r="AE13" i="15"/>
  <c r="AD13" i="15"/>
  <c r="AC13" i="15"/>
  <c r="S13" i="15"/>
  <c r="R13" i="15"/>
  <c r="Q13" i="15"/>
  <c r="P13" i="15"/>
  <c r="O13" i="15"/>
  <c r="K13" i="15"/>
  <c r="DZ12" i="15"/>
  <c r="DX12" i="15"/>
  <c r="DY12" i="15" s="1"/>
  <c r="DQ12" i="15"/>
  <c r="DP12" i="15"/>
  <c r="DO12" i="15"/>
  <c r="DH12" i="15"/>
  <c r="DF12" i="15"/>
  <c r="DG12" i="15" s="1"/>
  <c r="CY12" i="15"/>
  <c r="CW12" i="15"/>
  <c r="CX12" i="15" s="1"/>
  <c r="CP12" i="15"/>
  <c r="CO12" i="15"/>
  <c r="CN12" i="15"/>
  <c r="CG12" i="15"/>
  <c r="CE12" i="15"/>
  <c r="CF12" i="15" s="1"/>
  <c r="BX12" i="15"/>
  <c r="BV12" i="15"/>
  <c r="BW12" i="15" s="1"/>
  <c r="BO12" i="15"/>
  <c r="BN12" i="15"/>
  <c r="BM12" i="15"/>
  <c r="BF12" i="15"/>
  <c r="BE12" i="15"/>
  <c r="BD12" i="15"/>
  <c r="AW12" i="15"/>
  <c r="AU12" i="15"/>
  <c r="AV12" i="15" s="1"/>
  <c r="AN12" i="15"/>
  <c r="AL12" i="15"/>
  <c r="AM12" i="15" s="1"/>
  <c r="AE12" i="15"/>
  <c r="AD12" i="15"/>
  <c r="AC12" i="15"/>
  <c r="S12" i="15"/>
  <c r="R12" i="15"/>
  <c r="O12" i="15"/>
  <c r="K12" i="15"/>
  <c r="DZ11" i="15"/>
  <c r="DY11" i="15"/>
  <c r="DX11" i="15"/>
  <c r="DQ11" i="15"/>
  <c r="DO11" i="15"/>
  <c r="DP11" i="15" s="1"/>
  <c r="DH11" i="15"/>
  <c r="DF11" i="15"/>
  <c r="DG11" i="15" s="1"/>
  <c r="CY11" i="15"/>
  <c r="CX11" i="15"/>
  <c r="CW11" i="15"/>
  <c r="CP11" i="15"/>
  <c r="CN11" i="15"/>
  <c r="CO11" i="15" s="1"/>
  <c r="CG11" i="15"/>
  <c r="CE11" i="15"/>
  <c r="CF11" i="15" s="1"/>
  <c r="BX11" i="15"/>
  <c r="BV11" i="15"/>
  <c r="BW11" i="15" s="1"/>
  <c r="BO11" i="15"/>
  <c r="BM11" i="15"/>
  <c r="BN11" i="15" s="1"/>
  <c r="BF11" i="15"/>
  <c r="BD11" i="15"/>
  <c r="BE11" i="15" s="1"/>
  <c r="AW11" i="15"/>
  <c r="AV11" i="15"/>
  <c r="AU11" i="15"/>
  <c r="AN11" i="15"/>
  <c r="AM11" i="15"/>
  <c r="AL11" i="15"/>
  <c r="AE11" i="15"/>
  <c r="AD11" i="15"/>
  <c r="AC11" i="15"/>
  <c r="S11" i="15"/>
  <c r="R11" i="15"/>
  <c r="O11" i="15"/>
  <c r="K11" i="15"/>
  <c r="DZ10" i="15"/>
  <c r="DX10" i="15"/>
  <c r="DY10" i="15" s="1"/>
  <c r="DQ10" i="15"/>
  <c r="DO10" i="15"/>
  <c r="DP10" i="15" s="1"/>
  <c r="DH10" i="15"/>
  <c r="DG10" i="15"/>
  <c r="DF10" i="15"/>
  <c r="CY10" i="15"/>
  <c r="CW10" i="15"/>
  <c r="CX10" i="15" s="1"/>
  <c r="CP10" i="15"/>
  <c r="CN10" i="15"/>
  <c r="CO10" i="15" s="1"/>
  <c r="CG10" i="15"/>
  <c r="CF10" i="15"/>
  <c r="CE10" i="15"/>
  <c r="BX10" i="15"/>
  <c r="BW10" i="15"/>
  <c r="BV10" i="15"/>
  <c r="BO10" i="15"/>
  <c r="BN10" i="15"/>
  <c r="BM10" i="15"/>
  <c r="BF10" i="15"/>
  <c r="BD10" i="15"/>
  <c r="BE10" i="15" s="1"/>
  <c r="AW10" i="15"/>
  <c r="AU10" i="15"/>
  <c r="AV10" i="15" s="1"/>
  <c r="AN10" i="15"/>
  <c r="AM10" i="15"/>
  <c r="AL10" i="15"/>
  <c r="AE10" i="15"/>
  <c r="AC10" i="15"/>
  <c r="S10" i="15"/>
  <c r="R10" i="15"/>
  <c r="Q10" i="15"/>
  <c r="O10" i="15"/>
  <c r="P10" i="15" s="1"/>
  <c r="K10" i="15"/>
  <c r="DZ9" i="15"/>
  <c r="DX9" i="15"/>
  <c r="DY9" i="15" s="1"/>
  <c r="DQ9" i="15"/>
  <c r="DP9" i="15"/>
  <c r="DO9" i="15"/>
  <c r="DH9" i="15"/>
  <c r="DG9" i="15"/>
  <c r="DF9" i="15"/>
  <c r="CY9" i="15"/>
  <c r="CW9" i="15"/>
  <c r="CX9" i="15" s="1"/>
  <c r="CP9" i="15"/>
  <c r="CN9" i="15"/>
  <c r="CO9" i="15" s="1"/>
  <c r="CG9" i="15"/>
  <c r="CE9" i="15"/>
  <c r="CF9" i="15" s="1"/>
  <c r="BX9" i="15"/>
  <c r="BW9" i="15"/>
  <c r="BV9" i="15"/>
  <c r="BO9" i="15"/>
  <c r="BM9" i="15"/>
  <c r="BN9" i="15" s="1"/>
  <c r="BF9" i="15"/>
  <c r="BD9" i="15"/>
  <c r="BE9" i="15" s="1"/>
  <c r="AW9" i="15"/>
  <c r="AV9" i="15"/>
  <c r="AU9" i="15"/>
  <c r="AN9" i="15"/>
  <c r="AM9" i="15"/>
  <c r="AL9" i="15"/>
  <c r="AE9" i="15"/>
  <c r="AD9" i="15"/>
  <c r="AC9" i="15"/>
  <c r="S9" i="15"/>
  <c r="R9" i="15"/>
  <c r="O9" i="15"/>
  <c r="K9" i="15"/>
  <c r="DZ8" i="15"/>
  <c r="DX8" i="15"/>
  <c r="DY8" i="15" s="1"/>
  <c r="DQ8" i="15"/>
  <c r="DO8" i="15"/>
  <c r="DP8" i="15" s="1"/>
  <c r="DH8" i="15"/>
  <c r="DG8" i="15"/>
  <c r="DF8" i="15"/>
  <c r="CY8" i="15"/>
  <c r="CW8" i="15"/>
  <c r="CX8" i="15" s="1"/>
  <c r="CP8" i="15"/>
  <c r="CN8" i="15"/>
  <c r="CO8" i="15" s="1"/>
  <c r="CG8" i="15"/>
  <c r="CF8" i="15"/>
  <c r="CE8" i="15"/>
  <c r="BX8" i="15"/>
  <c r="BW8" i="15"/>
  <c r="BV8" i="15"/>
  <c r="BO8" i="15"/>
  <c r="BN8" i="15"/>
  <c r="BM8" i="15"/>
  <c r="BF8" i="15"/>
  <c r="BD8" i="15"/>
  <c r="BE8" i="15" s="1"/>
  <c r="AW8" i="15"/>
  <c r="AU8" i="15"/>
  <c r="AV8" i="15" s="1"/>
  <c r="AN8" i="15"/>
  <c r="AM8" i="15"/>
  <c r="AL8" i="15"/>
  <c r="AE8" i="15"/>
  <c r="AC8" i="15"/>
  <c r="S8" i="15"/>
  <c r="R8" i="15"/>
  <c r="Q8" i="15"/>
  <c r="O8" i="15"/>
  <c r="P8" i="15" s="1"/>
  <c r="K8" i="15"/>
  <c r="DZ7" i="15"/>
  <c r="DX7" i="15"/>
  <c r="DY7" i="15" s="1"/>
  <c r="DQ7" i="15"/>
  <c r="DP7" i="15"/>
  <c r="DO7" i="15"/>
  <c r="DH7" i="15"/>
  <c r="DG7" i="15"/>
  <c r="DF7" i="15"/>
  <c r="CY7" i="15"/>
  <c r="CX7" i="15"/>
  <c r="CW7" i="15"/>
  <c r="CP7" i="15"/>
  <c r="CN7" i="15"/>
  <c r="CO7" i="15" s="1"/>
  <c r="CG7" i="15"/>
  <c r="CE7" i="15"/>
  <c r="CF7" i="15" s="1"/>
  <c r="BX7" i="15"/>
  <c r="BW7" i="15"/>
  <c r="BV7" i="15"/>
  <c r="BO7" i="15"/>
  <c r="BM7" i="15"/>
  <c r="BN7" i="15" s="1"/>
  <c r="BF7" i="15"/>
  <c r="BD7" i="15"/>
  <c r="BE7" i="15" s="1"/>
  <c r="AW7" i="15"/>
  <c r="AV7" i="15"/>
  <c r="AU7" i="15"/>
  <c r="AN7" i="15"/>
  <c r="AM7" i="15"/>
  <c r="AL7" i="15"/>
  <c r="AE7" i="15"/>
  <c r="AD7" i="15"/>
  <c r="AC7" i="15"/>
  <c r="S7" i="15"/>
  <c r="R7" i="15"/>
  <c r="O7" i="15"/>
  <c r="K7" i="15"/>
  <c r="DZ6" i="15"/>
  <c r="DX6" i="15"/>
  <c r="DY6" i="15" s="1"/>
  <c r="DQ6" i="15"/>
  <c r="DO6" i="15"/>
  <c r="DP6" i="15" s="1"/>
  <c r="DH6" i="15"/>
  <c r="DG6" i="15"/>
  <c r="DF6" i="15"/>
  <c r="CY6" i="15"/>
  <c r="CW6" i="15"/>
  <c r="CX6" i="15" s="1"/>
  <c r="CP6" i="15"/>
  <c r="CN6" i="15"/>
  <c r="CO6" i="15" s="1"/>
  <c r="CG6" i="15"/>
  <c r="CF6" i="15"/>
  <c r="CE6" i="15"/>
  <c r="BX6" i="15"/>
  <c r="BW6" i="15"/>
  <c r="BV6" i="15"/>
  <c r="BO6" i="15"/>
  <c r="BN6" i="15"/>
  <c r="BM6" i="15"/>
  <c r="BF6" i="15"/>
  <c r="BD6" i="15"/>
  <c r="BE6" i="15" s="1"/>
  <c r="AW6" i="15"/>
  <c r="AU6" i="15"/>
  <c r="AV6" i="15" s="1"/>
  <c r="AN6" i="15"/>
  <c r="AM6" i="15"/>
  <c r="AL6" i="15"/>
  <c r="AE6" i="15"/>
  <c r="AC6" i="15"/>
  <c r="S6" i="15"/>
  <c r="R6" i="15"/>
  <c r="Q6" i="15"/>
  <c r="O6" i="15"/>
  <c r="P6" i="15" s="1"/>
  <c r="K6" i="15"/>
  <c r="DZ5" i="15"/>
  <c r="DX5" i="15"/>
  <c r="DY5" i="15" s="1"/>
  <c r="DQ5" i="15"/>
  <c r="DP5" i="15"/>
  <c r="DO5" i="15"/>
  <c r="DH5" i="15"/>
  <c r="DG5" i="15"/>
  <c r="DF5" i="15"/>
  <c r="CY5" i="15"/>
  <c r="CX5" i="15"/>
  <c r="CW5" i="15"/>
  <c r="CP5" i="15"/>
  <c r="CN5" i="15"/>
  <c r="CO5" i="15" s="1"/>
  <c r="CG5" i="15"/>
  <c r="CE5" i="15"/>
  <c r="CF5" i="15" s="1"/>
  <c r="BX5" i="15"/>
  <c r="BW5" i="15"/>
  <c r="BV5" i="15"/>
  <c r="BO5" i="15"/>
  <c r="BM5" i="15"/>
  <c r="BN5" i="15" s="1"/>
  <c r="BF5" i="15"/>
  <c r="BD5" i="15"/>
  <c r="BE5" i="15" s="1"/>
  <c r="AW5" i="15"/>
  <c r="AV5" i="15"/>
  <c r="AU5" i="15"/>
  <c r="AN5" i="15"/>
  <c r="AM5" i="15"/>
  <c r="AL5" i="15"/>
  <c r="AE5" i="15"/>
  <c r="AC5" i="15"/>
  <c r="S5" i="15"/>
  <c r="R5" i="15"/>
  <c r="O5" i="15"/>
  <c r="K5" i="15"/>
  <c r="DZ4" i="15"/>
  <c r="DX4" i="15"/>
  <c r="DY4" i="15" s="1"/>
  <c r="DQ4" i="15"/>
  <c r="DO4" i="15"/>
  <c r="DP4" i="15" s="1"/>
  <c r="DH4" i="15"/>
  <c r="DG4" i="15"/>
  <c r="DF4" i="15"/>
  <c r="CY4" i="15"/>
  <c r="CW4" i="15"/>
  <c r="CX4" i="15" s="1"/>
  <c r="CP4" i="15"/>
  <c r="CN4" i="15"/>
  <c r="CO4" i="15" s="1"/>
  <c r="CG4" i="15"/>
  <c r="CF4" i="15"/>
  <c r="CE4" i="15"/>
  <c r="BX4" i="15"/>
  <c r="BW4" i="15"/>
  <c r="BV4" i="15"/>
  <c r="BO4" i="15"/>
  <c r="BM4" i="15"/>
  <c r="BN4" i="15" s="1"/>
  <c r="BF4" i="15"/>
  <c r="BD4" i="15"/>
  <c r="BE4" i="15" s="1"/>
  <c r="AW4" i="15"/>
  <c r="AU4" i="15"/>
  <c r="AV4" i="15" s="1"/>
  <c r="AN4" i="15"/>
  <c r="AM4" i="15"/>
  <c r="AL4" i="15"/>
  <c r="AE4" i="15"/>
  <c r="AC4" i="15"/>
  <c r="S4" i="15"/>
  <c r="R4" i="15"/>
  <c r="O4" i="15"/>
  <c r="Q4" i="15" s="1"/>
  <c r="K4" i="15"/>
  <c r="DZ3" i="15"/>
  <c r="DX3" i="15"/>
  <c r="DY3" i="15" s="1"/>
  <c r="DQ3" i="15"/>
  <c r="DP3" i="15"/>
  <c r="DO3" i="15"/>
  <c r="DH3" i="15"/>
  <c r="DG3" i="15"/>
  <c r="DF3" i="15"/>
  <c r="CY3" i="15"/>
  <c r="CW3" i="15"/>
  <c r="CX3" i="15" s="1"/>
  <c r="CP3" i="15"/>
  <c r="CN3" i="15"/>
  <c r="CO3" i="15" s="1"/>
  <c r="CG3" i="15"/>
  <c r="CE3" i="15"/>
  <c r="CF3" i="15" s="1"/>
  <c r="BX3" i="15"/>
  <c r="BW3" i="15"/>
  <c r="BV3" i="15"/>
  <c r="BO3" i="15"/>
  <c r="BM3" i="15"/>
  <c r="BN3" i="15" s="1"/>
  <c r="BF3" i="15"/>
  <c r="BE3" i="15"/>
  <c r="BD3" i="15"/>
  <c r="AW3" i="15"/>
  <c r="AV3" i="15"/>
  <c r="AU3" i="15"/>
  <c r="AN3" i="15"/>
  <c r="AM3" i="15"/>
  <c r="AL3" i="15"/>
  <c r="AE3" i="15"/>
  <c r="AC3" i="15"/>
  <c r="S3" i="15"/>
  <c r="R3" i="15"/>
  <c r="P3" i="15"/>
  <c r="O3" i="15"/>
  <c r="Q3" i="15" s="1"/>
  <c r="K3" i="15"/>
  <c r="BN15" i="15" l="1"/>
  <c r="V15" i="15"/>
  <c r="Q7" i="15"/>
  <c r="P7" i="15"/>
  <c r="V9" i="15"/>
  <c r="U9" i="15"/>
  <c r="AD10" i="15"/>
  <c r="V10" i="15" s="1"/>
  <c r="V3" i="15"/>
  <c r="U3" i="15"/>
  <c r="AD3" i="15"/>
  <c r="AD14" i="15"/>
  <c r="U14" i="15" s="1"/>
  <c r="V14" i="15"/>
  <c r="V12" i="15"/>
  <c r="U12" i="15"/>
  <c r="AD6" i="15"/>
  <c r="V6" i="15"/>
  <c r="U6" i="15"/>
  <c r="Q11" i="15"/>
  <c r="P11" i="15"/>
  <c r="Q5" i="15"/>
  <c r="P5" i="15"/>
  <c r="V7" i="15"/>
  <c r="U7" i="15"/>
  <c r="Q12" i="15"/>
  <c r="P12" i="15"/>
  <c r="Q20" i="15"/>
  <c r="P20" i="15"/>
  <c r="P21" i="15"/>
  <c r="Q21" i="15"/>
  <c r="AD4" i="15"/>
  <c r="U4" i="15" s="1"/>
  <c r="V4" i="15"/>
  <c r="Q9" i="15"/>
  <c r="P9" i="15"/>
  <c r="V11" i="15"/>
  <c r="U11" i="15"/>
  <c r="U19" i="15"/>
  <c r="V19" i="15"/>
  <c r="V5" i="15"/>
  <c r="U13" i="15"/>
  <c r="P15" i="15"/>
  <c r="Q15" i="15"/>
  <c r="V17" i="15"/>
  <c r="AD20" i="15"/>
  <c r="U20" i="15" s="1"/>
  <c r="V20" i="15"/>
  <c r="AD5" i="15"/>
  <c r="U5" i="15" s="1"/>
  <c r="AD8" i="15"/>
  <c r="V8" i="15" s="1"/>
  <c r="V21" i="15"/>
  <c r="U21" i="15"/>
  <c r="Q22" i="15"/>
  <c r="P22" i="15"/>
  <c r="U15" i="15"/>
  <c r="Q16" i="15"/>
  <c r="AD18" i="15"/>
  <c r="V18" i="15" s="1"/>
  <c r="Q19" i="15"/>
  <c r="U17" i="15"/>
  <c r="U22" i="15"/>
  <c r="P4" i="15"/>
  <c r="AD22" i="15"/>
  <c r="V22" i="15" s="1"/>
  <c r="U16" i="15"/>
  <c r="U18" i="15" l="1"/>
  <c r="U8" i="15"/>
  <c r="U10" i="15"/>
</calcChain>
</file>

<file path=xl/sharedStrings.xml><?xml version="1.0" encoding="utf-8"?>
<sst xmlns="http://schemas.openxmlformats.org/spreadsheetml/2006/main" count="410" uniqueCount="245">
  <si>
    <t>Instruções</t>
  </si>
  <si>
    <t>Por favor:</t>
  </si>
  <si>
    <r>
      <rPr>
        <b/>
        <sz val="10"/>
        <color rgb="FF000000"/>
        <rFont val="Lato"/>
      </rPr>
      <t>1-</t>
    </r>
    <r>
      <rPr>
        <sz val="10"/>
        <color rgb="FF000000"/>
        <rFont val="Lato"/>
      </rPr>
      <t xml:space="preserve"> Não utilizem traços (-) ou siglas (s/n), pois as planilhas estão configuradas somente para uso de números nos campos das notas.</t>
    </r>
  </si>
  <si>
    <r>
      <rPr>
        <b/>
        <sz val="10"/>
        <color rgb="FF000000"/>
        <rFont val="Lato"/>
      </rPr>
      <t xml:space="preserve">2- </t>
    </r>
    <r>
      <rPr>
        <b/>
        <sz val="10"/>
        <color rgb="FFFF0000"/>
        <rFont val="Lato"/>
      </rPr>
      <t>Arredondamento de notas</t>
    </r>
    <r>
      <rPr>
        <b/>
        <sz val="10"/>
        <color rgb="FF000000"/>
        <rFont val="Lato"/>
      </rPr>
      <t>:</t>
    </r>
    <r>
      <rPr>
        <sz val="10"/>
        <color rgb="FF000000"/>
        <rFont val="Lato"/>
      </rPr>
      <t xml:space="preserve"> diferentemente do SIGAA a planilha não faz o arredondamento automático nas notas. Com isso, pedimos que os docentes alterem manualmente a média dos estudantes, em um dos semestres, para que a média desejada seja atingida e registrada igualmente no SIGAA e na Planilha do SAP. Essa situação somente  acontece com estudantes cuja média semestral fique entre 6.9 e 7.0</t>
    </r>
  </si>
  <si>
    <r>
      <rPr>
        <b/>
        <sz val="10"/>
        <color rgb="FF000000"/>
        <rFont val="Lato"/>
      </rPr>
      <t xml:space="preserve">3- </t>
    </r>
    <r>
      <rPr>
        <sz val="10"/>
        <color rgb="FF000000"/>
        <rFont val="Lato"/>
      </rPr>
      <t>As notas e faltas precisam estar devidamente preenchidas com os mesmos valores do SIGAA, incluindo arredondamentos.</t>
    </r>
  </si>
  <si>
    <r>
      <rPr>
        <b/>
        <sz val="10"/>
        <color rgb="FF000000"/>
        <rFont val="Lato"/>
      </rPr>
      <t xml:space="preserve">4- </t>
    </r>
    <r>
      <rPr>
        <sz val="10"/>
        <color rgb="FF000000"/>
        <rFont val="Lato"/>
      </rPr>
      <t>Sinta-se a vontade para utilizar a coluna OBS conforme demandas da sua disciplina relacionadas a alguns estudantes da turma. Esses registros são compartilhados com as famílias e são importantes referências para o nosso acompanhamento pedagógico. Portanto, revise a grafia e identifique-se com o seu nome e da disciplina. 
Exemplo: (Profa. Graciela, Libras): A estudante Joana obteve baixo rendimento nas avalições devido ao excesso de faltas nas aulas.</t>
    </r>
  </si>
  <si>
    <r>
      <rPr>
        <b/>
        <sz val="10"/>
        <color rgb="FF000000"/>
        <rFont val="Lato"/>
      </rPr>
      <t>Em caso de dúvidas ou dificuldades com a edição dos registros, entre em contato pelo e-mail:</t>
    </r>
    <r>
      <rPr>
        <b/>
        <sz val="10"/>
        <color rgb="FF0B8043"/>
        <rFont val="Lato"/>
      </rPr>
      <t xml:space="preserve"> sap.fw@iffarroupilha.edu.br</t>
    </r>
  </si>
  <si>
    <t>Dados Cadastrais</t>
  </si>
  <si>
    <t>Notas Globais</t>
  </si>
  <si>
    <t>Biologia</t>
  </si>
  <si>
    <t>Educação Física</t>
  </si>
  <si>
    <t>Física</t>
  </si>
  <si>
    <t>Geografia</t>
  </si>
  <si>
    <t>História</t>
  </si>
  <si>
    <t>Língua Portuguesa e Literatura Brasileira</t>
  </si>
  <si>
    <t>Matemática</t>
  </si>
  <si>
    <t>Química</t>
  </si>
  <si>
    <t>Sociologia</t>
  </si>
  <si>
    <t>OBS</t>
  </si>
  <si>
    <t>Nº Matrícula</t>
  </si>
  <si>
    <t>Nome do aluno</t>
  </si>
  <si>
    <t>E-mail Institucional</t>
  </si>
  <si>
    <t>Gênero</t>
  </si>
  <si>
    <t>Nascimento</t>
  </si>
  <si>
    <t>Cidade</t>
  </si>
  <si>
    <t>UF</t>
  </si>
  <si>
    <t>Reprovou</t>
  </si>
  <si>
    <t>Interno</t>
  </si>
  <si>
    <t>AIS Base 3</t>
  </si>
  <si>
    <t>AIS Base 10</t>
  </si>
  <si>
    <t>M.C.</t>
  </si>
  <si>
    <t>PPI</t>
  </si>
  <si>
    <t>Faltas</t>
  </si>
  <si>
    <t>Frequência</t>
  </si>
  <si>
    <t>Freq. do Per.</t>
  </si>
  <si>
    <t>Média Geral</t>
  </si>
  <si>
    <t>Menor Nota</t>
  </si>
  <si>
    <t>AIA (Exame)</t>
  </si>
  <si>
    <t>SIT</t>
  </si>
  <si>
    <t>Reprovações</t>
  </si>
  <si>
    <t>Nota Exame</t>
  </si>
  <si>
    <t>Sem, 1 (BIO)</t>
  </si>
  <si>
    <t>Sem, 2 (BIO)</t>
  </si>
  <si>
    <t>NP BIO</t>
  </si>
  <si>
    <t>NF BIO</t>
  </si>
  <si>
    <t>SIT BIO</t>
  </si>
  <si>
    <t>NP EDF</t>
  </si>
  <si>
    <t>NF EDF</t>
  </si>
  <si>
    <t>SIT EDF</t>
  </si>
  <si>
    <t>Nota Parcial 1(FIS)</t>
  </si>
  <si>
    <t>Sem, 1(FIS)</t>
  </si>
  <si>
    <t>Nota Parcial 2(FIS)</t>
  </si>
  <si>
    <t>Sem, 2(FIS)</t>
  </si>
  <si>
    <t>Faltas(FIS)</t>
  </si>
  <si>
    <t>NP FIS</t>
  </si>
  <si>
    <t>NF FIS</t>
  </si>
  <si>
    <t>SIT FIS</t>
  </si>
  <si>
    <t>Nota Parcial 1(GEO)</t>
  </si>
  <si>
    <t>Sem, 1(GEO)</t>
  </si>
  <si>
    <t>Nota Parcial 2(GEO)</t>
  </si>
  <si>
    <t>Sem 2(GEO)</t>
  </si>
  <si>
    <t>Faltas(GEO)</t>
  </si>
  <si>
    <t>NP GEO</t>
  </si>
  <si>
    <t>NF GEO</t>
  </si>
  <si>
    <t>SIT GEO</t>
  </si>
  <si>
    <t>Nota Parcial 1(HIS)</t>
  </si>
  <si>
    <t>Sem, 1(HIS)</t>
  </si>
  <si>
    <t>Nota Parcial 2(HIS)</t>
  </si>
  <si>
    <t>Sem, 2(HIS)</t>
  </si>
  <si>
    <t>Faltas(HIS)</t>
  </si>
  <si>
    <t>NP HIS</t>
  </si>
  <si>
    <t>NF HIS</t>
  </si>
  <si>
    <t>SIT HIS</t>
  </si>
  <si>
    <t>Nota Parcial 1(PORT)</t>
  </si>
  <si>
    <t>Sem, 1(PORT)</t>
  </si>
  <si>
    <t>Nota Parcial 2(PORT)</t>
  </si>
  <si>
    <t>Sem, 2(PORT)</t>
  </si>
  <si>
    <t>Faltas(PORT)</t>
  </si>
  <si>
    <t>NP PORT</t>
  </si>
  <si>
    <t>NF PORT</t>
  </si>
  <si>
    <t>SIT PORT</t>
  </si>
  <si>
    <t>Nota Parcial 1(MAT)</t>
  </si>
  <si>
    <t>Sem, 1(MAT)</t>
  </si>
  <si>
    <t>Nota Parcial 2(MAT)</t>
  </si>
  <si>
    <t>Faltas(MAT)</t>
  </si>
  <si>
    <t>NP MAT</t>
  </si>
  <si>
    <t>NF MAT</t>
  </si>
  <si>
    <t>SIT MAT</t>
  </si>
  <si>
    <t>Nota Parcial 1(QUI)</t>
  </si>
  <si>
    <t>Sem, 1(QUI)</t>
  </si>
  <si>
    <t>Nota Parcial 2(QUI)</t>
  </si>
  <si>
    <t>Sem, 2(QUI)</t>
  </si>
  <si>
    <t>Faltas(QUI)</t>
  </si>
  <si>
    <t>NP QUI</t>
  </si>
  <si>
    <t>NF QUI</t>
  </si>
  <si>
    <t>SIT QUI</t>
  </si>
  <si>
    <t>Nota Parcial 1(SOC)</t>
  </si>
  <si>
    <t>Sem, 1(SOC)</t>
  </si>
  <si>
    <t>Nota Parcial 2(SOC)</t>
  </si>
  <si>
    <t>Sem, 2(SOC)</t>
  </si>
  <si>
    <t>Faltas(SOC)</t>
  </si>
  <si>
    <t>NP SOC</t>
  </si>
  <si>
    <t>NF SOC</t>
  </si>
  <si>
    <t>SIT SOC</t>
  </si>
  <si>
    <t>Obs. Parc. 1º Sem.</t>
  </si>
  <si>
    <t>Obs. 1º Sem.</t>
  </si>
  <si>
    <t>Obs. Parc. 2º Sem.</t>
  </si>
  <si>
    <t>Orientador/a Mostra de Ciências</t>
  </si>
  <si>
    <t>F</t>
  </si>
  <si>
    <t>Frederico Westphalen</t>
  </si>
  <si>
    <t>RS</t>
  </si>
  <si>
    <t>M</t>
  </si>
  <si>
    <t>Iraí</t>
  </si>
  <si>
    <t>Taquaruçu do Sul</t>
  </si>
  <si>
    <t>Planalto</t>
  </si>
  <si>
    <t>Pinhal</t>
  </si>
  <si>
    <t>Cristal do Sul</t>
  </si>
  <si>
    <t>Seberi</t>
  </si>
  <si>
    <t>Alpestre</t>
  </si>
  <si>
    <t>Jaboticaba</t>
  </si>
  <si>
    <t>Ametista do Sul</t>
  </si>
  <si>
    <t>Rodeio Bonito</t>
  </si>
  <si>
    <t>Vista Alegre</t>
  </si>
  <si>
    <t>Vicente Dutra</t>
  </si>
  <si>
    <t>Caiçara</t>
  </si>
  <si>
    <t>Novo Barreiro</t>
  </si>
  <si>
    <t>PPI - 0 a 10</t>
  </si>
  <si>
    <t>Nota Parcial 1 (BIO)</t>
  </si>
  <si>
    <t>Nota Parcial 2 (BIO)</t>
  </si>
  <si>
    <t>Faltas (BIO)</t>
  </si>
  <si>
    <t>Sem, 1 (EDF)</t>
  </si>
  <si>
    <t>Sem, 2 (EDF)</t>
  </si>
  <si>
    <t>Dois Irmãos das Missões</t>
  </si>
  <si>
    <t>Palmeira das Missões</t>
  </si>
  <si>
    <t>C01</t>
  </si>
  <si>
    <t>S (2º)</t>
  </si>
  <si>
    <t>turma34.fw@aluno.iffar.edu.br</t>
  </si>
  <si>
    <t>Programação III</t>
  </si>
  <si>
    <t>Redes de Computadores II</t>
  </si>
  <si>
    <t>Tópicos Emergentes em Informática</t>
  </si>
  <si>
    <t>Nota Parcial 1 (EDF)</t>
  </si>
  <si>
    <t>Nota Parcial 2 (EDF)</t>
  </si>
  <si>
    <t>Faltas (EDF)</t>
  </si>
  <si>
    <t>Sem 2(MAT)</t>
  </si>
  <si>
    <t>Nota Parcial 1(PR3)</t>
  </si>
  <si>
    <t>Sem, 1(PR3)</t>
  </si>
  <si>
    <t>Nota Parcial 2(PR3)</t>
  </si>
  <si>
    <t>Sem, 2(PR3)</t>
  </si>
  <si>
    <t>Faltas(PR3)</t>
  </si>
  <si>
    <t>NP PR3</t>
  </si>
  <si>
    <t>NF PR3</t>
  </si>
  <si>
    <t>SIT PR3</t>
  </si>
  <si>
    <t>Nota Parcial 1(REDII)</t>
  </si>
  <si>
    <t>Sem, 1(REDII)</t>
  </si>
  <si>
    <t>Nota Parcial 2(REDII)</t>
  </si>
  <si>
    <t>Sem, 2(REDII)</t>
  </si>
  <si>
    <t>Faltas(REDII)</t>
  </si>
  <si>
    <t>NP REDII</t>
  </si>
  <si>
    <t>NF REDII</t>
  </si>
  <si>
    <t>SIT REDII</t>
  </si>
  <si>
    <t>Nota Parcial 1(TEI)</t>
  </si>
  <si>
    <t>Sem, 1(TEI)</t>
  </si>
  <si>
    <t>Nota Parcial 2(TEI)</t>
  </si>
  <si>
    <t>Sem, 2(TEI)</t>
  </si>
  <si>
    <t>Faltas(TEI)</t>
  </si>
  <si>
    <t>NP TEI</t>
  </si>
  <si>
    <t>NF TEI</t>
  </si>
  <si>
    <t>SIT TEI</t>
  </si>
  <si>
    <t>C02</t>
  </si>
  <si>
    <t>Conselho de Classe</t>
  </si>
  <si>
    <t>Informe o número do conselho (1, 2, 3 ou 4)</t>
  </si>
  <si>
    <t>Carga Horária Anual dos Cursos Integrados</t>
  </si>
  <si>
    <t>Curso</t>
  </si>
  <si>
    <t>Períodos</t>
  </si>
  <si>
    <t>Horas</t>
  </si>
  <si>
    <t>Téc. em Agropecuária - 1º ano (currículo novo)</t>
  </si>
  <si>
    <t>Téc. em Agropecuária - 2º ano (currículo novo)</t>
  </si>
  <si>
    <t>Téc. em Agropecuária - 3º ano (currículo novo)</t>
  </si>
  <si>
    <t>Téc. em Informática - 1º ano (currículo novo)</t>
  </si>
  <si>
    <t>Téc. em Informática - 2º ano (currículo novo)</t>
  </si>
  <si>
    <t>Téc. em Informática - 3º ano (currículo novo)</t>
  </si>
  <si>
    <t>Téc. em Administração - 1º ano (currículo novo)</t>
  </si>
  <si>
    <t>Téc. em Administração - 2º ano (currículo novo)</t>
  </si>
  <si>
    <t>Téc. em Administração - 3º ano (currículo novo)</t>
  </si>
  <si>
    <t>AIA (Avaliação Integrada Anual)</t>
  </si>
  <si>
    <t>S</t>
  </si>
  <si>
    <t>(colocar S/N para usar um exame global/AIA ou não)</t>
  </si>
  <si>
    <t>9274050382</t>
  </si>
  <si>
    <t>5432109876</t>
  </si>
  <si>
    <t>Pedro Santos</t>
  </si>
  <si>
    <t>Maria Silva</t>
  </si>
  <si>
    <t>João Oliveira</t>
  </si>
  <si>
    <t>Ana Costa</t>
  </si>
  <si>
    <t>Lucas Souza</t>
  </si>
  <si>
    <t>Beatriz Almeida</t>
  </si>
  <si>
    <t>Gabriel Ferreira</t>
  </si>
  <si>
    <t>Laura Rodrigues</t>
  </si>
  <si>
    <t>Matheus Lima</t>
  </si>
  <si>
    <t>Isabella Gomes</t>
  </si>
  <si>
    <t>Rafael Pereira</t>
  </si>
  <si>
    <t>Letícia Carvalho</t>
  </si>
  <si>
    <t>Guilherme Rocha</t>
  </si>
  <si>
    <t>Manuela Nunes</t>
  </si>
  <si>
    <t>Felipe Barbosa</t>
  </si>
  <si>
    <t>Giovanna Ribeiro</t>
  </si>
  <si>
    <t>Gustavo Cunha</t>
  </si>
  <si>
    <t>Larissa Castro</t>
  </si>
  <si>
    <t>Thiago Mendes</t>
  </si>
  <si>
    <t>Sophia Moreira</t>
  </si>
  <si>
    <t>pedro.santos@aluno.iffar.edu.br</t>
  </si>
  <si>
    <t>maria.silva@aluno.iffar.edu.br</t>
  </si>
  <si>
    <t>joao.oliveira@aluno.iffar.edu.br</t>
  </si>
  <si>
    <t>ana.costa@aluno.iffar.edu.br</t>
  </si>
  <si>
    <t>lucas.souza@aluno.iffar.edu.br</t>
  </si>
  <si>
    <t>beatriz.almeida@aluno.iffar.edu.br</t>
  </si>
  <si>
    <t>gabriel.ferreira@aluno.iffar.edu.br</t>
  </si>
  <si>
    <t>laura.rodrigues@aluno.iffar.edu.br</t>
  </si>
  <si>
    <t>matheus.lima@aluno.iffar.edu.br</t>
  </si>
  <si>
    <t>isabella.gomes@aluno.iffar.edu.br</t>
  </si>
  <si>
    <t>rafael.pereira@aluno.iffar.edu.br</t>
  </si>
  <si>
    <t>leticia.carvalho@aluno.iffar.edu.br</t>
  </si>
  <si>
    <t>guilherme.rocha@aluno.iffar.edu.br</t>
  </si>
  <si>
    <t>manuela.nunes@aluno.iffar.edu.br</t>
  </si>
  <si>
    <t>felipe.barbosa@aluno.iffar.edu.br</t>
  </si>
  <si>
    <t>giovanna.ribeiro@aluno.iffar.edu.br</t>
  </si>
  <si>
    <t>gustavo.cunha@aluno.iffar.edu.br</t>
  </si>
  <si>
    <t>larissa.castro@aluno.iffar.edu.br</t>
  </si>
  <si>
    <t>thiago.mendes@aluno.iffar.edu.br</t>
  </si>
  <si>
    <t>sophia.moreira@aluno.iffar.edu.br</t>
  </si>
  <si>
    <t>Três Arroios</t>
  </si>
  <si>
    <t>Pinheirinho do Vale</t>
  </si>
  <si>
    <t>São Pedro das Missões</t>
  </si>
  <si>
    <t>Setor responsável, selecionar com "Sim" as colunas pertinentes a cada aluno acompanhado/atendido</t>
  </si>
  <si>
    <t>Cotista</t>
  </si>
  <si>
    <t>Acomp. CAI</t>
  </si>
  <si>
    <t>Acomp. AEE</t>
  </si>
  <si>
    <t>Aux. Permanência</t>
  </si>
  <si>
    <t>Ap. Psicológico IFFar</t>
  </si>
  <si>
    <t>Acomp. Saúde (externo)</t>
  </si>
  <si>
    <t>Proj. Pesquisa</t>
  </si>
  <si>
    <t>Proj. Extensão</t>
  </si>
  <si>
    <t>Proj. Ensino</t>
  </si>
  <si>
    <t>Estágio Extrac.</t>
  </si>
  <si>
    <t>Equipamento Emprestado (TI)</t>
  </si>
  <si>
    <t>Observações Complementares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</si>
</sst>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_-* #,##0_-;\-* #,##0_-;_-* &quot;-&quot;??_-;_-@"/>
    <numFmt numFmtId="166" formatCode="0.0"/>
    <numFmt numFmtId="167" formatCode="d/m/yyyy"/>
    <numFmt numFmtId="169" formatCode="_-* #,##0.00_-;\-* #,##0.00_-;_-* &quot;-&quot;??_-;_-@"/>
  </numFmts>
  <fonts count="23">
    <font>
      <sz val="10"/>
      <color rgb="FF000000"/>
      <name val="Arial"/>
      <scheme val="minor"/>
    </font>
    <font>
      <sz val="10"/>
      <color theme="1"/>
      <name val="Lato"/>
    </font>
    <font>
      <sz val="30"/>
      <color rgb="FF689F38"/>
      <name val="Alegreya"/>
    </font>
    <font>
      <sz val="10"/>
      <color rgb="FF0B8043"/>
      <name val="Lato"/>
    </font>
    <font>
      <b/>
      <sz val="10"/>
      <color rgb="FF0B8043"/>
      <name val="Lato"/>
    </font>
    <font>
      <sz val="10"/>
      <color rgb="FF000000"/>
      <name val="Lato"/>
    </font>
    <font>
      <b/>
      <sz val="11"/>
      <color theme="1"/>
      <name val="Calibri"/>
    </font>
    <font>
      <sz val="1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Docs-Calibri"/>
    </font>
    <font>
      <sz val="10"/>
      <color rgb="FF000000"/>
      <name val="Roboto"/>
    </font>
    <font>
      <sz val="11"/>
      <color rgb="FF000000"/>
      <name val="&quot;docs-Calibri&quot;"/>
    </font>
    <font>
      <b/>
      <sz val="10"/>
      <color rgb="FF000000"/>
      <name val="Lato"/>
    </font>
    <font>
      <b/>
      <sz val="10"/>
      <color rgb="FFFF0000"/>
      <name val="Lato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689F38"/>
        <bgColor rgb="FF689F3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8DB3E2"/>
        <bgColor rgb="FF8DB3E2"/>
      </patternFill>
    </fill>
    <fill>
      <patternFill patternType="solid">
        <fgColor rgb="FFF4CCCC"/>
        <bgColor rgb="FFF4CCCC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49" fontId="6" fillId="4" borderId="6" xfId="0" applyNumberFormat="1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3" fontId="6" fillId="5" borderId="6" xfId="0" applyNumberFormat="1" applyFont="1" applyFill="1" applyBorder="1" applyAlignment="1">
      <alignment horizontal="left"/>
    </xf>
    <xf numFmtId="164" fontId="6" fillId="5" borderId="6" xfId="0" applyNumberFormat="1" applyFont="1" applyFill="1" applyBorder="1" applyAlignment="1">
      <alignment horizontal="left"/>
    </xf>
    <xf numFmtId="164" fontId="6" fillId="6" borderId="6" xfId="0" applyNumberFormat="1" applyFont="1" applyFill="1" applyBorder="1"/>
    <xf numFmtId="4" fontId="6" fillId="6" borderId="6" xfId="0" applyNumberFormat="1" applyFont="1" applyFill="1" applyBorder="1"/>
    <xf numFmtId="164" fontId="6" fillId="5" borderId="6" xfId="0" applyNumberFormat="1" applyFont="1" applyFill="1" applyBorder="1"/>
    <xf numFmtId="4" fontId="6" fillId="5" borderId="6" xfId="0" applyNumberFormat="1" applyFont="1" applyFill="1" applyBorder="1"/>
    <xf numFmtId="164" fontId="6" fillId="7" borderId="6" xfId="0" applyNumberFormat="1" applyFont="1" applyFill="1" applyBorder="1"/>
    <xf numFmtId="4" fontId="6" fillId="7" borderId="6" xfId="0" applyNumberFormat="1" applyFont="1" applyFill="1" applyBorder="1"/>
    <xf numFmtId="164" fontId="6" fillId="8" borderId="6" xfId="0" applyNumberFormat="1" applyFont="1" applyFill="1" applyBorder="1"/>
    <xf numFmtId="4" fontId="6" fillId="8" borderId="6" xfId="0" applyNumberFormat="1" applyFont="1" applyFill="1" applyBorder="1"/>
    <xf numFmtId="164" fontId="6" fillId="9" borderId="6" xfId="0" applyNumberFormat="1" applyFont="1" applyFill="1" applyBorder="1"/>
    <xf numFmtId="4" fontId="6" fillId="9" borderId="6" xfId="0" applyNumberFormat="1" applyFont="1" applyFill="1" applyBorder="1"/>
    <xf numFmtId="164" fontId="6" fillId="10" borderId="6" xfId="0" applyNumberFormat="1" applyFont="1" applyFill="1" applyBorder="1"/>
    <xf numFmtId="4" fontId="6" fillId="10" borderId="6" xfId="0" applyNumberFormat="1" applyFont="1" applyFill="1" applyBorder="1"/>
    <xf numFmtId="3" fontId="6" fillId="10" borderId="6" xfId="0" applyNumberFormat="1" applyFont="1" applyFill="1" applyBorder="1"/>
    <xf numFmtId="164" fontId="6" fillId="11" borderId="6" xfId="0" applyNumberFormat="1" applyFont="1" applyFill="1" applyBorder="1"/>
    <xf numFmtId="4" fontId="6" fillId="11" borderId="6" xfId="0" applyNumberFormat="1" applyFont="1" applyFill="1" applyBorder="1"/>
    <xf numFmtId="164" fontId="6" fillId="12" borderId="6" xfId="0" applyNumberFormat="1" applyFont="1" applyFill="1" applyBorder="1"/>
    <xf numFmtId="4" fontId="6" fillId="12" borderId="6" xfId="0" applyNumberFormat="1" applyFont="1" applyFill="1" applyBorder="1"/>
    <xf numFmtId="164" fontId="6" fillId="13" borderId="6" xfId="0" applyNumberFormat="1" applyFont="1" applyFill="1" applyBorder="1"/>
    <xf numFmtId="4" fontId="6" fillId="13" borderId="6" xfId="0" applyNumberFormat="1" applyFont="1" applyFill="1" applyBorder="1"/>
    <xf numFmtId="164" fontId="6" fillId="14" borderId="6" xfId="0" applyNumberFormat="1" applyFont="1" applyFill="1" applyBorder="1" applyAlignment="1">
      <alignment horizontal="left"/>
    </xf>
    <xf numFmtId="166" fontId="9" fillId="0" borderId="6" xfId="0" applyNumberFormat="1" applyFont="1" applyBorder="1"/>
    <xf numFmtId="166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6" fontId="9" fillId="5" borderId="6" xfId="0" applyNumberFormat="1" applyFont="1" applyFill="1" applyBorder="1"/>
    <xf numFmtId="4" fontId="9" fillId="5" borderId="6" xfId="0" applyNumberFormat="1" applyFont="1" applyFill="1" applyBorder="1"/>
    <xf numFmtId="1" fontId="9" fillId="5" borderId="6" xfId="0" applyNumberFormat="1" applyFont="1" applyFill="1" applyBorder="1"/>
    <xf numFmtId="2" fontId="9" fillId="5" borderId="6" xfId="0" applyNumberFormat="1" applyFont="1" applyFill="1" applyBorder="1"/>
    <xf numFmtId="2" fontId="9" fillId="6" borderId="6" xfId="0" applyNumberFormat="1" applyFont="1" applyFill="1" applyBorder="1" applyAlignment="1">
      <alignment horizontal="right"/>
    </xf>
    <xf numFmtId="2" fontId="9" fillId="6" borderId="6" xfId="0" applyNumberFormat="1" applyFont="1" applyFill="1" applyBorder="1"/>
    <xf numFmtId="166" fontId="9" fillId="6" borderId="6" xfId="0" applyNumberFormat="1" applyFont="1" applyFill="1" applyBorder="1"/>
    <xf numFmtId="2" fontId="9" fillId="7" borderId="6" xfId="0" applyNumberFormat="1" applyFont="1" applyFill="1" applyBorder="1"/>
    <xf numFmtId="166" fontId="9" fillId="7" borderId="6" xfId="0" applyNumberFormat="1" applyFont="1" applyFill="1" applyBorder="1"/>
    <xf numFmtId="2" fontId="9" fillId="8" borderId="6" xfId="0" applyNumberFormat="1" applyFont="1" applyFill="1" applyBorder="1" applyAlignment="1">
      <alignment horizontal="center"/>
    </xf>
    <xf numFmtId="1" fontId="9" fillId="8" borderId="6" xfId="0" applyNumberFormat="1" applyFont="1" applyFill="1" applyBorder="1" applyAlignment="1">
      <alignment horizontal="center"/>
    </xf>
    <xf numFmtId="2" fontId="9" fillId="8" borderId="6" xfId="0" applyNumberFormat="1" applyFont="1" applyFill="1" applyBorder="1"/>
    <xf numFmtId="166" fontId="9" fillId="8" borderId="6" xfId="0" applyNumberFormat="1" applyFont="1" applyFill="1" applyBorder="1"/>
    <xf numFmtId="2" fontId="9" fillId="9" borderId="6" xfId="0" applyNumberFormat="1" applyFont="1" applyFill="1" applyBorder="1"/>
    <xf numFmtId="1" fontId="9" fillId="9" borderId="6" xfId="0" applyNumberFormat="1" applyFont="1" applyFill="1" applyBorder="1"/>
    <xf numFmtId="166" fontId="9" fillId="9" borderId="6" xfId="0" applyNumberFormat="1" applyFont="1" applyFill="1" applyBorder="1"/>
    <xf numFmtId="2" fontId="9" fillId="10" borderId="6" xfId="0" applyNumberFormat="1" applyFont="1" applyFill="1" applyBorder="1"/>
    <xf numFmtId="1" fontId="9" fillId="10" borderId="6" xfId="0" applyNumberFormat="1" applyFont="1" applyFill="1" applyBorder="1"/>
    <xf numFmtId="166" fontId="9" fillId="10" borderId="6" xfId="0" applyNumberFormat="1" applyFont="1" applyFill="1" applyBorder="1"/>
    <xf numFmtId="2" fontId="9" fillId="11" borderId="6" xfId="0" applyNumberFormat="1" applyFont="1" applyFill="1" applyBorder="1"/>
    <xf numFmtId="1" fontId="9" fillId="11" borderId="6" xfId="0" applyNumberFormat="1" applyFont="1" applyFill="1" applyBorder="1"/>
    <xf numFmtId="166" fontId="9" fillId="11" borderId="6" xfId="0" applyNumberFormat="1" applyFont="1" applyFill="1" applyBorder="1"/>
    <xf numFmtId="2" fontId="9" fillId="12" borderId="6" xfId="0" applyNumberFormat="1" applyFont="1" applyFill="1" applyBorder="1"/>
    <xf numFmtId="1" fontId="9" fillId="12" borderId="6" xfId="0" applyNumberFormat="1" applyFont="1" applyFill="1" applyBorder="1"/>
    <xf numFmtId="166" fontId="9" fillId="12" borderId="6" xfId="0" applyNumberFormat="1" applyFont="1" applyFill="1" applyBorder="1"/>
    <xf numFmtId="2" fontId="9" fillId="13" borderId="6" xfId="0" applyNumberFormat="1" applyFont="1" applyFill="1" applyBorder="1"/>
    <xf numFmtId="1" fontId="9" fillId="13" borderId="6" xfId="0" applyNumberFormat="1" applyFont="1" applyFill="1" applyBorder="1"/>
    <xf numFmtId="166" fontId="9" fillId="13" borderId="6" xfId="0" applyNumberFormat="1" applyFont="1" applyFill="1" applyBorder="1"/>
    <xf numFmtId="1" fontId="9" fillId="8" borderId="6" xfId="0" applyNumberFormat="1" applyFont="1" applyFill="1" applyBorder="1"/>
    <xf numFmtId="49" fontId="9" fillId="0" borderId="6" xfId="0" applyNumberFormat="1" applyFont="1" applyBorder="1"/>
    <xf numFmtId="49" fontId="9" fillId="14" borderId="6" xfId="0" applyNumberFormat="1" applyFont="1" applyFill="1" applyBorder="1"/>
    <xf numFmtId="0" fontId="9" fillId="0" borderId="6" xfId="0" applyFont="1" applyBorder="1"/>
    <xf numFmtId="0" fontId="9" fillId="5" borderId="6" xfId="0" applyFont="1" applyFill="1" applyBorder="1"/>
    <xf numFmtId="0" fontId="9" fillId="4" borderId="6" xfId="0" applyFont="1" applyFill="1" applyBorder="1"/>
    <xf numFmtId="0" fontId="9" fillId="6" borderId="6" xfId="0" applyFont="1" applyFill="1" applyBorder="1"/>
    <xf numFmtId="0" fontId="9" fillId="9" borderId="6" xfId="0" applyFont="1" applyFill="1" applyBorder="1"/>
    <xf numFmtId="0" fontId="9" fillId="8" borderId="6" xfId="0" applyFont="1" applyFill="1" applyBorder="1"/>
    <xf numFmtId="164" fontId="6" fillId="14" borderId="6" xfId="0" applyNumberFormat="1" applyFont="1" applyFill="1" applyBorder="1" applyAlignment="1">
      <alignment horizontal="center"/>
    </xf>
    <xf numFmtId="49" fontId="11" fillId="14" borderId="6" xfId="0" applyNumberFormat="1" applyFont="1" applyFill="1" applyBorder="1" applyAlignment="1">
      <alignment horizontal="left"/>
    </xf>
    <xf numFmtId="49" fontId="8" fillId="4" borderId="6" xfId="0" applyNumberFormat="1" applyFont="1" applyFill="1" applyBorder="1" applyAlignment="1">
      <alignment horizontal="left"/>
    </xf>
    <xf numFmtId="2" fontId="10" fillId="8" borderId="6" xfId="0" applyNumberFormat="1" applyFont="1" applyFill="1" applyBorder="1" applyAlignment="1">
      <alignment horizontal="right"/>
    </xf>
    <xf numFmtId="2" fontId="9" fillId="13" borderId="6" xfId="0" applyNumberFormat="1" applyFont="1" applyFill="1" applyBorder="1" applyAlignment="1">
      <alignment horizontal="right"/>
    </xf>
    <xf numFmtId="49" fontId="12" fillId="4" borderId="6" xfId="0" applyNumberFormat="1" applyFont="1" applyFill="1" applyBorder="1"/>
    <xf numFmtId="49" fontId="11" fillId="4" borderId="6" xfId="0" applyNumberFormat="1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center"/>
    </xf>
    <xf numFmtId="2" fontId="8" fillId="6" borderId="6" xfId="0" applyNumberFormat="1" applyFont="1" applyFill="1" applyBorder="1" applyAlignment="1">
      <alignment horizontal="right"/>
    </xf>
    <xf numFmtId="1" fontId="9" fillId="6" borderId="6" xfId="0" applyNumberFormat="1" applyFont="1" applyFill="1" applyBorder="1"/>
    <xf numFmtId="2" fontId="8" fillId="8" borderId="6" xfId="0" applyNumberFormat="1" applyFont="1" applyFill="1" applyBorder="1" applyAlignment="1">
      <alignment horizontal="center"/>
    </xf>
    <xf numFmtId="0" fontId="9" fillId="0" borderId="6" xfId="0" applyFont="1" applyBorder="1" applyAlignment="1">
      <alignment wrapText="1"/>
    </xf>
    <xf numFmtId="14" fontId="9" fillId="0" borderId="6" xfId="0" applyNumberFormat="1" applyFont="1" applyBorder="1"/>
    <xf numFmtId="14" fontId="9" fillId="4" borderId="6" xfId="0" applyNumberFormat="1" applyFont="1" applyFill="1" applyBorder="1"/>
    <xf numFmtId="166" fontId="9" fillId="4" borderId="6" xfId="0" applyNumberFormat="1" applyFont="1" applyFill="1" applyBorder="1" applyAlignment="1">
      <alignment horizontal="center"/>
    </xf>
    <xf numFmtId="167" fontId="9" fillId="4" borderId="6" xfId="0" applyNumberFormat="1" applyFont="1" applyFill="1" applyBorder="1"/>
    <xf numFmtId="166" fontId="9" fillId="0" borderId="6" xfId="0" applyNumberFormat="1" applyFont="1" applyBorder="1" applyAlignment="1">
      <alignment wrapText="1"/>
    </xf>
    <xf numFmtId="166" fontId="9" fillId="4" borderId="6" xfId="0" applyNumberFormat="1" applyFont="1" applyFill="1" applyBorder="1"/>
    <xf numFmtId="2" fontId="10" fillId="8" borderId="6" xfId="0" applyNumberFormat="1" applyFont="1" applyFill="1" applyBorder="1" applyAlignment="1">
      <alignment horizontal="center"/>
    </xf>
    <xf numFmtId="166" fontId="10" fillId="0" borderId="6" xfId="0" applyNumberFormat="1" applyFont="1" applyBorder="1"/>
    <xf numFmtId="2" fontId="9" fillId="8" borderId="6" xfId="0" applyNumberFormat="1" applyFont="1" applyFill="1" applyBorder="1" applyAlignment="1">
      <alignment horizontal="right"/>
    </xf>
    <xf numFmtId="0" fontId="10" fillId="0" borderId="6" xfId="0" applyFont="1" applyBorder="1"/>
    <xf numFmtId="49" fontId="9" fillId="4" borderId="0" xfId="0" applyNumberFormat="1" applyFont="1" applyFill="1" applyAlignment="1">
      <alignment horizontal="center"/>
    </xf>
    <xf numFmtId="0" fontId="9" fillId="5" borderId="6" xfId="0" applyFont="1" applyFill="1" applyBorder="1" applyAlignment="1">
      <alignment horizontal="center"/>
    </xf>
    <xf numFmtId="2" fontId="9" fillId="7" borderId="6" xfId="0" applyNumberFormat="1" applyFont="1" applyFill="1" applyBorder="1" applyAlignment="1">
      <alignment horizontal="center"/>
    </xf>
    <xf numFmtId="1" fontId="9" fillId="7" borderId="6" xfId="0" applyNumberFormat="1" applyFont="1" applyFill="1" applyBorder="1" applyAlignment="1">
      <alignment horizontal="center"/>
    </xf>
    <xf numFmtId="49" fontId="9" fillId="4" borderId="6" xfId="0" applyNumberFormat="1" applyFont="1" applyFill="1" applyBorder="1" applyAlignment="1">
      <alignment horizontal="center"/>
    </xf>
    <xf numFmtId="49" fontId="13" fillId="14" borderId="6" xfId="0" applyNumberFormat="1" applyFont="1" applyFill="1" applyBorder="1"/>
    <xf numFmtId="2" fontId="9" fillId="5" borderId="6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169" fontId="10" fillId="0" borderId="0" xfId="0" applyNumberFormat="1" applyFont="1"/>
    <xf numFmtId="0" fontId="9" fillId="0" borderId="0" xfId="0" applyFont="1"/>
    <xf numFmtId="0" fontId="9" fillId="16" borderId="0" xfId="0" applyFont="1" applyFill="1" applyAlignment="1">
      <alignment horizontal="right"/>
    </xf>
    <xf numFmtId="0" fontId="6" fillId="0" borderId="6" xfId="0" applyFont="1" applyBorder="1"/>
    <xf numFmtId="169" fontId="6" fillId="0" borderId="6" xfId="0" applyNumberFormat="1" applyFont="1" applyBorder="1"/>
    <xf numFmtId="165" fontId="9" fillId="0" borderId="6" xfId="0" applyNumberFormat="1" applyFont="1" applyBorder="1" applyAlignment="1">
      <alignment horizontal="right"/>
    </xf>
    <xf numFmtId="0" fontId="7" fillId="0" borderId="4" xfId="0" applyFont="1" applyBorder="1"/>
    <xf numFmtId="49" fontId="6" fillId="4" borderId="3" xfId="0" applyNumberFormat="1" applyFont="1" applyFill="1" applyBorder="1"/>
    <xf numFmtId="0" fontId="7" fillId="0" borderId="5" xfId="0" applyFont="1" applyBorder="1"/>
    <xf numFmtId="164" fontId="6" fillId="5" borderId="3" xfId="0" applyNumberFormat="1" applyFont="1" applyFill="1" applyBorder="1" applyAlignment="1">
      <alignment horizontal="center"/>
    </xf>
    <xf numFmtId="164" fontId="6" fillId="8" borderId="3" xfId="0" applyNumberFormat="1" applyFont="1" applyFill="1" applyBorder="1" applyAlignment="1">
      <alignment horizontal="center"/>
    </xf>
    <xf numFmtId="0" fontId="0" fillId="0" borderId="0" xfId="0"/>
    <xf numFmtId="164" fontId="6" fillId="4" borderId="0" xfId="0" applyNumberFormat="1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164" fontId="6" fillId="8" borderId="0" xfId="0" applyNumberFormat="1" applyFont="1" applyFill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6" fillId="10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7" borderId="0" xfId="0" applyNumberFormat="1" applyFont="1" applyFill="1" applyAlignment="1">
      <alignment horizontal="center"/>
    </xf>
    <xf numFmtId="164" fontId="6" fillId="13" borderId="0" xfId="0" applyNumberFormat="1" applyFont="1" applyFill="1" applyAlignment="1">
      <alignment horizontal="center"/>
    </xf>
    <xf numFmtId="164" fontId="6" fillId="11" borderId="0" xfId="0" applyNumberFormat="1" applyFont="1" applyFill="1" applyAlignment="1">
      <alignment horizontal="center"/>
    </xf>
    <xf numFmtId="164" fontId="6" fillId="12" borderId="0" xfId="0" applyNumberFormat="1" applyFont="1" applyFill="1" applyAlignment="1">
      <alignment horizontal="center"/>
    </xf>
    <xf numFmtId="0" fontId="16" fillId="0" borderId="6" xfId="0" applyFont="1" applyBorder="1"/>
    <xf numFmtId="0" fontId="17" fillId="0" borderId="6" xfId="0" applyFont="1" applyBorder="1" applyAlignment="1">
      <alignment horizontal="center"/>
    </xf>
    <xf numFmtId="49" fontId="18" fillId="14" borderId="3" xfId="0" applyNumberFormat="1" applyFont="1" applyFill="1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49" fontId="18" fillId="14" borderId="5" xfId="0" applyNumberFormat="1" applyFont="1" applyFill="1" applyBorder="1" applyAlignment="1">
      <alignment horizontal="center"/>
    </xf>
    <xf numFmtId="49" fontId="18" fillId="14" borderId="0" xfId="0" applyNumberFormat="1" applyFont="1" applyFill="1"/>
    <xf numFmtId="164" fontId="18" fillId="14" borderId="6" xfId="0" applyNumberFormat="1" applyFont="1" applyFill="1" applyBorder="1"/>
    <xf numFmtId="3" fontId="18" fillId="14" borderId="6" xfId="0" applyNumberFormat="1" applyFont="1" applyFill="1" applyBorder="1" applyAlignment="1">
      <alignment horizontal="center"/>
    </xf>
    <xf numFmtId="14" fontId="18" fillId="14" borderId="6" xfId="0" applyNumberFormat="1" applyFont="1" applyFill="1" applyBorder="1"/>
    <xf numFmtId="164" fontId="18" fillId="14" borderId="6" xfId="0" applyNumberFormat="1" applyFont="1" applyFill="1" applyBorder="1" applyAlignment="1">
      <alignment horizontal="center"/>
    </xf>
    <xf numFmtId="164" fontId="20" fillId="14" borderId="6" xfId="0" applyNumberFormat="1" applyFont="1" applyFill="1" applyBorder="1" applyAlignment="1">
      <alignment horizontal="center"/>
    </xf>
    <xf numFmtId="164" fontId="18" fillId="14" borderId="6" xfId="0" applyNumberFormat="1" applyFont="1" applyFill="1" applyBorder="1" applyAlignment="1">
      <alignment horizontal="left"/>
    </xf>
    <xf numFmtId="164" fontId="21" fillId="14" borderId="6" xfId="0" applyNumberFormat="1" applyFont="1" applyFill="1" applyBorder="1" applyAlignment="1">
      <alignment horizontal="center"/>
    </xf>
    <xf numFmtId="166" fontId="17" fillId="0" borderId="4" xfId="0" applyNumberFormat="1" applyFont="1" applyBorder="1" applyAlignment="1">
      <alignment horizontal="center"/>
    </xf>
    <xf numFmtId="166" fontId="16" fillId="0" borderId="4" xfId="0" applyNumberFormat="1" applyFont="1" applyBorder="1"/>
    <xf numFmtId="166" fontId="17" fillId="14" borderId="6" xfId="0" applyNumberFormat="1" applyFont="1" applyFill="1" applyBorder="1" applyAlignment="1">
      <alignment horizontal="center"/>
    </xf>
    <xf numFmtId="166" fontId="17" fillId="4" borderId="6" xfId="0" applyNumberFormat="1" applyFont="1" applyFill="1" applyBorder="1" applyAlignment="1">
      <alignment horizontal="center"/>
    </xf>
    <xf numFmtId="166" fontId="17" fillId="15" borderId="6" xfId="0" applyNumberFormat="1" applyFont="1" applyFill="1" applyBorder="1" applyAlignment="1">
      <alignment horizontal="center"/>
    </xf>
    <xf numFmtId="164" fontId="22" fillId="14" borderId="6" xfId="0" applyNumberFormat="1" applyFont="1" applyFill="1" applyBorder="1" applyAlignment="1">
      <alignment horizontal="left"/>
    </xf>
    <xf numFmtId="166" fontId="17" fillId="0" borderId="7" xfId="0" applyNumberFormat="1" applyFont="1" applyBorder="1" applyAlignment="1">
      <alignment horizontal="center"/>
    </xf>
    <xf numFmtId="166" fontId="16" fillId="0" borderId="7" xfId="0" applyNumberFormat="1" applyFont="1" applyBorder="1"/>
    <xf numFmtId="0" fontId="16" fillId="0" borderId="7" xfId="0" applyFont="1" applyBorder="1"/>
    <xf numFmtId="0" fontId="17" fillId="1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strike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esquisa.fw@iffarroupilha.edu.br" TargetMode="External"/><Relationship Id="rId13" Type="http://schemas.openxmlformats.org/officeDocument/2006/relationships/hyperlink" Target="mailto:de.fw@iffarroupilha.edu.br" TargetMode="External"/><Relationship Id="rId3" Type="http://schemas.openxmlformats.org/officeDocument/2006/relationships/hyperlink" Target="mailto:cai.fw@iffarroupilha.edu.br" TargetMode="External"/><Relationship Id="rId7" Type="http://schemas.openxmlformats.org/officeDocument/2006/relationships/hyperlink" Target="mailto:saude.fw@iffarroupilha.edu.br" TargetMode="External"/><Relationship Id="rId12" Type="http://schemas.openxmlformats.org/officeDocument/2006/relationships/hyperlink" Target="mailto:cti.fw@iffarroupilha.edu.br" TargetMode="External"/><Relationship Id="rId2" Type="http://schemas.openxmlformats.org/officeDocument/2006/relationships/hyperlink" Target="mailto:cai.fw@iffarroupilha.edu.br" TargetMode="External"/><Relationship Id="rId1" Type="http://schemas.openxmlformats.org/officeDocument/2006/relationships/hyperlink" Target="mailto:cae.fw@iffarroupilha.edu.br" TargetMode="External"/><Relationship Id="rId6" Type="http://schemas.openxmlformats.org/officeDocument/2006/relationships/hyperlink" Target="mailto:saude.fw@iffarroupilha.edu.br" TargetMode="External"/><Relationship Id="rId11" Type="http://schemas.openxmlformats.org/officeDocument/2006/relationships/hyperlink" Target="mailto:estagios.fw@iffarroupilha.edu.br" TargetMode="External"/><Relationship Id="rId5" Type="http://schemas.openxmlformats.org/officeDocument/2006/relationships/hyperlink" Target="mailto:cae.fw@iffarroupilha.edu.br" TargetMode="External"/><Relationship Id="rId10" Type="http://schemas.openxmlformats.org/officeDocument/2006/relationships/hyperlink" Target="mailto:cge.fw@iffarroupilha.edu.br" TargetMode="External"/><Relationship Id="rId4" Type="http://schemas.openxmlformats.org/officeDocument/2006/relationships/hyperlink" Target="mailto:graciela.rodrigues@iffarroupilha.edu.br" TargetMode="External"/><Relationship Id="rId9" Type="http://schemas.openxmlformats.org/officeDocument/2006/relationships/hyperlink" Target="mailto:extensao.fw@iffarroupilha.edu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89F38"/>
    <outlinePr summaryBelow="0" summaryRight="0"/>
  </sheetPr>
  <dimension ref="A1:D1017"/>
  <sheetViews>
    <sheetView showGridLines="0" workbookViewId="0">
      <selection activeCell="B12" sqref="B12"/>
    </sheetView>
  </sheetViews>
  <sheetFormatPr defaultColWidth="12.6640625" defaultRowHeight="15.75" customHeight="1"/>
  <cols>
    <col min="1" max="1" width="5.109375" customWidth="1"/>
    <col min="2" max="2" width="154.6640625" customWidth="1"/>
    <col min="3" max="4" width="5.109375" customWidth="1"/>
  </cols>
  <sheetData>
    <row r="1" spans="1:4" ht="6" customHeight="1">
      <c r="A1" s="1"/>
      <c r="B1" s="1"/>
      <c r="C1" s="1"/>
      <c r="D1" s="1"/>
    </row>
    <row r="2" spans="1:4" ht="66" customHeight="1">
      <c r="A2" s="2"/>
      <c r="B2" s="3" t="s">
        <v>0</v>
      </c>
      <c r="C2" s="2"/>
      <c r="D2" s="2"/>
    </row>
    <row r="3" spans="1:4" ht="12" customHeight="1">
      <c r="A3" s="4"/>
      <c r="B3" s="5"/>
      <c r="C3" s="4"/>
      <c r="D3" s="4"/>
    </row>
    <row r="4" spans="1:4" ht="12" customHeight="1">
      <c r="A4" s="4"/>
      <c r="B4" s="4"/>
      <c r="C4" s="4"/>
      <c r="D4" s="4"/>
    </row>
    <row r="5" spans="1:4" ht="21" customHeight="1">
      <c r="A5" s="6"/>
      <c r="B5" s="7" t="s">
        <v>1</v>
      </c>
      <c r="C5" s="6"/>
      <c r="D5" s="6"/>
    </row>
    <row r="6" spans="1:4" ht="16.2">
      <c r="A6" s="8"/>
      <c r="B6" s="9" t="s">
        <v>2</v>
      </c>
      <c r="C6" s="4"/>
      <c r="D6" s="4"/>
    </row>
    <row r="7" spans="1:4" ht="48.6">
      <c r="A7" s="8"/>
      <c r="B7" s="10" t="s">
        <v>3</v>
      </c>
      <c r="C7" s="4"/>
      <c r="D7" s="4"/>
    </row>
    <row r="8" spans="1:4" ht="16.2">
      <c r="A8" s="8"/>
      <c r="B8" s="9" t="s">
        <v>4</v>
      </c>
      <c r="C8" s="4"/>
      <c r="D8" s="4"/>
    </row>
    <row r="9" spans="1:4" ht="48.6">
      <c r="A9" s="4"/>
      <c r="B9" s="10" t="s">
        <v>5</v>
      </c>
      <c r="C9" s="4"/>
      <c r="D9" s="4"/>
    </row>
    <row r="10" spans="1:4" ht="21" customHeight="1">
      <c r="A10" s="4"/>
      <c r="B10" s="11"/>
      <c r="C10" s="4"/>
      <c r="D10" s="4"/>
    </row>
    <row r="11" spans="1:4" ht="21" customHeight="1">
      <c r="A11" s="4"/>
      <c r="B11" s="12" t="s">
        <v>6</v>
      </c>
      <c r="C11" s="4"/>
      <c r="D11" s="4"/>
    </row>
    <row r="12" spans="1:4" ht="21" customHeight="1">
      <c r="A12" s="4"/>
      <c r="B12" s="13"/>
      <c r="C12" s="4"/>
      <c r="D12" s="4"/>
    </row>
    <row r="13" spans="1:4" ht="21" customHeight="1">
      <c r="A13" s="4"/>
      <c r="B13" s="11"/>
      <c r="C13" s="4"/>
      <c r="D13" s="4"/>
    </row>
    <row r="14" spans="1:4" ht="21" customHeight="1">
      <c r="A14" s="4"/>
      <c r="B14" s="13"/>
      <c r="C14" s="4"/>
      <c r="D14" s="4"/>
    </row>
    <row r="15" spans="1:4" ht="21" customHeight="1">
      <c r="A15" s="4"/>
      <c r="B15" s="11"/>
      <c r="C15" s="4"/>
      <c r="D15" s="4"/>
    </row>
    <row r="16" spans="1:4" ht="21" customHeight="1">
      <c r="A16" s="4"/>
      <c r="C16" s="4"/>
      <c r="D16" s="4"/>
    </row>
    <row r="17" spans="1:4" ht="21" customHeight="1">
      <c r="A17" s="4"/>
      <c r="B17" s="11"/>
      <c r="C17" s="4"/>
      <c r="D17" s="4"/>
    </row>
    <row r="18" spans="1:4" ht="21" customHeight="1">
      <c r="A18" s="4"/>
      <c r="B18" s="14"/>
      <c r="C18" s="4"/>
      <c r="D18" s="4"/>
    </row>
    <row r="19" spans="1:4" ht="21" customHeight="1">
      <c r="A19" s="4"/>
      <c r="B19" s="14"/>
      <c r="C19" s="4"/>
      <c r="D19" s="4"/>
    </row>
    <row r="20" spans="1:4" ht="21" customHeight="1">
      <c r="A20" s="4"/>
      <c r="B20" s="14"/>
      <c r="C20" s="4"/>
      <c r="D20" s="4"/>
    </row>
    <row r="21" spans="1:4" ht="21" customHeight="1">
      <c r="A21" s="4"/>
      <c r="B21" s="14"/>
      <c r="C21" s="4"/>
      <c r="D21" s="4"/>
    </row>
    <row r="22" spans="1:4" ht="21" customHeight="1">
      <c r="A22" s="4"/>
      <c r="B22" s="14"/>
      <c r="C22" s="4"/>
      <c r="D22" s="4"/>
    </row>
    <row r="23" spans="1:4" ht="21" customHeight="1">
      <c r="A23" s="4"/>
      <c r="B23" s="14"/>
      <c r="C23" s="4"/>
      <c r="D23" s="4"/>
    </row>
    <row r="24" spans="1:4" ht="21" customHeight="1">
      <c r="A24" s="4"/>
      <c r="B24" s="14"/>
      <c r="C24" s="4"/>
      <c r="D24" s="4"/>
    </row>
    <row r="25" spans="1:4" ht="21" customHeight="1">
      <c r="A25" s="4"/>
      <c r="B25" s="14"/>
      <c r="C25" s="4"/>
      <c r="D25" s="4"/>
    </row>
    <row r="26" spans="1:4" ht="21" customHeight="1">
      <c r="A26" s="4"/>
      <c r="B26" s="14"/>
      <c r="C26" s="4"/>
      <c r="D26" s="4"/>
    </row>
    <row r="27" spans="1:4" ht="21" customHeight="1">
      <c r="A27" s="4"/>
      <c r="B27" s="14"/>
      <c r="C27" s="4"/>
      <c r="D27" s="4"/>
    </row>
    <row r="28" spans="1:4" ht="21" customHeight="1">
      <c r="A28" s="4"/>
      <c r="B28" s="14"/>
      <c r="C28" s="4"/>
      <c r="D28" s="4"/>
    </row>
    <row r="29" spans="1:4" ht="21" customHeight="1">
      <c r="A29" s="4"/>
      <c r="B29" s="14"/>
      <c r="C29" s="4"/>
      <c r="D29" s="4"/>
    </row>
    <row r="30" spans="1:4" ht="21" customHeight="1">
      <c r="A30" s="4"/>
      <c r="B30" s="14"/>
      <c r="C30" s="4"/>
      <c r="D30" s="4"/>
    </row>
    <row r="31" spans="1:4" ht="21" customHeight="1">
      <c r="A31" s="4"/>
      <c r="B31" s="14"/>
      <c r="C31" s="4"/>
      <c r="D31" s="4"/>
    </row>
    <row r="32" spans="1:4" ht="21" customHeight="1">
      <c r="A32" s="4"/>
      <c r="B32" s="14"/>
      <c r="C32" s="4"/>
      <c r="D32" s="4"/>
    </row>
    <row r="33" spans="1:4" ht="21" customHeight="1">
      <c r="A33" s="4"/>
      <c r="B33" s="14"/>
      <c r="C33" s="4"/>
      <c r="D33" s="4"/>
    </row>
    <row r="34" spans="1:4" ht="21" customHeight="1">
      <c r="A34" s="4"/>
      <c r="B34" s="14"/>
      <c r="C34" s="4"/>
      <c r="D34" s="4"/>
    </row>
    <row r="35" spans="1:4" ht="21" customHeight="1">
      <c r="A35" s="4"/>
      <c r="B35" s="14"/>
      <c r="C35" s="4"/>
      <c r="D35" s="4"/>
    </row>
    <row r="36" spans="1:4" ht="21" customHeight="1">
      <c r="A36" s="4"/>
      <c r="B36" s="14"/>
      <c r="C36" s="4"/>
      <c r="D36" s="4"/>
    </row>
    <row r="37" spans="1:4" ht="21" customHeight="1">
      <c r="A37" s="4"/>
      <c r="B37" s="14"/>
      <c r="C37" s="4"/>
      <c r="D37" s="4"/>
    </row>
    <row r="38" spans="1:4" ht="21" customHeight="1">
      <c r="A38" s="4"/>
      <c r="B38" s="14"/>
      <c r="C38" s="4"/>
      <c r="D38" s="4"/>
    </row>
    <row r="39" spans="1:4" ht="21" customHeight="1">
      <c r="A39" s="4"/>
      <c r="B39" s="14"/>
      <c r="C39" s="4"/>
      <c r="D39" s="4"/>
    </row>
    <row r="40" spans="1:4" ht="21" customHeight="1">
      <c r="A40" s="4"/>
      <c r="B40" s="14"/>
      <c r="C40" s="4"/>
      <c r="D40" s="4"/>
    </row>
    <row r="41" spans="1:4" ht="21" customHeight="1">
      <c r="A41" s="4"/>
      <c r="B41" s="14"/>
      <c r="C41" s="4"/>
      <c r="D41" s="4"/>
    </row>
    <row r="42" spans="1:4" ht="21" customHeight="1">
      <c r="A42" s="4"/>
      <c r="B42" s="14"/>
      <c r="C42" s="4"/>
      <c r="D42" s="4"/>
    </row>
    <row r="43" spans="1:4" ht="21" customHeight="1">
      <c r="A43" s="4"/>
      <c r="B43" s="14"/>
      <c r="C43" s="4"/>
      <c r="D43" s="4"/>
    </row>
    <row r="44" spans="1:4" ht="21" customHeight="1">
      <c r="A44" s="4"/>
      <c r="B44" s="14"/>
      <c r="C44" s="4"/>
      <c r="D44" s="4"/>
    </row>
    <row r="45" spans="1:4" ht="21" customHeight="1">
      <c r="A45" s="4"/>
      <c r="B45" s="14"/>
      <c r="C45" s="4"/>
      <c r="D45" s="4"/>
    </row>
    <row r="46" spans="1:4" ht="21" customHeight="1">
      <c r="A46" s="4"/>
      <c r="B46" s="14"/>
      <c r="C46" s="4"/>
      <c r="D46" s="4"/>
    </row>
    <row r="47" spans="1:4" ht="21" customHeight="1">
      <c r="A47" s="4"/>
      <c r="B47" s="14"/>
      <c r="C47" s="4"/>
      <c r="D47" s="4"/>
    </row>
    <row r="48" spans="1:4" ht="21" customHeight="1">
      <c r="A48" s="4"/>
      <c r="B48" s="14"/>
      <c r="C48" s="4"/>
      <c r="D48" s="4"/>
    </row>
    <row r="49" spans="1:4" ht="21" customHeight="1">
      <c r="A49" s="4"/>
      <c r="B49" s="14"/>
      <c r="C49" s="4"/>
      <c r="D49" s="4"/>
    </row>
    <row r="50" spans="1:4" ht="21" customHeight="1">
      <c r="A50" s="4"/>
      <c r="B50" s="14"/>
      <c r="C50" s="4"/>
      <c r="D50" s="4"/>
    </row>
    <row r="51" spans="1:4" ht="21" customHeight="1">
      <c r="A51" s="4"/>
      <c r="B51" s="14"/>
      <c r="C51" s="4"/>
      <c r="D51" s="4"/>
    </row>
    <row r="52" spans="1:4" ht="21" customHeight="1">
      <c r="A52" s="4"/>
      <c r="B52" s="14"/>
      <c r="C52" s="4"/>
      <c r="D52" s="4"/>
    </row>
    <row r="53" spans="1:4" ht="21" customHeight="1">
      <c r="A53" s="4"/>
      <c r="B53" s="14"/>
      <c r="C53" s="4"/>
      <c r="D53" s="4"/>
    </row>
    <row r="54" spans="1:4" ht="21" customHeight="1">
      <c r="A54" s="4"/>
      <c r="B54" s="14"/>
      <c r="C54" s="4"/>
      <c r="D54" s="4"/>
    </row>
    <row r="55" spans="1:4" ht="21" customHeight="1">
      <c r="A55" s="4"/>
      <c r="B55" s="14"/>
      <c r="C55" s="4"/>
      <c r="D55" s="4"/>
    </row>
    <row r="56" spans="1:4" ht="21" customHeight="1">
      <c r="A56" s="4"/>
      <c r="B56" s="14"/>
      <c r="C56" s="4"/>
      <c r="D56" s="4"/>
    </row>
    <row r="57" spans="1:4" ht="21" customHeight="1">
      <c r="A57" s="4"/>
      <c r="B57" s="14"/>
      <c r="C57" s="4"/>
      <c r="D57" s="4"/>
    </row>
    <row r="58" spans="1:4" ht="21" customHeight="1">
      <c r="A58" s="4"/>
      <c r="B58" s="14"/>
      <c r="C58" s="4"/>
      <c r="D58" s="4"/>
    </row>
    <row r="59" spans="1:4" ht="21" customHeight="1">
      <c r="A59" s="4"/>
      <c r="B59" s="14"/>
      <c r="C59" s="4"/>
      <c r="D59" s="4"/>
    </row>
    <row r="60" spans="1:4" ht="21" customHeight="1">
      <c r="A60" s="4"/>
      <c r="B60" s="14"/>
      <c r="C60" s="4"/>
      <c r="D60" s="4"/>
    </row>
    <row r="61" spans="1:4" ht="21" customHeight="1">
      <c r="A61" s="4"/>
      <c r="B61" s="14"/>
      <c r="C61" s="4"/>
      <c r="D61" s="4"/>
    </row>
    <row r="62" spans="1:4" ht="21" customHeight="1">
      <c r="A62" s="4"/>
      <c r="B62" s="14"/>
      <c r="C62" s="4"/>
      <c r="D62" s="4"/>
    </row>
    <row r="63" spans="1:4" ht="21" customHeight="1">
      <c r="A63" s="4"/>
      <c r="B63" s="14"/>
      <c r="C63" s="4"/>
      <c r="D63" s="4"/>
    </row>
    <row r="64" spans="1:4" ht="21" customHeight="1">
      <c r="A64" s="4"/>
      <c r="B64" s="14"/>
      <c r="C64" s="4"/>
      <c r="D64" s="4"/>
    </row>
    <row r="65" spans="1:4" ht="21" customHeight="1">
      <c r="A65" s="4"/>
      <c r="B65" s="14"/>
      <c r="C65" s="4"/>
      <c r="D65" s="4"/>
    </row>
    <row r="66" spans="1:4" ht="21" customHeight="1">
      <c r="A66" s="4"/>
      <c r="B66" s="14"/>
      <c r="C66" s="4"/>
      <c r="D66" s="4"/>
    </row>
    <row r="67" spans="1:4" ht="21" customHeight="1">
      <c r="A67" s="4"/>
      <c r="B67" s="14"/>
      <c r="C67" s="4"/>
      <c r="D67" s="4"/>
    </row>
    <row r="68" spans="1:4" ht="21" customHeight="1">
      <c r="A68" s="4"/>
      <c r="B68" s="14"/>
      <c r="C68" s="4"/>
      <c r="D68" s="4"/>
    </row>
    <row r="69" spans="1:4" ht="21" customHeight="1">
      <c r="A69" s="4"/>
      <c r="B69" s="14"/>
      <c r="C69" s="4"/>
      <c r="D69" s="4"/>
    </row>
    <row r="70" spans="1:4" ht="21" customHeight="1">
      <c r="A70" s="4"/>
      <c r="B70" s="14"/>
      <c r="C70" s="4"/>
      <c r="D70" s="4"/>
    </row>
    <row r="71" spans="1:4" ht="21" customHeight="1">
      <c r="A71" s="4"/>
      <c r="B71" s="14"/>
      <c r="C71" s="4"/>
      <c r="D71" s="4"/>
    </row>
    <row r="72" spans="1:4" ht="21" customHeight="1">
      <c r="A72" s="4"/>
      <c r="B72" s="14"/>
      <c r="C72" s="4"/>
      <c r="D72" s="4"/>
    </row>
    <row r="73" spans="1:4" ht="21" customHeight="1">
      <c r="A73" s="4"/>
      <c r="B73" s="14"/>
      <c r="C73" s="4"/>
      <c r="D73" s="4"/>
    </row>
    <row r="74" spans="1:4" ht="21" customHeight="1">
      <c r="A74" s="4"/>
      <c r="B74" s="14"/>
      <c r="C74" s="4"/>
      <c r="D74" s="4"/>
    </row>
    <row r="75" spans="1:4" ht="21" customHeight="1">
      <c r="A75" s="4"/>
      <c r="B75" s="14"/>
      <c r="C75" s="4"/>
      <c r="D75" s="4"/>
    </row>
    <row r="76" spans="1:4" ht="21" customHeight="1">
      <c r="A76" s="4"/>
      <c r="B76" s="14"/>
      <c r="C76" s="4"/>
      <c r="D76" s="4"/>
    </row>
    <row r="77" spans="1:4" ht="21" customHeight="1">
      <c r="A77" s="4"/>
      <c r="B77" s="14"/>
      <c r="C77" s="4"/>
      <c r="D77" s="4"/>
    </row>
    <row r="78" spans="1:4" ht="21" customHeight="1">
      <c r="A78" s="4"/>
      <c r="B78" s="14"/>
      <c r="C78" s="4"/>
      <c r="D78" s="4"/>
    </row>
    <row r="79" spans="1:4" ht="21" customHeight="1">
      <c r="A79" s="4"/>
      <c r="B79" s="14"/>
      <c r="C79" s="4"/>
      <c r="D79" s="4"/>
    </row>
    <row r="80" spans="1:4" ht="21" customHeight="1">
      <c r="A80" s="4"/>
      <c r="B80" s="14"/>
      <c r="C80" s="4"/>
      <c r="D80" s="4"/>
    </row>
    <row r="81" spans="1:4" ht="21" customHeight="1">
      <c r="A81" s="4"/>
      <c r="B81" s="14"/>
      <c r="C81" s="4"/>
      <c r="D81" s="4"/>
    </row>
    <row r="82" spans="1:4" ht="21" customHeight="1">
      <c r="A82" s="4"/>
      <c r="B82" s="14"/>
      <c r="C82" s="4"/>
      <c r="D82" s="4"/>
    </row>
    <row r="83" spans="1:4" ht="21" customHeight="1">
      <c r="A83" s="4"/>
      <c r="B83" s="14"/>
      <c r="C83" s="4"/>
      <c r="D83" s="4"/>
    </row>
    <row r="84" spans="1:4" ht="21" customHeight="1">
      <c r="A84" s="4"/>
      <c r="B84" s="14"/>
      <c r="C84" s="4"/>
      <c r="D84" s="4"/>
    </row>
    <row r="85" spans="1:4" ht="21" customHeight="1">
      <c r="A85" s="4"/>
      <c r="B85" s="14"/>
      <c r="C85" s="4"/>
      <c r="D85" s="4"/>
    </row>
    <row r="86" spans="1:4" ht="21" customHeight="1">
      <c r="A86" s="4"/>
      <c r="B86" s="14"/>
      <c r="C86" s="4"/>
      <c r="D86" s="4"/>
    </row>
    <row r="87" spans="1:4" ht="21" customHeight="1">
      <c r="A87" s="4"/>
      <c r="B87" s="14"/>
      <c r="C87" s="4"/>
      <c r="D87" s="4"/>
    </row>
    <row r="88" spans="1:4" ht="21" customHeight="1">
      <c r="A88" s="4"/>
      <c r="B88" s="14"/>
      <c r="C88" s="4"/>
      <c r="D88" s="4"/>
    </row>
    <row r="89" spans="1:4" ht="21" customHeight="1">
      <c r="A89" s="4"/>
      <c r="B89" s="14"/>
      <c r="C89" s="4"/>
      <c r="D89" s="4"/>
    </row>
    <row r="90" spans="1:4" ht="21" customHeight="1">
      <c r="A90" s="4"/>
      <c r="B90" s="14"/>
      <c r="C90" s="4"/>
      <c r="D90" s="4"/>
    </row>
    <row r="91" spans="1:4" ht="21" customHeight="1">
      <c r="A91" s="4"/>
      <c r="B91" s="14"/>
      <c r="C91" s="4"/>
      <c r="D91" s="4"/>
    </row>
    <row r="92" spans="1:4" ht="21" customHeight="1">
      <c r="A92" s="4"/>
      <c r="B92" s="14"/>
      <c r="C92" s="4"/>
      <c r="D92" s="4"/>
    </row>
    <row r="93" spans="1:4" ht="21" customHeight="1">
      <c r="A93" s="4"/>
      <c r="B93" s="14"/>
      <c r="C93" s="4"/>
      <c r="D93" s="4"/>
    </row>
    <row r="94" spans="1:4" ht="21" customHeight="1">
      <c r="A94" s="4"/>
      <c r="B94" s="14"/>
      <c r="C94" s="4"/>
      <c r="D94" s="4"/>
    </row>
    <row r="95" spans="1:4" ht="21" customHeight="1">
      <c r="A95" s="4"/>
      <c r="B95" s="14"/>
      <c r="C95" s="4"/>
      <c r="D95" s="4"/>
    </row>
    <row r="96" spans="1:4" ht="21" customHeight="1">
      <c r="A96" s="4"/>
      <c r="B96" s="14"/>
      <c r="C96" s="4"/>
      <c r="D96" s="4"/>
    </row>
    <row r="97" spans="1:4" ht="21" customHeight="1">
      <c r="A97" s="4"/>
      <c r="B97" s="14"/>
      <c r="C97" s="4"/>
      <c r="D97" s="4"/>
    </row>
    <row r="98" spans="1:4" ht="21" customHeight="1">
      <c r="A98" s="4"/>
      <c r="B98" s="14"/>
      <c r="C98" s="4"/>
      <c r="D98" s="4"/>
    </row>
    <row r="99" spans="1:4" ht="21" customHeight="1">
      <c r="A99" s="4"/>
      <c r="B99" s="14"/>
      <c r="C99" s="4"/>
      <c r="D99" s="4"/>
    </row>
    <row r="100" spans="1:4" ht="21" customHeight="1">
      <c r="A100" s="4"/>
      <c r="B100" s="14"/>
      <c r="C100" s="4"/>
      <c r="D100" s="4"/>
    </row>
    <row r="101" spans="1:4" ht="21" customHeight="1">
      <c r="A101" s="4"/>
      <c r="B101" s="14"/>
      <c r="C101" s="4"/>
      <c r="D101" s="4"/>
    </row>
    <row r="102" spans="1:4" ht="21" customHeight="1">
      <c r="A102" s="4"/>
      <c r="B102" s="14"/>
      <c r="C102" s="4"/>
      <c r="D102" s="4"/>
    </row>
    <row r="103" spans="1:4" ht="21" customHeight="1">
      <c r="A103" s="4"/>
      <c r="B103" s="14"/>
      <c r="C103" s="4"/>
      <c r="D103" s="4"/>
    </row>
    <row r="104" spans="1:4" ht="21" customHeight="1">
      <c r="A104" s="4"/>
      <c r="B104" s="14"/>
      <c r="C104" s="4"/>
      <c r="D104" s="4"/>
    </row>
    <row r="105" spans="1:4" ht="21" customHeight="1">
      <c r="A105" s="4"/>
      <c r="B105" s="14"/>
      <c r="C105" s="4"/>
      <c r="D105" s="4"/>
    </row>
    <row r="106" spans="1:4" ht="21" customHeight="1">
      <c r="A106" s="4"/>
      <c r="B106" s="14"/>
      <c r="C106" s="4"/>
      <c r="D106" s="4"/>
    </row>
    <row r="107" spans="1:4" ht="21" customHeight="1">
      <c r="A107" s="4"/>
      <c r="B107" s="14"/>
      <c r="C107" s="4"/>
      <c r="D107" s="4"/>
    </row>
    <row r="108" spans="1:4" ht="21" customHeight="1">
      <c r="A108" s="4"/>
      <c r="B108" s="14"/>
      <c r="C108" s="4"/>
      <c r="D108" s="4"/>
    </row>
    <row r="109" spans="1:4" ht="21" customHeight="1">
      <c r="A109" s="4"/>
      <c r="B109" s="14"/>
      <c r="C109" s="4"/>
      <c r="D109" s="4"/>
    </row>
    <row r="110" spans="1:4" ht="21" customHeight="1">
      <c r="A110" s="4"/>
      <c r="B110" s="14"/>
      <c r="C110" s="4"/>
      <c r="D110" s="4"/>
    </row>
    <row r="111" spans="1:4" ht="21" customHeight="1">
      <c r="A111" s="4"/>
      <c r="B111" s="14"/>
      <c r="C111" s="4"/>
      <c r="D111" s="4"/>
    </row>
    <row r="112" spans="1:4" ht="21" customHeight="1">
      <c r="A112" s="4"/>
      <c r="B112" s="14"/>
      <c r="C112" s="4"/>
      <c r="D112" s="4"/>
    </row>
    <row r="113" spans="1:4" ht="21" customHeight="1">
      <c r="A113" s="4"/>
      <c r="B113" s="14"/>
      <c r="C113" s="4"/>
      <c r="D113" s="4"/>
    </row>
    <row r="114" spans="1:4" ht="21" customHeight="1">
      <c r="A114" s="4"/>
      <c r="B114" s="14"/>
      <c r="C114" s="4"/>
      <c r="D114" s="4"/>
    </row>
    <row r="115" spans="1:4" ht="21" customHeight="1">
      <c r="A115" s="4"/>
      <c r="B115" s="14"/>
      <c r="C115" s="4"/>
      <c r="D115" s="4"/>
    </row>
    <row r="116" spans="1:4" ht="21" customHeight="1">
      <c r="A116" s="4"/>
      <c r="B116" s="14"/>
      <c r="C116" s="4"/>
      <c r="D116" s="4"/>
    </row>
    <row r="117" spans="1:4" ht="21" customHeight="1">
      <c r="A117" s="4"/>
      <c r="B117" s="14"/>
      <c r="C117" s="4"/>
      <c r="D117" s="4"/>
    </row>
    <row r="118" spans="1:4" ht="21" customHeight="1">
      <c r="A118" s="4"/>
      <c r="B118" s="14"/>
      <c r="C118" s="4"/>
      <c r="D118" s="4"/>
    </row>
    <row r="119" spans="1:4" ht="21" customHeight="1">
      <c r="A119" s="4"/>
      <c r="B119" s="14"/>
      <c r="C119" s="4"/>
      <c r="D119" s="4"/>
    </row>
    <row r="120" spans="1:4" ht="21" customHeight="1">
      <c r="A120" s="4"/>
      <c r="B120" s="14"/>
      <c r="C120" s="4"/>
      <c r="D120" s="4"/>
    </row>
    <row r="121" spans="1:4" ht="21" customHeight="1">
      <c r="A121" s="4"/>
      <c r="B121" s="14"/>
      <c r="C121" s="4"/>
      <c r="D121" s="4"/>
    </row>
    <row r="122" spans="1:4" ht="21" customHeight="1">
      <c r="A122" s="4"/>
      <c r="B122" s="14"/>
      <c r="C122" s="4"/>
      <c r="D122" s="4"/>
    </row>
    <row r="123" spans="1:4" ht="21" customHeight="1">
      <c r="A123" s="4"/>
      <c r="B123" s="14"/>
      <c r="C123" s="4"/>
      <c r="D123" s="4"/>
    </row>
    <row r="124" spans="1:4" ht="21" customHeight="1">
      <c r="A124" s="4"/>
      <c r="B124" s="14"/>
      <c r="C124" s="4"/>
      <c r="D124" s="4"/>
    </row>
    <row r="125" spans="1:4" ht="21" customHeight="1">
      <c r="A125" s="4"/>
      <c r="B125" s="14"/>
      <c r="C125" s="4"/>
      <c r="D125" s="4"/>
    </row>
    <row r="126" spans="1:4" ht="21" customHeight="1">
      <c r="A126" s="4"/>
      <c r="B126" s="14"/>
      <c r="C126" s="4"/>
      <c r="D126" s="4"/>
    </row>
    <row r="127" spans="1:4" ht="21" customHeight="1">
      <c r="A127" s="4"/>
      <c r="B127" s="14"/>
      <c r="C127" s="4"/>
      <c r="D127" s="4"/>
    </row>
    <row r="128" spans="1:4" ht="21" customHeight="1">
      <c r="A128" s="4"/>
      <c r="B128" s="14"/>
      <c r="C128" s="4"/>
      <c r="D128" s="4"/>
    </row>
    <row r="129" spans="1:4" ht="21" customHeight="1">
      <c r="A129" s="4"/>
      <c r="B129" s="14"/>
      <c r="C129" s="4"/>
      <c r="D129" s="4"/>
    </row>
    <row r="130" spans="1:4" ht="21" customHeight="1">
      <c r="A130" s="4"/>
      <c r="B130" s="14"/>
      <c r="C130" s="4"/>
      <c r="D130" s="4"/>
    </row>
    <row r="131" spans="1:4" ht="21" customHeight="1">
      <c r="A131" s="4"/>
      <c r="B131" s="14"/>
      <c r="C131" s="4"/>
      <c r="D131" s="4"/>
    </row>
    <row r="132" spans="1:4" ht="21" customHeight="1">
      <c r="A132" s="4"/>
      <c r="B132" s="14"/>
      <c r="C132" s="4"/>
      <c r="D132" s="4"/>
    </row>
    <row r="133" spans="1:4" ht="21" customHeight="1">
      <c r="A133" s="4"/>
      <c r="B133" s="14"/>
      <c r="C133" s="4"/>
      <c r="D133" s="4"/>
    </row>
    <row r="134" spans="1:4" ht="21" customHeight="1">
      <c r="A134" s="4"/>
      <c r="B134" s="14"/>
      <c r="C134" s="4"/>
      <c r="D134" s="4"/>
    </row>
    <row r="135" spans="1:4" ht="21" customHeight="1">
      <c r="A135" s="4"/>
      <c r="B135" s="14"/>
      <c r="C135" s="4"/>
      <c r="D135" s="4"/>
    </row>
    <row r="136" spans="1:4" ht="21" customHeight="1">
      <c r="A136" s="4"/>
      <c r="B136" s="14"/>
      <c r="C136" s="4"/>
      <c r="D136" s="4"/>
    </row>
    <row r="137" spans="1:4" ht="21" customHeight="1">
      <c r="A137" s="4"/>
      <c r="B137" s="14"/>
      <c r="C137" s="4"/>
      <c r="D137" s="4"/>
    </row>
    <row r="138" spans="1:4" ht="21" customHeight="1">
      <c r="A138" s="4"/>
      <c r="B138" s="14"/>
      <c r="C138" s="4"/>
      <c r="D138" s="4"/>
    </row>
    <row r="139" spans="1:4" ht="21" customHeight="1">
      <c r="A139" s="4"/>
      <c r="B139" s="14"/>
      <c r="C139" s="4"/>
      <c r="D139" s="4"/>
    </row>
    <row r="140" spans="1:4" ht="21" customHeight="1">
      <c r="A140" s="4"/>
      <c r="B140" s="14"/>
      <c r="C140" s="4"/>
      <c r="D140" s="4"/>
    </row>
    <row r="141" spans="1:4" ht="21" customHeight="1">
      <c r="A141" s="4"/>
      <c r="B141" s="14"/>
      <c r="C141" s="4"/>
      <c r="D141" s="4"/>
    </row>
    <row r="142" spans="1:4" ht="21" customHeight="1">
      <c r="A142" s="4"/>
      <c r="B142" s="14"/>
      <c r="C142" s="4"/>
      <c r="D142" s="4"/>
    </row>
    <row r="143" spans="1:4" ht="21" customHeight="1">
      <c r="A143" s="4"/>
      <c r="B143" s="14"/>
      <c r="C143" s="4"/>
      <c r="D143" s="4"/>
    </row>
    <row r="144" spans="1:4" ht="21" customHeight="1">
      <c r="A144" s="4"/>
      <c r="B144" s="14"/>
      <c r="C144" s="4"/>
      <c r="D144" s="4"/>
    </row>
    <row r="145" spans="1:4" ht="21" customHeight="1">
      <c r="A145" s="4"/>
      <c r="B145" s="14"/>
      <c r="C145" s="4"/>
      <c r="D145" s="4"/>
    </row>
    <row r="146" spans="1:4" ht="21" customHeight="1">
      <c r="A146" s="4"/>
      <c r="B146" s="14"/>
      <c r="C146" s="4"/>
      <c r="D146" s="4"/>
    </row>
    <row r="147" spans="1:4" ht="21" customHeight="1">
      <c r="A147" s="4"/>
      <c r="B147" s="14"/>
      <c r="C147" s="4"/>
      <c r="D147" s="4"/>
    </row>
    <row r="148" spans="1:4" ht="21" customHeight="1">
      <c r="A148" s="4"/>
      <c r="B148" s="14"/>
      <c r="C148" s="4"/>
      <c r="D148" s="4"/>
    </row>
    <row r="149" spans="1:4" ht="21" customHeight="1">
      <c r="A149" s="4"/>
      <c r="B149" s="14"/>
      <c r="C149" s="4"/>
      <c r="D149" s="4"/>
    </row>
    <row r="150" spans="1:4" ht="21" customHeight="1">
      <c r="A150" s="4"/>
      <c r="B150" s="14"/>
      <c r="C150" s="4"/>
      <c r="D150" s="4"/>
    </row>
    <row r="151" spans="1:4" ht="21" customHeight="1">
      <c r="A151" s="4"/>
      <c r="B151" s="14"/>
      <c r="C151" s="4"/>
      <c r="D151" s="4"/>
    </row>
    <row r="152" spans="1:4" ht="21" customHeight="1">
      <c r="A152" s="4"/>
      <c r="B152" s="14"/>
      <c r="C152" s="4"/>
      <c r="D152" s="4"/>
    </row>
    <row r="153" spans="1:4" ht="21" customHeight="1">
      <c r="A153" s="4"/>
      <c r="B153" s="14"/>
      <c r="C153" s="4"/>
      <c r="D153" s="4"/>
    </row>
    <row r="154" spans="1:4" ht="21" customHeight="1">
      <c r="A154" s="4"/>
      <c r="B154" s="14"/>
      <c r="C154" s="4"/>
      <c r="D154" s="4"/>
    </row>
    <row r="155" spans="1:4" ht="21" customHeight="1">
      <c r="A155" s="4"/>
      <c r="B155" s="14"/>
      <c r="C155" s="4"/>
      <c r="D155" s="4"/>
    </row>
    <row r="156" spans="1:4" ht="21" customHeight="1">
      <c r="A156" s="4"/>
      <c r="B156" s="14"/>
      <c r="C156" s="4"/>
      <c r="D156" s="4"/>
    </row>
    <row r="157" spans="1:4" ht="21" customHeight="1">
      <c r="A157" s="4"/>
      <c r="B157" s="14"/>
      <c r="C157" s="4"/>
      <c r="D157" s="4"/>
    </row>
    <row r="158" spans="1:4" ht="21" customHeight="1">
      <c r="A158" s="4"/>
      <c r="B158" s="14"/>
      <c r="C158" s="4"/>
      <c r="D158" s="4"/>
    </row>
    <row r="159" spans="1:4" ht="21" customHeight="1">
      <c r="A159" s="4"/>
      <c r="B159" s="14"/>
      <c r="C159" s="4"/>
      <c r="D159" s="4"/>
    </row>
    <row r="160" spans="1:4" ht="21" customHeight="1">
      <c r="A160" s="4"/>
      <c r="B160" s="14"/>
      <c r="C160" s="4"/>
      <c r="D160" s="4"/>
    </row>
    <row r="161" spans="1:4" ht="21" customHeight="1">
      <c r="A161" s="4"/>
      <c r="B161" s="14"/>
      <c r="C161" s="4"/>
      <c r="D161" s="4"/>
    </row>
    <row r="162" spans="1:4" ht="21" customHeight="1">
      <c r="A162" s="4"/>
      <c r="B162" s="14"/>
      <c r="C162" s="4"/>
      <c r="D162" s="4"/>
    </row>
    <row r="163" spans="1:4" ht="21" customHeight="1">
      <c r="A163" s="4"/>
      <c r="B163" s="14"/>
      <c r="C163" s="4"/>
      <c r="D163" s="4"/>
    </row>
    <row r="164" spans="1:4" ht="21" customHeight="1">
      <c r="A164" s="4"/>
      <c r="B164" s="14"/>
      <c r="C164" s="4"/>
      <c r="D164" s="4"/>
    </row>
    <row r="165" spans="1:4" ht="21" customHeight="1">
      <c r="A165" s="4"/>
      <c r="B165" s="14"/>
      <c r="C165" s="4"/>
      <c r="D165" s="4"/>
    </row>
    <row r="166" spans="1:4" ht="21" customHeight="1">
      <c r="A166" s="4"/>
      <c r="B166" s="14"/>
      <c r="C166" s="4"/>
      <c r="D166" s="4"/>
    </row>
    <row r="167" spans="1:4" ht="21" customHeight="1">
      <c r="A167" s="4"/>
      <c r="B167" s="14"/>
      <c r="C167" s="4"/>
      <c r="D167" s="4"/>
    </row>
    <row r="168" spans="1:4" ht="21" customHeight="1">
      <c r="A168" s="4"/>
      <c r="B168" s="14"/>
      <c r="C168" s="4"/>
      <c r="D168" s="4"/>
    </row>
    <row r="169" spans="1:4" ht="21" customHeight="1">
      <c r="A169" s="4"/>
      <c r="B169" s="14"/>
      <c r="C169" s="4"/>
      <c r="D169" s="4"/>
    </row>
    <row r="170" spans="1:4" ht="21" customHeight="1">
      <c r="A170" s="4"/>
      <c r="B170" s="14"/>
      <c r="C170" s="4"/>
      <c r="D170" s="4"/>
    </row>
    <row r="171" spans="1:4" ht="21" customHeight="1">
      <c r="A171" s="4"/>
      <c r="B171" s="14"/>
      <c r="C171" s="4"/>
      <c r="D171" s="4"/>
    </row>
    <row r="172" spans="1:4" ht="21" customHeight="1">
      <c r="A172" s="4"/>
      <c r="B172" s="14"/>
      <c r="C172" s="4"/>
      <c r="D172" s="4"/>
    </row>
    <row r="173" spans="1:4" ht="21" customHeight="1">
      <c r="A173" s="4"/>
      <c r="B173" s="14"/>
      <c r="C173" s="4"/>
      <c r="D173" s="4"/>
    </row>
    <row r="174" spans="1:4" ht="21" customHeight="1">
      <c r="A174" s="4"/>
      <c r="B174" s="14"/>
      <c r="C174" s="4"/>
      <c r="D174" s="4"/>
    </row>
    <row r="175" spans="1:4" ht="21" customHeight="1">
      <c r="A175" s="4"/>
      <c r="B175" s="14"/>
      <c r="C175" s="4"/>
      <c r="D175" s="4"/>
    </row>
    <row r="176" spans="1:4" ht="21" customHeight="1">
      <c r="A176" s="4"/>
      <c r="B176" s="14"/>
      <c r="C176" s="4"/>
      <c r="D176" s="4"/>
    </row>
    <row r="177" spans="1:4" ht="21" customHeight="1">
      <c r="A177" s="4"/>
      <c r="B177" s="14"/>
      <c r="C177" s="4"/>
      <c r="D177" s="4"/>
    </row>
    <row r="178" spans="1:4" ht="21" customHeight="1">
      <c r="A178" s="4"/>
      <c r="B178" s="14"/>
      <c r="C178" s="4"/>
      <c r="D178" s="4"/>
    </row>
    <row r="179" spans="1:4" ht="21" customHeight="1">
      <c r="A179" s="4"/>
      <c r="B179" s="14"/>
      <c r="C179" s="4"/>
      <c r="D179" s="4"/>
    </row>
    <row r="180" spans="1:4" ht="21" customHeight="1">
      <c r="A180" s="4"/>
      <c r="B180" s="14"/>
      <c r="C180" s="4"/>
      <c r="D180" s="4"/>
    </row>
    <row r="181" spans="1:4" ht="21" customHeight="1">
      <c r="A181" s="4"/>
      <c r="B181" s="14"/>
      <c r="C181" s="4"/>
      <c r="D181" s="4"/>
    </row>
    <row r="182" spans="1:4" ht="21" customHeight="1">
      <c r="A182" s="4"/>
      <c r="B182" s="14"/>
      <c r="C182" s="4"/>
      <c r="D182" s="4"/>
    </row>
    <row r="183" spans="1:4" ht="21" customHeight="1">
      <c r="A183" s="4"/>
      <c r="B183" s="14"/>
      <c r="C183" s="4"/>
      <c r="D183" s="4"/>
    </row>
    <row r="184" spans="1:4" ht="21" customHeight="1">
      <c r="A184" s="4"/>
      <c r="B184" s="14"/>
      <c r="C184" s="4"/>
      <c r="D184" s="4"/>
    </row>
    <row r="185" spans="1:4" ht="21" customHeight="1">
      <c r="A185" s="4"/>
      <c r="B185" s="14"/>
      <c r="C185" s="4"/>
      <c r="D185" s="4"/>
    </row>
    <row r="186" spans="1:4" ht="21" customHeight="1">
      <c r="A186" s="4"/>
      <c r="B186" s="14"/>
      <c r="C186" s="4"/>
      <c r="D186" s="4"/>
    </row>
    <row r="187" spans="1:4" ht="21" customHeight="1">
      <c r="A187" s="4"/>
      <c r="B187" s="14"/>
      <c r="C187" s="4"/>
      <c r="D187" s="4"/>
    </row>
    <row r="188" spans="1:4" ht="21" customHeight="1">
      <c r="A188" s="4"/>
      <c r="B188" s="14"/>
      <c r="C188" s="4"/>
      <c r="D188" s="4"/>
    </row>
    <row r="189" spans="1:4" ht="21" customHeight="1">
      <c r="A189" s="4"/>
      <c r="B189" s="14"/>
      <c r="C189" s="4"/>
      <c r="D189" s="4"/>
    </row>
    <row r="190" spans="1:4" ht="21" customHeight="1">
      <c r="A190" s="4"/>
      <c r="B190" s="14"/>
      <c r="C190" s="4"/>
      <c r="D190" s="4"/>
    </row>
    <row r="191" spans="1:4" ht="21" customHeight="1">
      <c r="A191" s="4"/>
      <c r="B191" s="14"/>
      <c r="C191" s="4"/>
      <c r="D191" s="4"/>
    </row>
    <row r="192" spans="1:4" ht="21" customHeight="1">
      <c r="A192" s="4"/>
      <c r="B192" s="14"/>
      <c r="C192" s="4"/>
      <c r="D192" s="4"/>
    </row>
    <row r="193" spans="1:4" ht="21" customHeight="1">
      <c r="A193" s="4"/>
      <c r="B193" s="14"/>
      <c r="C193" s="4"/>
      <c r="D193" s="4"/>
    </row>
    <row r="194" spans="1:4" ht="21" customHeight="1">
      <c r="A194" s="4"/>
      <c r="B194" s="14"/>
      <c r="C194" s="4"/>
      <c r="D194" s="4"/>
    </row>
    <row r="195" spans="1:4" ht="21" customHeight="1">
      <c r="A195" s="4"/>
      <c r="B195" s="14"/>
      <c r="C195" s="4"/>
      <c r="D195" s="4"/>
    </row>
    <row r="196" spans="1:4" ht="21" customHeight="1">
      <c r="A196" s="4"/>
      <c r="B196" s="14"/>
      <c r="C196" s="4"/>
      <c r="D196" s="4"/>
    </row>
    <row r="197" spans="1:4" ht="21" customHeight="1">
      <c r="A197" s="4"/>
      <c r="B197" s="14"/>
      <c r="C197" s="4"/>
      <c r="D197" s="4"/>
    </row>
    <row r="198" spans="1:4" ht="21" customHeight="1">
      <c r="A198" s="4"/>
      <c r="B198" s="14"/>
      <c r="C198" s="4"/>
      <c r="D198" s="4"/>
    </row>
    <row r="199" spans="1:4" ht="21" customHeight="1">
      <c r="A199" s="4"/>
      <c r="B199" s="14"/>
      <c r="C199" s="4"/>
      <c r="D199" s="4"/>
    </row>
    <row r="200" spans="1:4" ht="21" customHeight="1">
      <c r="A200" s="4"/>
      <c r="B200" s="14"/>
      <c r="C200" s="4"/>
      <c r="D200" s="4"/>
    </row>
    <row r="201" spans="1:4" ht="21" customHeight="1">
      <c r="A201" s="4"/>
      <c r="B201" s="14"/>
      <c r="C201" s="4"/>
      <c r="D201" s="4"/>
    </row>
    <row r="202" spans="1:4" ht="21" customHeight="1">
      <c r="A202" s="4"/>
      <c r="B202" s="14"/>
      <c r="C202" s="4"/>
      <c r="D202" s="4"/>
    </row>
    <row r="203" spans="1:4" ht="21" customHeight="1">
      <c r="A203" s="4"/>
      <c r="B203" s="14"/>
      <c r="C203" s="4"/>
      <c r="D203" s="4"/>
    </row>
    <row r="204" spans="1:4" ht="21" customHeight="1">
      <c r="A204" s="4"/>
      <c r="B204" s="14"/>
      <c r="C204" s="4"/>
      <c r="D204" s="4"/>
    </row>
    <row r="205" spans="1:4" ht="21" customHeight="1">
      <c r="A205" s="4"/>
      <c r="B205" s="14"/>
      <c r="C205" s="4"/>
      <c r="D205" s="4"/>
    </row>
    <row r="206" spans="1:4" ht="21" customHeight="1">
      <c r="A206" s="4"/>
      <c r="B206" s="14"/>
      <c r="C206" s="4"/>
      <c r="D206" s="4"/>
    </row>
    <row r="207" spans="1:4" ht="21" customHeight="1">
      <c r="A207" s="4"/>
      <c r="B207" s="14"/>
      <c r="C207" s="4"/>
      <c r="D207" s="4"/>
    </row>
    <row r="208" spans="1:4" ht="21" customHeight="1">
      <c r="A208" s="4"/>
      <c r="B208" s="14"/>
      <c r="C208" s="4"/>
      <c r="D208" s="4"/>
    </row>
    <row r="209" spans="1:4" ht="21" customHeight="1">
      <c r="A209" s="4"/>
      <c r="B209" s="14"/>
      <c r="C209" s="4"/>
      <c r="D209" s="4"/>
    </row>
    <row r="210" spans="1:4" ht="21" customHeight="1">
      <c r="A210" s="4"/>
      <c r="B210" s="14"/>
      <c r="C210" s="4"/>
      <c r="D210" s="4"/>
    </row>
    <row r="211" spans="1:4" ht="21" customHeight="1">
      <c r="A211" s="4"/>
      <c r="B211" s="14"/>
      <c r="C211" s="4"/>
      <c r="D211" s="4"/>
    </row>
    <row r="212" spans="1:4" ht="21" customHeight="1">
      <c r="A212" s="4"/>
      <c r="B212" s="14"/>
      <c r="C212" s="4"/>
      <c r="D212" s="4"/>
    </row>
    <row r="213" spans="1:4" ht="21" customHeight="1">
      <c r="A213" s="4"/>
      <c r="B213" s="14"/>
      <c r="C213" s="4"/>
      <c r="D213" s="4"/>
    </row>
    <row r="214" spans="1:4" ht="21" customHeight="1">
      <c r="A214" s="4"/>
      <c r="B214" s="14"/>
      <c r="C214" s="4"/>
      <c r="D214" s="4"/>
    </row>
    <row r="215" spans="1:4" ht="21" customHeight="1">
      <c r="A215" s="4"/>
      <c r="B215" s="14"/>
      <c r="C215" s="4"/>
      <c r="D215" s="4"/>
    </row>
    <row r="216" spans="1:4" ht="21" customHeight="1">
      <c r="A216" s="4"/>
      <c r="B216" s="14"/>
      <c r="C216" s="4"/>
      <c r="D216" s="4"/>
    </row>
    <row r="217" spans="1:4" ht="21" customHeight="1">
      <c r="A217" s="4"/>
      <c r="B217" s="14"/>
      <c r="C217" s="4"/>
      <c r="D217" s="4"/>
    </row>
    <row r="218" spans="1:4" ht="21" customHeight="1">
      <c r="A218" s="4"/>
      <c r="B218" s="14"/>
      <c r="C218" s="4"/>
      <c r="D218" s="4"/>
    </row>
    <row r="219" spans="1:4" ht="21" customHeight="1">
      <c r="A219" s="4"/>
      <c r="B219" s="14"/>
      <c r="C219" s="4"/>
      <c r="D219" s="4"/>
    </row>
    <row r="220" spans="1:4" ht="21" customHeight="1">
      <c r="A220" s="4"/>
      <c r="B220" s="14"/>
      <c r="C220" s="4"/>
      <c r="D220" s="4"/>
    </row>
    <row r="221" spans="1:4" ht="21" customHeight="1">
      <c r="A221" s="4"/>
      <c r="B221" s="14"/>
      <c r="C221" s="4"/>
      <c r="D221" s="4"/>
    </row>
    <row r="222" spans="1:4" ht="21" customHeight="1">
      <c r="A222" s="4"/>
      <c r="B222" s="14"/>
      <c r="C222" s="4"/>
      <c r="D222" s="4"/>
    </row>
    <row r="223" spans="1:4" ht="21" customHeight="1">
      <c r="A223" s="4"/>
      <c r="B223" s="14"/>
      <c r="C223" s="4"/>
      <c r="D223" s="4"/>
    </row>
    <row r="224" spans="1:4" ht="21" customHeight="1">
      <c r="A224" s="4"/>
      <c r="B224" s="14"/>
      <c r="C224" s="4"/>
      <c r="D224" s="4"/>
    </row>
    <row r="225" spans="1:4" ht="21" customHeight="1">
      <c r="A225" s="4"/>
      <c r="B225" s="14"/>
      <c r="C225" s="4"/>
      <c r="D225" s="4"/>
    </row>
    <row r="226" spans="1:4" ht="21" customHeight="1">
      <c r="A226" s="4"/>
      <c r="B226" s="14"/>
      <c r="C226" s="4"/>
      <c r="D226" s="4"/>
    </row>
    <row r="227" spans="1:4" ht="21" customHeight="1">
      <c r="A227" s="4"/>
      <c r="B227" s="14"/>
      <c r="C227" s="4"/>
      <c r="D227" s="4"/>
    </row>
    <row r="228" spans="1:4" ht="21" customHeight="1">
      <c r="A228" s="4"/>
      <c r="B228" s="14"/>
      <c r="C228" s="4"/>
      <c r="D228" s="4"/>
    </row>
    <row r="229" spans="1:4" ht="21" customHeight="1">
      <c r="A229" s="4"/>
      <c r="B229" s="14"/>
      <c r="C229" s="4"/>
      <c r="D229" s="4"/>
    </row>
    <row r="230" spans="1:4" ht="21" customHeight="1">
      <c r="A230" s="4"/>
      <c r="B230" s="14"/>
      <c r="C230" s="4"/>
      <c r="D230" s="4"/>
    </row>
    <row r="231" spans="1:4" ht="21" customHeight="1">
      <c r="A231" s="4"/>
      <c r="B231" s="14"/>
      <c r="C231" s="4"/>
      <c r="D231" s="4"/>
    </row>
    <row r="232" spans="1:4" ht="21" customHeight="1">
      <c r="A232" s="4"/>
      <c r="B232" s="14"/>
      <c r="C232" s="4"/>
      <c r="D232" s="4"/>
    </row>
    <row r="233" spans="1:4" ht="21" customHeight="1">
      <c r="A233" s="4"/>
      <c r="B233" s="14"/>
      <c r="C233" s="4"/>
      <c r="D233" s="4"/>
    </row>
    <row r="234" spans="1:4" ht="21" customHeight="1">
      <c r="A234" s="4"/>
      <c r="B234" s="14"/>
      <c r="C234" s="4"/>
      <c r="D234" s="4"/>
    </row>
    <row r="235" spans="1:4" ht="21" customHeight="1">
      <c r="A235" s="4"/>
      <c r="B235" s="14"/>
      <c r="C235" s="4"/>
      <c r="D235" s="4"/>
    </row>
    <row r="236" spans="1:4" ht="21" customHeight="1">
      <c r="A236" s="4"/>
      <c r="B236" s="14"/>
      <c r="C236" s="4"/>
      <c r="D236" s="4"/>
    </row>
    <row r="237" spans="1:4" ht="21" customHeight="1">
      <c r="A237" s="4"/>
      <c r="B237" s="14"/>
      <c r="C237" s="4"/>
      <c r="D237" s="4"/>
    </row>
    <row r="238" spans="1:4" ht="21" customHeight="1">
      <c r="A238" s="4"/>
      <c r="B238" s="14"/>
      <c r="C238" s="4"/>
      <c r="D238" s="4"/>
    </row>
    <row r="239" spans="1:4" ht="21" customHeight="1">
      <c r="A239" s="4"/>
      <c r="B239" s="14"/>
      <c r="C239" s="4"/>
      <c r="D239" s="4"/>
    </row>
    <row r="240" spans="1:4" ht="21" customHeight="1">
      <c r="A240" s="4"/>
      <c r="B240" s="14"/>
      <c r="C240" s="4"/>
      <c r="D240" s="4"/>
    </row>
    <row r="241" spans="1:4" ht="21" customHeight="1">
      <c r="A241" s="4"/>
      <c r="B241" s="14"/>
      <c r="C241" s="4"/>
      <c r="D241" s="4"/>
    </row>
    <row r="242" spans="1:4" ht="21" customHeight="1">
      <c r="A242" s="4"/>
      <c r="B242" s="14"/>
      <c r="C242" s="4"/>
      <c r="D242" s="4"/>
    </row>
    <row r="243" spans="1:4" ht="21" customHeight="1">
      <c r="A243" s="4"/>
      <c r="B243" s="14"/>
      <c r="C243" s="4"/>
      <c r="D243" s="4"/>
    </row>
    <row r="244" spans="1:4" ht="21" customHeight="1">
      <c r="A244" s="4"/>
      <c r="B244" s="14"/>
      <c r="C244" s="4"/>
      <c r="D244" s="4"/>
    </row>
    <row r="245" spans="1:4" ht="21" customHeight="1">
      <c r="A245" s="4"/>
      <c r="B245" s="14"/>
      <c r="C245" s="4"/>
      <c r="D245" s="4"/>
    </row>
    <row r="246" spans="1:4" ht="21" customHeight="1">
      <c r="A246" s="4"/>
      <c r="B246" s="14"/>
      <c r="C246" s="4"/>
      <c r="D246" s="4"/>
    </row>
    <row r="247" spans="1:4" ht="21" customHeight="1">
      <c r="A247" s="4"/>
      <c r="B247" s="14"/>
      <c r="C247" s="4"/>
      <c r="D247" s="4"/>
    </row>
    <row r="248" spans="1:4" ht="21" customHeight="1">
      <c r="A248" s="4"/>
      <c r="B248" s="14"/>
      <c r="C248" s="4"/>
      <c r="D248" s="4"/>
    </row>
    <row r="249" spans="1:4" ht="21" customHeight="1">
      <c r="A249" s="4"/>
      <c r="B249" s="14"/>
      <c r="C249" s="4"/>
      <c r="D249" s="4"/>
    </row>
    <row r="250" spans="1:4" ht="21" customHeight="1">
      <c r="A250" s="4"/>
      <c r="B250" s="14"/>
      <c r="C250" s="4"/>
      <c r="D250" s="4"/>
    </row>
    <row r="251" spans="1:4" ht="21" customHeight="1">
      <c r="A251" s="4"/>
      <c r="B251" s="14"/>
      <c r="C251" s="4"/>
      <c r="D251" s="4"/>
    </row>
    <row r="252" spans="1:4" ht="21" customHeight="1">
      <c r="A252" s="4"/>
      <c r="B252" s="14"/>
      <c r="C252" s="4"/>
      <c r="D252" s="4"/>
    </row>
    <row r="253" spans="1:4" ht="21" customHeight="1">
      <c r="A253" s="4"/>
      <c r="B253" s="14"/>
      <c r="C253" s="4"/>
      <c r="D253" s="4"/>
    </row>
    <row r="254" spans="1:4" ht="21" customHeight="1">
      <c r="A254" s="4"/>
      <c r="B254" s="14"/>
      <c r="C254" s="4"/>
      <c r="D254" s="4"/>
    </row>
    <row r="255" spans="1:4" ht="21" customHeight="1">
      <c r="A255" s="4"/>
      <c r="B255" s="14"/>
      <c r="C255" s="4"/>
      <c r="D255" s="4"/>
    </row>
    <row r="256" spans="1:4" ht="21" customHeight="1">
      <c r="A256" s="4"/>
      <c r="B256" s="14"/>
      <c r="C256" s="4"/>
      <c r="D256" s="4"/>
    </row>
    <row r="257" spans="1:4" ht="21" customHeight="1">
      <c r="A257" s="4"/>
      <c r="B257" s="14"/>
      <c r="C257" s="4"/>
      <c r="D257" s="4"/>
    </row>
    <row r="258" spans="1:4" ht="21" customHeight="1">
      <c r="A258" s="4"/>
      <c r="B258" s="14"/>
      <c r="C258" s="4"/>
      <c r="D258" s="4"/>
    </row>
    <row r="259" spans="1:4" ht="21" customHeight="1">
      <c r="A259" s="4"/>
      <c r="B259" s="14"/>
      <c r="C259" s="4"/>
      <c r="D259" s="4"/>
    </row>
    <row r="260" spans="1:4" ht="21" customHeight="1">
      <c r="A260" s="4"/>
      <c r="B260" s="14"/>
      <c r="C260" s="4"/>
      <c r="D260" s="4"/>
    </row>
    <row r="261" spans="1:4" ht="21" customHeight="1">
      <c r="A261" s="4"/>
      <c r="B261" s="14"/>
      <c r="C261" s="4"/>
      <c r="D261" s="4"/>
    </row>
    <row r="262" spans="1:4" ht="21" customHeight="1">
      <c r="A262" s="4"/>
      <c r="B262" s="14"/>
      <c r="C262" s="4"/>
      <c r="D262" s="4"/>
    </row>
    <row r="263" spans="1:4" ht="21" customHeight="1">
      <c r="A263" s="4"/>
      <c r="B263" s="14"/>
      <c r="C263" s="4"/>
      <c r="D263" s="4"/>
    </row>
    <row r="264" spans="1:4" ht="21" customHeight="1">
      <c r="A264" s="4"/>
      <c r="B264" s="14"/>
      <c r="C264" s="4"/>
      <c r="D264" s="4"/>
    </row>
    <row r="265" spans="1:4" ht="21" customHeight="1">
      <c r="A265" s="4"/>
      <c r="B265" s="14"/>
      <c r="C265" s="4"/>
      <c r="D265" s="4"/>
    </row>
    <row r="266" spans="1:4" ht="21" customHeight="1">
      <c r="A266" s="4"/>
      <c r="B266" s="14"/>
      <c r="C266" s="4"/>
      <c r="D266" s="4"/>
    </row>
    <row r="267" spans="1:4" ht="21" customHeight="1">
      <c r="A267" s="4"/>
      <c r="B267" s="14"/>
      <c r="C267" s="4"/>
      <c r="D267" s="4"/>
    </row>
    <row r="268" spans="1:4" ht="21" customHeight="1">
      <c r="A268" s="4"/>
      <c r="B268" s="14"/>
      <c r="C268" s="4"/>
      <c r="D268" s="4"/>
    </row>
    <row r="269" spans="1:4" ht="21" customHeight="1">
      <c r="A269" s="4"/>
      <c r="B269" s="14"/>
      <c r="C269" s="4"/>
      <c r="D269" s="4"/>
    </row>
    <row r="270" spans="1:4" ht="21" customHeight="1">
      <c r="A270" s="4"/>
      <c r="B270" s="14"/>
      <c r="C270" s="4"/>
      <c r="D270" s="4"/>
    </row>
    <row r="271" spans="1:4" ht="21" customHeight="1">
      <c r="A271" s="4"/>
      <c r="B271" s="14"/>
      <c r="C271" s="4"/>
      <c r="D271" s="4"/>
    </row>
    <row r="272" spans="1:4" ht="21" customHeight="1">
      <c r="A272" s="4"/>
      <c r="B272" s="14"/>
      <c r="C272" s="4"/>
      <c r="D272" s="4"/>
    </row>
    <row r="273" spans="1:4" ht="21" customHeight="1">
      <c r="A273" s="4"/>
      <c r="B273" s="14"/>
      <c r="C273" s="4"/>
      <c r="D273" s="4"/>
    </row>
    <row r="274" spans="1:4" ht="21" customHeight="1">
      <c r="A274" s="4"/>
      <c r="B274" s="14"/>
      <c r="C274" s="4"/>
      <c r="D274" s="4"/>
    </row>
    <row r="275" spans="1:4" ht="21" customHeight="1">
      <c r="A275" s="4"/>
      <c r="B275" s="14"/>
      <c r="C275" s="4"/>
      <c r="D275" s="4"/>
    </row>
    <row r="276" spans="1:4" ht="21" customHeight="1">
      <c r="A276" s="4"/>
      <c r="B276" s="14"/>
      <c r="C276" s="4"/>
      <c r="D276" s="4"/>
    </row>
    <row r="277" spans="1:4" ht="21" customHeight="1">
      <c r="A277" s="4"/>
      <c r="B277" s="14"/>
      <c r="C277" s="4"/>
      <c r="D277" s="4"/>
    </row>
    <row r="278" spans="1:4" ht="21" customHeight="1">
      <c r="A278" s="4"/>
      <c r="B278" s="14"/>
      <c r="C278" s="4"/>
      <c r="D278" s="4"/>
    </row>
    <row r="279" spans="1:4" ht="21" customHeight="1">
      <c r="A279" s="4"/>
      <c r="B279" s="14"/>
      <c r="C279" s="4"/>
      <c r="D279" s="4"/>
    </row>
    <row r="280" spans="1:4" ht="21" customHeight="1">
      <c r="A280" s="4"/>
      <c r="B280" s="14"/>
      <c r="C280" s="4"/>
      <c r="D280" s="4"/>
    </row>
    <row r="281" spans="1:4" ht="21" customHeight="1">
      <c r="A281" s="4"/>
      <c r="B281" s="14"/>
      <c r="C281" s="4"/>
      <c r="D281" s="4"/>
    </row>
    <row r="282" spans="1:4" ht="21" customHeight="1">
      <c r="A282" s="4"/>
      <c r="B282" s="14"/>
      <c r="C282" s="4"/>
      <c r="D282" s="4"/>
    </row>
    <row r="283" spans="1:4" ht="21" customHeight="1">
      <c r="A283" s="4"/>
      <c r="B283" s="14"/>
      <c r="C283" s="4"/>
      <c r="D283" s="4"/>
    </row>
    <row r="284" spans="1:4" ht="21" customHeight="1">
      <c r="A284" s="4"/>
      <c r="B284" s="14"/>
      <c r="C284" s="4"/>
      <c r="D284" s="4"/>
    </row>
    <row r="285" spans="1:4" ht="21" customHeight="1">
      <c r="A285" s="4"/>
      <c r="B285" s="14"/>
      <c r="C285" s="4"/>
      <c r="D285" s="4"/>
    </row>
    <row r="286" spans="1:4" ht="21" customHeight="1">
      <c r="A286" s="4"/>
      <c r="B286" s="14"/>
      <c r="C286" s="4"/>
      <c r="D286" s="4"/>
    </row>
    <row r="287" spans="1:4" ht="21" customHeight="1">
      <c r="A287" s="4"/>
      <c r="B287" s="14"/>
      <c r="C287" s="4"/>
      <c r="D287" s="4"/>
    </row>
    <row r="288" spans="1:4" ht="21" customHeight="1">
      <c r="A288" s="4"/>
      <c r="B288" s="14"/>
      <c r="C288" s="4"/>
      <c r="D288" s="4"/>
    </row>
    <row r="289" spans="1:4" ht="21" customHeight="1">
      <c r="A289" s="4"/>
      <c r="B289" s="14"/>
      <c r="C289" s="4"/>
      <c r="D289" s="4"/>
    </row>
    <row r="290" spans="1:4" ht="21" customHeight="1">
      <c r="A290" s="4"/>
      <c r="B290" s="14"/>
      <c r="C290" s="4"/>
      <c r="D290" s="4"/>
    </row>
    <row r="291" spans="1:4" ht="21" customHeight="1">
      <c r="A291" s="4"/>
      <c r="B291" s="14"/>
      <c r="C291" s="4"/>
      <c r="D291" s="4"/>
    </row>
    <row r="292" spans="1:4" ht="21" customHeight="1">
      <c r="A292" s="4"/>
      <c r="B292" s="14"/>
      <c r="C292" s="4"/>
      <c r="D292" s="4"/>
    </row>
    <row r="293" spans="1:4" ht="21" customHeight="1">
      <c r="A293" s="4"/>
      <c r="B293" s="14"/>
      <c r="C293" s="4"/>
      <c r="D293" s="4"/>
    </row>
    <row r="294" spans="1:4" ht="21" customHeight="1">
      <c r="A294" s="4"/>
      <c r="B294" s="14"/>
      <c r="C294" s="4"/>
      <c r="D294" s="4"/>
    </row>
    <row r="295" spans="1:4" ht="21" customHeight="1">
      <c r="A295" s="4"/>
      <c r="B295" s="14"/>
      <c r="C295" s="4"/>
      <c r="D295" s="4"/>
    </row>
    <row r="296" spans="1:4" ht="21" customHeight="1">
      <c r="A296" s="4"/>
      <c r="B296" s="14"/>
      <c r="C296" s="4"/>
      <c r="D296" s="4"/>
    </row>
    <row r="297" spans="1:4" ht="21" customHeight="1">
      <c r="A297" s="4"/>
      <c r="B297" s="14"/>
      <c r="C297" s="4"/>
      <c r="D297" s="4"/>
    </row>
    <row r="298" spans="1:4" ht="21" customHeight="1">
      <c r="A298" s="4"/>
      <c r="B298" s="14"/>
      <c r="C298" s="4"/>
      <c r="D298" s="4"/>
    </row>
    <row r="299" spans="1:4" ht="21" customHeight="1">
      <c r="A299" s="4"/>
      <c r="B299" s="14"/>
      <c r="C299" s="4"/>
      <c r="D299" s="4"/>
    </row>
    <row r="300" spans="1:4" ht="21" customHeight="1">
      <c r="A300" s="4"/>
      <c r="B300" s="14"/>
      <c r="C300" s="4"/>
      <c r="D300" s="4"/>
    </row>
    <row r="301" spans="1:4" ht="21" customHeight="1">
      <c r="A301" s="4"/>
      <c r="B301" s="14"/>
      <c r="C301" s="4"/>
      <c r="D301" s="4"/>
    </row>
    <row r="302" spans="1:4" ht="21" customHeight="1">
      <c r="A302" s="4"/>
      <c r="B302" s="14"/>
      <c r="C302" s="4"/>
      <c r="D302" s="4"/>
    </row>
    <row r="303" spans="1:4" ht="21" customHeight="1">
      <c r="A303" s="4"/>
      <c r="B303" s="14"/>
      <c r="C303" s="4"/>
      <c r="D303" s="4"/>
    </row>
    <row r="304" spans="1:4" ht="21" customHeight="1">
      <c r="A304" s="4"/>
      <c r="B304" s="14"/>
      <c r="C304" s="4"/>
      <c r="D304" s="4"/>
    </row>
    <row r="305" spans="1:4" ht="21" customHeight="1">
      <c r="A305" s="4"/>
      <c r="B305" s="14"/>
      <c r="C305" s="4"/>
      <c r="D305" s="4"/>
    </row>
    <row r="306" spans="1:4" ht="21" customHeight="1">
      <c r="A306" s="4"/>
      <c r="B306" s="14"/>
      <c r="C306" s="4"/>
      <c r="D306" s="4"/>
    </row>
    <row r="307" spans="1:4" ht="21" customHeight="1">
      <c r="A307" s="4"/>
      <c r="B307" s="14"/>
      <c r="C307" s="4"/>
      <c r="D307" s="4"/>
    </row>
    <row r="308" spans="1:4" ht="21" customHeight="1">
      <c r="A308" s="4"/>
      <c r="B308" s="14"/>
      <c r="C308" s="4"/>
      <c r="D308" s="4"/>
    </row>
    <row r="309" spans="1:4" ht="21" customHeight="1">
      <c r="A309" s="4"/>
      <c r="B309" s="14"/>
      <c r="C309" s="4"/>
      <c r="D309" s="4"/>
    </row>
    <row r="310" spans="1:4" ht="21" customHeight="1">
      <c r="A310" s="4"/>
      <c r="B310" s="14"/>
      <c r="C310" s="4"/>
      <c r="D310" s="4"/>
    </row>
    <row r="311" spans="1:4" ht="21" customHeight="1">
      <c r="A311" s="4"/>
      <c r="B311" s="14"/>
      <c r="C311" s="4"/>
      <c r="D311" s="4"/>
    </row>
    <row r="312" spans="1:4" ht="21" customHeight="1">
      <c r="A312" s="4"/>
      <c r="B312" s="14"/>
      <c r="C312" s="4"/>
      <c r="D312" s="4"/>
    </row>
    <row r="313" spans="1:4" ht="21" customHeight="1">
      <c r="A313" s="4"/>
      <c r="B313" s="14"/>
      <c r="C313" s="4"/>
      <c r="D313" s="4"/>
    </row>
    <row r="314" spans="1:4" ht="21" customHeight="1">
      <c r="A314" s="4"/>
      <c r="B314" s="14"/>
      <c r="C314" s="4"/>
      <c r="D314" s="4"/>
    </row>
    <row r="315" spans="1:4" ht="21" customHeight="1">
      <c r="A315" s="4"/>
      <c r="B315" s="14"/>
      <c r="C315" s="4"/>
      <c r="D315" s="4"/>
    </row>
    <row r="316" spans="1:4" ht="21" customHeight="1">
      <c r="A316" s="4"/>
      <c r="B316" s="14"/>
      <c r="C316" s="4"/>
      <c r="D316" s="4"/>
    </row>
    <row r="317" spans="1:4" ht="21" customHeight="1">
      <c r="A317" s="4"/>
      <c r="B317" s="14"/>
      <c r="C317" s="4"/>
      <c r="D317" s="4"/>
    </row>
    <row r="318" spans="1:4" ht="21" customHeight="1">
      <c r="A318" s="4"/>
      <c r="B318" s="14"/>
      <c r="C318" s="4"/>
      <c r="D318" s="4"/>
    </row>
    <row r="319" spans="1:4" ht="21" customHeight="1">
      <c r="A319" s="4"/>
      <c r="B319" s="14"/>
      <c r="C319" s="4"/>
      <c r="D319" s="4"/>
    </row>
    <row r="320" spans="1:4" ht="21" customHeight="1">
      <c r="A320" s="4"/>
      <c r="B320" s="14"/>
      <c r="C320" s="4"/>
      <c r="D320" s="4"/>
    </row>
    <row r="321" spans="1:4" ht="21" customHeight="1">
      <c r="A321" s="4"/>
      <c r="B321" s="14"/>
      <c r="C321" s="4"/>
      <c r="D321" s="4"/>
    </row>
    <row r="322" spans="1:4" ht="21" customHeight="1">
      <c r="A322" s="4"/>
      <c r="B322" s="14"/>
      <c r="C322" s="4"/>
      <c r="D322" s="4"/>
    </row>
    <row r="323" spans="1:4" ht="21" customHeight="1">
      <c r="A323" s="4"/>
      <c r="B323" s="14"/>
      <c r="C323" s="4"/>
      <c r="D323" s="4"/>
    </row>
    <row r="324" spans="1:4" ht="21" customHeight="1">
      <c r="A324" s="4"/>
      <c r="B324" s="14"/>
      <c r="C324" s="4"/>
      <c r="D324" s="4"/>
    </row>
    <row r="325" spans="1:4" ht="21" customHeight="1">
      <c r="A325" s="4"/>
      <c r="B325" s="14"/>
      <c r="C325" s="4"/>
      <c r="D325" s="4"/>
    </row>
    <row r="326" spans="1:4" ht="21" customHeight="1">
      <c r="A326" s="4"/>
      <c r="B326" s="14"/>
      <c r="C326" s="4"/>
      <c r="D326" s="4"/>
    </row>
    <row r="327" spans="1:4" ht="21" customHeight="1">
      <c r="A327" s="4"/>
      <c r="B327" s="14"/>
      <c r="C327" s="4"/>
      <c r="D327" s="4"/>
    </row>
    <row r="328" spans="1:4" ht="21" customHeight="1">
      <c r="A328" s="4"/>
      <c r="B328" s="14"/>
      <c r="C328" s="4"/>
      <c r="D328" s="4"/>
    </row>
    <row r="329" spans="1:4" ht="21" customHeight="1">
      <c r="A329" s="4"/>
      <c r="B329" s="14"/>
      <c r="C329" s="4"/>
      <c r="D329" s="4"/>
    </row>
    <row r="330" spans="1:4" ht="21" customHeight="1">
      <c r="A330" s="4"/>
      <c r="B330" s="14"/>
      <c r="C330" s="4"/>
      <c r="D330" s="4"/>
    </row>
    <row r="331" spans="1:4" ht="21" customHeight="1">
      <c r="A331" s="4"/>
      <c r="B331" s="14"/>
      <c r="C331" s="4"/>
      <c r="D331" s="4"/>
    </row>
    <row r="332" spans="1:4" ht="21" customHeight="1">
      <c r="A332" s="4"/>
      <c r="B332" s="14"/>
      <c r="C332" s="4"/>
      <c r="D332" s="4"/>
    </row>
    <row r="333" spans="1:4" ht="21" customHeight="1">
      <c r="A333" s="4"/>
      <c r="B333" s="14"/>
      <c r="C333" s="4"/>
      <c r="D333" s="4"/>
    </row>
    <row r="334" spans="1:4" ht="21" customHeight="1">
      <c r="A334" s="4"/>
      <c r="B334" s="14"/>
      <c r="C334" s="4"/>
      <c r="D334" s="4"/>
    </row>
    <row r="335" spans="1:4" ht="21" customHeight="1">
      <c r="A335" s="4"/>
      <c r="B335" s="14"/>
      <c r="C335" s="4"/>
      <c r="D335" s="4"/>
    </row>
    <row r="336" spans="1:4" ht="21" customHeight="1">
      <c r="A336" s="4"/>
      <c r="B336" s="14"/>
      <c r="C336" s="4"/>
      <c r="D336" s="4"/>
    </row>
    <row r="337" spans="1:4" ht="21" customHeight="1">
      <c r="A337" s="4"/>
      <c r="B337" s="14"/>
      <c r="C337" s="4"/>
      <c r="D337" s="4"/>
    </row>
    <row r="338" spans="1:4" ht="21" customHeight="1">
      <c r="A338" s="4"/>
      <c r="B338" s="14"/>
      <c r="C338" s="4"/>
      <c r="D338" s="4"/>
    </row>
    <row r="339" spans="1:4" ht="21" customHeight="1">
      <c r="A339" s="4"/>
      <c r="B339" s="14"/>
      <c r="C339" s="4"/>
      <c r="D339" s="4"/>
    </row>
    <row r="340" spans="1:4" ht="21" customHeight="1">
      <c r="A340" s="4"/>
      <c r="B340" s="14"/>
      <c r="C340" s="4"/>
      <c r="D340" s="4"/>
    </row>
    <row r="341" spans="1:4" ht="21" customHeight="1">
      <c r="A341" s="4"/>
      <c r="B341" s="14"/>
      <c r="C341" s="4"/>
      <c r="D341" s="4"/>
    </row>
    <row r="342" spans="1:4" ht="21" customHeight="1">
      <c r="A342" s="4"/>
      <c r="B342" s="14"/>
      <c r="C342" s="4"/>
      <c r="D342" s="4"/>
    </row>
    <row r="343" spans="1:4" ht="21" customHeight="1">
      <c r="A343" s="4"/>
      <c r="B343" s="14"/>
      <c r="C343" s="4"/>
      <c r="D343" s="4"/>
    </row>
    <row r="344" spans="1:4" ht="21" customHeight="1">
      <c r="A344" s="4"/>
      <c r="B344" s="14"/>
      <c r="C344" s="4"/>
      <c r="D344" s="4"/>
    </row>
    <row r="345" spans="1:4" ht="21" customHeight="1">
      <c r="A345" s="4"/>
      <c r="B345" s="14"/>
      <c r="C345" s="4"/>
      <c r="D345" s="4"/>
    </row>
    <row r="346" spans="1:4" ht="21" customHeight="1">
      <c r="A346" s="4"/>
      <c r="B346" s="14"/>
      <c r="C346" s="4"/>
      <c r="D346" s="4"/>
    </row>
    <row r="347" spans="1:4" ht="21" customHeight="1">
      <c r="A347" s="4"/>
      <c r="B347" s="14"/>
      <c r="C347" s="4"/>
      <c r="D347" s="4"/>
    </row>
    <row r="348" spans="1:4" ht="21" customHeight="1">
      <c r="A348" s="4"/>
      <c r="B348" s="14"/>
      <c r="C348" s="4"/>
      <c r="D348" s="4"/>
    </row>
    <row r="349" spans="1:4" ht="21" customHeight="1">
      <c r="A349" s="4"/>
      <c r="B349" s="14"/>
      <c r="C349" s="4"/>
      <c r="D349" s="4"/>
    </row>
    <row r="350" spans="1:4" ht="21" customHeight="1">
      <c r="A350" s="4"/>
      <c r="B350" s="14"/>
      <c r="C350" s="4"/>
      <c r="D350" s="4"/>
    </row>
    <row r="351" spans="1:4" ht="21" customHeight="1">
      <c r="A351" s="4"/>
      <c r="B351" s="14"/>
      <c r="C351" s="4"/>
      <c r="D351" s="4"/>
    </row>
    <row r="352" spans="1:4" ht="21" customHeight="1">
      <c r="A352" s="4"/>
      <c r="B352" s="14"/>
      <c r="C352" s="4"/>
      <c r="D352" s="4"/>
    </row>
    <row r="353" spans="1:4" ht="21" customHeight="1">
      <c r="A353" s="4"/>
      <c r="B353" s="14"/>
      <c r="C353" s="4"/>
      <c r="D353" s="4"/>
    </row>
    <row r="354" spans="1:4" ht="21" customHeight="1">
      <c r="A354" s="4"/>
      <c r="B354" s="14"/>
      <c r="C354" s="4"/>
      <c r="D354" s="4"/>
    </row>
    <row r="355" spans="1:4" ht="21" customHeight="1">
      <c r="A355" s="4"/>
      <c r="B355" s="14"/>
      <c r="C355" s="4"/>
      <c r="D355" s="4"/>
    </row>
    <row r="356" spans="1:4" ht="21" customHeight="1">
      <c r="A356" s="4"/>
      <c r="B356" s="14"/>
      <c r="C356" s="4"/>
      <c r="D356" s="4"/>
    </row>
    <row r="357" spans="1:4" ht="21" customHeight="1">
      <c r="A357" s="4"/>
      <c r="B357" s="14"/>
      <c r="C357" s="4"/>
      <c r="D357" s="4"/>
    </row>
    <row r="358" spans="1:4" ht="21" customHeight="1">
      <c r="A358" s="4"/>
      <c r="B358" s="14"/>
      <c r="C358" s="4"/>
      <c r="D358" s="4"/>
    </row>
    <row r="359" spans="1:4" ht="21" customHeight="1">
      <c r="A359" s="4"/>
      <c r="B359" s="14"/>
      <c r="C359" s="4"/>
      <c r="D359" s="4"/>
    </row>
    <row r="360" spans="1:4" ht="21" customHeight="1">
      <c r="A360" s="4"/>
      <c r="B360" s="14"/>
      <c r="C360" s="4"/>
      <c r="D360" s="4"/>
    </row>
    <row r="361" spans="1:4" ht="21" customHeight="1">
      <c r="A361" s="4"/>
      <c r="B361" s="14"/>
      <c r="C361" s="4"/>
      <c r="D361" s="4"/>
    </row>
    <row r="362" spans="1:4" ht="21" customHeight="1">
      <c r="A362" s="4"/>
      <c r="B362" s="14"/>
      <c r="C362" s="4"/>
      <c r="D362" s="4"/>
    </row>
    <row r="363" spans="1:4" ht="21" customHeight="1">
      <c r="A363" s="4"/>
      <c r="B363" s="14"/>
      <c r="C363" s="4"/>
      <c r="D363" s="4"/>
    </row>
    <row r="364" spans="1:4" ht="21" customHeight="1">
      <c r="A364" s="4"/>
      <c r="B364" s="14"/>
      <c r="C364" s="4"/>
      <c r="D364" s="4"/>
    </row>
    <row r="365" spans="1:4" ht="21" customHeight="1">
      <c r="A365" s="4"/>
      <c r="B365" s="14"/>
      <c r="C365" s="4"/>
      <c r="D365" s="4"/>
    </row>
    <row r="366" spans="1:4" ht="21" customHeight="1">
      <c r="A366" s="4"/>
      <c r="B366" s="14"/>
      <c r="C366" s="4"/>
      <c r="D366" s="4"/>
    </row>
    <row r="367" spans="1:4" ht="21" customHeight="1">
      <c r="A367" s="4"/>
      <c r="B367" s="14"/>
      <c r="C367" s="4"/>
      <c r="D367" s="4"/>
    </row>
    <row r="368" spans="1:4" ht="21" customHeight="1">
      <c r="A368" s="4"/>
      <c r="B368" s="14"/>
      <c r="C368" s="4"/>
      <c r="D368" s="4"/>
    </row>
    <row r="369" spans="1:4" ht="21" customHeight="1">
      <c r="A369" s="4"/>
      <c r="B369" s="14"/>
      <c r="C369" s="4"/>
      <c r="D369" s="4"/>
    </row>
    <row r="370" spans="1:4" ht="21" customHeight="1">
      <c r="A370" s="4"/>
      <c r="B370" s="14"/>
      <c r="C370" s="4"/>
      <c r="D370" s="4"/>
    </row>
    <row r="371" spans="1:4" ht="21" customHeight="1">
      <c r="A371" s="4"/>
      <c r="B371" s="14"/>
      <c r="C371" s="4"/>
      <c r="D371" s="4"/>
    </row>
    <row r="372" spans="1:4" ht="21" customHeight="1">
      <c r="A372" s="4"/>
      <c r="B372" s="14"/>
      <c r="C372" s="4"/>
      <c r="D372" s="4"/>
    </row>
    <row r="373" spans="1:4" ht="21" customHeight="1">
      <c r="A373" s="4"/>
      <c r="B373" s="14"/>
      <c r="C373" s="4"/>
      <c r="D373" s="4"/>
    </row>
    <row r="374" spans="1:4" ht="21" customHeight="1">
      <c r="A374" s="4"/>
      <c r="B374" s="14"/>
      <c r="C374" s="4"/>
      <c r="D374" s="4"/>
    </row>
    <row r="375" spans="1:4" ht="21" customHeight="1">
      <c r="A375" s="4"/>
      <c r="B375" s="14"/>
      <c r="C375" s="4"/>
      <c r="D375" s="4"/>
    </row>
    <row r="376" spans="1:4" ht="21" customHeight="1">
      <c r="A376" s="4"/>
      <c r="B376" s="14"/>
      <c r="C376" s="4"/>
      <c r="D376" s="4"/>
    </row>
    <row r="377" spans="1:4" ht="21" customHeight="1">
      <c r="A377" s="4"/>
      <c r="B377" s="14"/>
      <c r="C377" s="4"/>
      <c r="D377" s="4"/>
    </row>
    <row r="378" spans="1:4" ht="21" customHeight="1">
      <c r="A378" s="4"/>
      <c r="B378" s="14"/>
      <c r="C378" s="4"/>
      <c r="D378" s="4"/>
    </row>
    <row r="379" spans="1:4" ht="21" customHeight="1">
      <c r="A379" s="4"/>
      <c r="B379" s="14"/>
      <c r="C379" s="4"/>
      <c r="D379" s="4"/>
    </row>
    <row r="380" spans="1:4" ht="21" customHeight="1">
      <c r="A380" s="4"/>
      <c r="B380" s="14"/>
      <c r="C380" s="4"/>
      <c r="D380" s="4"/>
    </row>
    <row r="381" spans="1:4" ht="21" customHeight="1">
      <c r="A381" s="4"/>
      <c r="B381" s="14"/>
      <c r="C381" s="4"/>
      <c r="D381" s="4"/>
    </row>
    <row r="382" spans="1:4" ht="21" customHeight="1">
      <c r="A382" s="4"/>
      <c r="B382" s="14"/>
      <c r="C382" s="4"/>
      <c r="D382" s="4"/>
    </row>
    <row r="383" spans="1:4" ht="21" customHeight="1">
      <c r="A383" s="4"/>
      <c r="B383" s="14"/>
      <c r="C383" s="4"/>
      <c r="D383" s="4"/>
    </row>
    <row r="384" spans="1:4" ht="21" customHeight="1">
      <c r="A384" s="4"/>
      <c r="B384" s="14"/>
      <c r="C384" s="4"/>
      <c r="D384" s="4"/>
    </row>
    <row r="385" spans="1:4" ht="21" customHeight="1">
      <c r="A385" s="4"/>
      <c r="B385" s="14"/>
      <c r="C385" s="4"/>
      <c r="D385" s="4"/>
    </row>
    <row r="386" spans="1:4" ht="21" customHeight="1">
      <c r="A386" s="4"/>
      <c r="B386" s="14"/>
      <c r="C386" s="4"/>
      <c r="D386" s="4"/>
    </row>
    <row r="387" spans="1:4" ht="21" customHeight="1">
      <c r="A387" s="4"/>
      <c r="B387" s="14"/>
      <c r="C387" s="4"/>
      <c r="D387" s="4"/>
    </row>
    <row r="388" spans="1:4" ht="21" customHeight="1">
      <c r="A388" s="4"/>
      <c r="B388" s="14"/>
      <c r="C388" s="4"/>
      <c r="D388" s="4"/>
    </row>
    <row r="389" spans="1:4" ht="21" customHeight="1">
      <c r="A389" s="4"/>
      <c r="B389" s="14"/>
      <c r="C389" s="4"/>
      <c r="D389" s="4"/>
    </row>
    <row r="390" spans="1:4" ht="21" customHeight="1">
      <c r="A390" s="4"/>
      <c r="B390" s="14"/>
      <c r="C390" s="4"/>
      <c r="D390" s="4"/>
    </row>
    <row r="391" spans="1:4" ht="21" customHeight="1">
      <c r="A391" s="4"/>
      <c r="B391" s="14"/>
      <c r="C391" s="4"/>
      <c r="D391" s="4"/>
    </row>
    <row r="392" spans="1:4" ht="21" customHeight="1">
      <c r="A392" s="4"/>
      <c r="B392" s="14"/>
      <c r="C392" s="4"/>
      <c r="D392" s="4"/>
    </row>
    <row r="393" spans="1:4" ht="21" customHeight="1">
      <c r="A393" s="4"/>
      <c r="B393" s="14"/>
      <c r="C393" s="4"/>
      <c r="D393" s="4"/>
    </row>
    <row r="394" spans="1:4" ht="21" customHeight="1">
      <c r="A394" s="4"/>
      <c r="B394" s="14"/>
      <c r="C394" s="4"/>
      <c r="D394" s="4"/>
    </row>
    <row r="395" spans="1:4" ht="21" customHeight="1">
      <c r="A395" s="4"/>
      <c r="B395" s="14"/>
      <c r="C395" s="4"/>
      <c r="D395" s="4"/>
    </row>
    <row r="396" spans="1:4" ht="21" customHeight="1">
      <c r="A396" s="4"/>
      <c r="B396" s="14"/>
      <c r="C396" s="4"/>
      <c r="D396" s="4"/>
    </row>
    <row r="397" spans="1:4" ht="21" customHeight="1">
      <c r="A397" s="4"/>
      <c r="B397" s="14"/>
      <c r="C397" s="4"/>
      <c r="D397" s="4"/>
    </row>
    <row r="398" spans="1:4" ht="21" customHeight="1">
      <c r="A398" s="4"/>
      <c r="B398" s="14"/>
      <c r="C398" s="4"/>
      <c r="D398" s="4"/>
    </row>
    <row r="399" spans="1:4" ht="21" customHeight="1">
      <c r="A399" s="4"/>
      <c r="B399" s="14"/>
      <c r="C399" s="4"/>
      <c r="D399" s="4"/>
    </row>
    <row r="400" spans="1:4" ht="21" customHeight="1">
      <c r="A400" s="4"/>
      <c r="B400" s="14"/>
      <c r="C400" s="4"/>
      <c r="D400" s="4"/>
    </row>
    <row r="401" spans="1:4" ht="21" customHeight="1">
      <c r="A401" s="4"/>
      <c r="B401" s="14"/>
      <c r="C401" s="4"/>
      <c r="D401" s="4"/>
    </row>
    <row r="402" spans="1:4" ht="21" customHeight="1">
      <c r="A402" s="4"/>
      <c r="B402" s="14"/>
      <c r="C402" s="4"/>
      <c r="D402" s="4"/>
    </row>
    <row r="403" spans="1:4" ht="21" customHeight="1">
      <c r="A403" s="4"/>
      <c r="B403" s="14"/>
      <c r="C403" s="4"/>
      <c r="D403" s="4"/>
    </row>
    <row r="404" spans="1:4" ht="21" customHeight="1">
      <c r="A404" s="4"/>
      <c r="B404" s="14"/>
      <c r="C404" s="4"/>
      <c r="D404" s="4"/>
    </row>
    <row r="405" spans="1:4" ht="21" customHeight="1">
      <c r="A405" s="4"/>
      <c r="B405" s="14"/>
      <c r="C405" s="4"/>
      <c r="D405" s="4"/>
    </row>
    <row r="406" spans="1:4" ht="21" customHeight="1">
      <c r="A406" s="4"/>
      <c r="B406" s="14"/>
      <c r="C406" s="4"/>
      <c r="D406" s="4"/>
    </row>
    <row r="407" spans="1:4" ht="21" customHeight="1">
      <c r="A407" s="4"/>
      <c r="B407" s="14"/>
      <c r="C407" s="4"/>
      <c r="D407" s="4"/>
    </row>
    <row r="408" spans="1:4" ht="21" customHeight="1">
      <c r="A408" s="4"/>
      <c r="B408" s="14"/>
      <c r="C408" s="4"/>
      <c r="D408" s="4"/>
    </row>
    <row r="409" spans="1:4" ht="21" customHeight="1">
      <c r="A409" s="4"/>
      <c r="B409" s="14"/>
      <c r="C409" s="4"/>
      <c r="D409" s="4"/>
    </row>
    <row r="410" spans="1:4" ht="21" customHeight="1">
      <c r="A410" s="4"/>
      <c r="B410" s="14"/>
      <c r="C410" s="4"/>
      <c r="D410" s="4"/>
    </row>
    <row r="411" spans="1:4" ht="21" customHeight="1">
      <c r="A411" s="4"/>
      <c r="B411" s="14"/>
      <c r="C411" s="4"/>
      <c r="D411" s="4"/>
    </row>
    <row r="412" spans="1:4" ht="21" customHeight="1">
      <c r="A412" s="4"/>
      <c r="B412" s="14"/>
      <c r="C412" s="4"/>
      <c r="D412" s="4"/>
    </row>
    <row r="413" spans="1:4" ht="21" customHeight="1">
      <c r="A413" s="4"/>
      <c r="B413" s="14"/>
      <c r="C413" s="4"/>
      <c r="D413" s="4"/>
    </row>
    <row r="414" spans="1:4" ht="21" customHeight="1">
      <c r="A414" s="4"/>
      <c r="B414" s="14"/>
      <c r="C414" s="4"/>
      <c r="D414" s="4"/>
    </row>
    <row r="415" spans="1:4" ht="21" customHeight="1">
      <c r="A415" s="4"/>
      <c r="B415" s="14"/>
      <c r="C415" s="4"/>
      <c r="D415" s="4"/>
    </row>
    <row r="416" spans="1:4" ht="21" customHeight="1">
      <c r="A416" s="4"/>
      <c r="B416" s="14"/>
      <c r="C416" s="4"/>
      <c r="D416" s="4"/>
    </row>
    <row r="417" spans="1:4" ht="21" customHeight="1">
      <c r="A417" s="4"/>
      <c r="B417" s="14"/>
      <c r="C417" s="4"/>
      <c r="D417" s="4"/>
    </row>
    <row r="418" spans="1:4" ht="21" customHeight="1">
      <c r="A418" s="4"/>
      <c r="B418" s="14"/>
      <c r="C418" s="4"/>
      <c r="D418" s="4"/>
    </row>
    <row r="419" spans="1:4" ht="21" customHeight="1">
      <c r="A419" s="4"/>
      <c r="B419" s="14"/>
      <c r="C419" s="4"/>
      <c r="D419" s="4"/>
    </row>
    <row r="420" spans="1:4" ht="21" customHeight="1">
      <c r="A420" s="4"/>
      <c r="B420" s="14"/>
      <c r="C420" s="4"/>
      <c r="D420" s="4"/>
    </row>
    <row r="421" spans="1:4" ht="21" customHeight="1">
      <c r="A421" s="4"/>
      <c r="B421" s="14"/>
      <c r="C421" s="4"/>
      <c r="D421" s="4"/>
    </row>
    <row r="422" spans="1:4" ht="21" customHeight="1">
      <c r="A422" s="4"/>
      <c r="B422" s="14"/>
      <c r="C422" s="4"/>
      <c r="D422" s="4"/>
    </row>
    <row r="423" spans="1:4" ht="21" customHeight="1">
      <c r="A423" s="4"/>
      <c r="B423" s="14"/>
      <c r="C423" s="4"/>
      <c r="D423" s="4"/>
    </row>
    <row r="424" spans="1:4" ht="21" customHeight="1">
      <c r="A424" s="4"/>
      <c r="B424" s="14"/>
      <c r="C424" s="4"/>
      <c r="D424" s="4"/>
    </row>
    <row r="425" spans="1:4" ht="21" customHeight="1">
      <c r="A425" s="4"/>
      <c r="B425" s="14"/>
      <c r="C425" s="4"/>
      <c r="D425" s="4"/>
    </row>
    <row r="426" spans="1:4" ht="21" customHeight="1">
      <c r="A426" s="4"/>
      <c r="B426" s="14"/>
      <c r="C426" s="4"/>
      <c r="D426" s="4"/>
    </row>
    <row r="427" spans="1:4" ht="21" customHeight="1">
      <c r="A427" s="4"/>
      <c r="B427" s="14"/>
      <c r="C427" s="4"/>
      <c r="D427" s="4"/>
    </row>
    <row r="428" spans="1:4" ht="21" customHeight="1">
      <c r="A428" s="4"/>
      <c r="B428" s="14"/>
      <c r="C428" s="4"/>
      <c r="D428" s="4"/>
    </row>
    <row r="429" spans="1:4" ht="21" customHeight="1">
      <c r="A429" s="4"/>
      <c r="B429" s="14"/>
      <c r="C429" s="4"/>
      <c r="D429" s="4"/>
    </row>
    <row r="430" spans="1:4" ht="21" customHeight="1">
      <c r="A430" s="4"/>
      <c r="B430" s="14"/>
      <c r="C430" s="4"/>
      <c r="D430" s="4"/>
    </row>
    <row r="431" spans="1:4" ht="21" customHeight="1">
      <c r="A431" s="4"/>
      <c r="B431" s="14"/>
      <c r="C431" s="4"/>
      <c r="D431" s="4"/>
    </row>
    <row r="432" spans="1:4" ht="21" customHeight="1">
      <c r="A432" s="4"/>
      <c r="B432" s="14"/>
      <c r="C432" s="4"/>
      <c r="D432" s="4"/>
    </row>
    <row r="433" spans="1:4" ht="21" customHeight="1">
      <c r="A433" s="4"/>
      <c r="B433" s="14"/>
      <c r="C433" s="4"/>
      <c r="D433" s="4"/>
    </row>
    <row r="434" spans="1:4" ht="21" customHeight="1">
      <c r="A434" s="4"/>
      <c r="B434" s="14"/>
      <c r="C434" s="4"/>
      <c r="D434" s="4"/>
    </row>
    <row r="435" spans="1:4" ht="21" customHeight="1">
      <c r="A435" s="4"/>
      <c r="B435" s="14"/>
      <c r="C435" s="4"/>
      <c r="D435" s="4"/>
    </row>
    <row r="436" spans="1:4" ht="21" customHeight="1">
      <c r="A436" s="4"/>
      <c r="B436" s="14"/>
      <c r="C436" s="4"/>
      <c r="D436" s="4"/>
    </row>
    <row r="437" spans="1:4" ht="21" customHeight="1">
      <c r="A437" s="4"/>
      <c r="B437" s="14"/>
      <c r="C437" s="4"/>
      <c r="D437" s="4"/>
    </row>
    <row r="438" spans="1:4" ht="21" customHeight="1">
      <c r="A438" s="4"/>
      <c r="B438" s="14"/>
      <c r="C438" s="4"/>
      <c r="D438" s="4"/>
    </row>
    <row r="439" spans="1:4" ht="21" customHeight="1">
      <c r="A439" s="4"/>
      <c r="B439" s="14"/>
      <c r="C439" s="4"/>
      <c r="D439" s="4"/>
    </row>
    <row r="440" spans="1:4" ht="21" customHeight="1">
      <c r="A440" s="4"/>
      <c r="B440" s="14"/>
      <c r="C440" s="4"/>
      <c r="D440" s="4"/>
    </row>
    <row r="441" spans="1:4" ht="21" customHeight="1">
      <c r="A441" s="4"/>
      <c r="B441" s="14"/>
      <c r="C441" s="4"/>
      <c r="D441" s="4"/>
    </row>
    <row r="442" spans="1:4" ht="21" customHeight="1">
      <c r="A442" s="4"/>
      <c r="B442" s="14"/>
      <c r="C442" s="4"/>
      <c r="D442" s="4"/>
    </row>
    <row r="443" spans="1:4" ht="21" customHeight="1">
      <c r="A443" s="4"/>
      <c r="B443" s="14"/>
      <c r="C443" s="4"/>
      <c r="D443" s="4"/>
    </row>
    <row r="444" spans="1:4" ht="21" customHeight="1">
      <c r="A444" s="4"/>
      <c r="B444" s="14"/>
      <c r="C444" s="4"/>
      <c r="D444" s="4"/>
    </row>
    <row r="445" spans="1:4" ht="21" customHeight="1">
      <c r="A445" s="4"/>
      <c r="B445" s="14"/>
      <c r="C445" s="4"/>
      <c r="D445" s="4"/>
    </row>
    <row r="446" spans="1:4" ht="21" customHeight="1">
      <c r="A446" s="4"/>
      <c r="B446" s="14"/>
      <c r="C446" s="4"/>
      <c r="D446" s="4"/>
    </row>
    <row r="447" spans="1:4" ht="21" customHeight="1">
      <c r="A447" s="4"/>
      <c r="B447" s="14"/>
      <c r="C447" s="4"/>
      <c r="D447" s="4"/>
    </row>
    <row r="448" spans="1:4" ht="21" customHeight="1">
      <c r="A448" s="4"/>
      <c r="B448" s="14"/>
      <c r="C448" s="4"/>
      <c r="D448" s="4"/>
    </row>
    <row r="449" spans="1:4" ht="21" customHeight="1">
      <c r="A449" s="4"/>
      <c r="B449" s="14"/>
      <c r="C449" s="4"/>
      <c r="D449" s="4"/>
    </row>
    <row r="450" spans="1:4" ht="21" customHeight="1">
      <c r="A450" s="4"/>
      <c r="B450" s="14"/>
      <c r="C450" s="4"/>
      <c r="D450" s="4"/>
    </row>
    <row r="451" spans="1:4" ht="21" customHeight="1">
      <c r="A451" s="4"/>
      <c r="B451" s="14"/>
      <c r="C451" s="4"/>
      <c r="D451" s="4"/>
    </row>
    <row r="452" spans="1:4" ht="21" customHeight="1">
      <c r="A452" s="4"/>
      <c r="B452" s="14"/>
      <c r="C452" s="4"/>
      <c r="D452" s="4"/>
    </row>
    <row r="453" spans="1:4" ht="21" customHeight="1">
      <c r="A453" s="4"/>
      <c r="B453" s="14"/>
      <c r="C453" s="4"/>
      <c r="D453" s="4"/>
    </row>
    <row r="454" spans="1:4" ht="21" customHeight="1">
      <c r="A454" s="4"/>
      <c r="B454" s="14"/>
      <c r="C454" s="4"/>
      <c r="D454" s="4"/>
    </row>
    <row r="455" spans="1:4" ht="21" customHeight="1">
      <c r="A455" s="4"/>
      <c r="B455" s="14"/>
      <c r="C455" s="4"/>
      <c r="D455" s="4"/>
    </row>
    <row r="456" spans="1:4" ht="21" customHeight="1">
      <c r="A456" s="4"/>
      <c r="B456" s="14"/>
      <c r="C456" s="4"/>
      <c r="D456" s="4"/>
    </row>
    <row r="457" spans="1:4" ht="21" customHeight="1">
      <c r="A457" s="4"/>
      <c r="B457" s="14"/>
      <c r="C457" s="4"/>
      <c r="D457" s="4"/>
    </row>
    <row r="458" spans="1:4" ht="21" customHeight="1">
      <c r="A458" s="4"/>
      <c r="B458" s="14"/>
      <c r="C458" s="4"/>
      <c r="D458" s="4"/>
    </row>
    <row r="459" spans="1:4" ht="21" customHeight="1">
      <c r="A459" s="4"/>
      <c r="B459" s="14"/>
      <c r="C459" s="4"/>
      <c r="D459" s="4"/>
    </row>
    <row r="460" spans="1:4" ht="21" customHeight="1">
      <c r="A460" s="4"/>
      <c r="B460" s="14"/>
      <c r="C460" s="4"/>
      <c r="D460" s="4"/>
    </row>
    <row r="461" spans="1:4" ht="21" customHeight="1">
      <c r="A461" s="4"/>
      <c r="B461" s="14"/>
      <c r="C461" s="4"/>
      <c r="D461" s="4"/>
    </row>
    <row r="462" spans="1:4" ht="21" customHeight="1">
      <c r="A462" s="4"/>
      <c r="B462" s="14"/>
      <c r="C462" s="4"/>
      <c r="D462" s="4"/>
    </row>
    <row r="463" spans="1:4" ht="21" customHeight="1">
      <c r="A463" s="4"/>
      <c r="B463" s="14"/>
      <c r="C463" s="4"/>
      <c r="D463" s="4"/>
    </row>
    <row r="464" spans="1:4" ht="21" customHeight="1">
      <c r="A464" s="4"/>
      <c r="B464" s="14"/>
      <c r="C464" s="4"/>
      <c r="D464" s="4"/>
    </row>
    <row r="465" spans="1:4" ht="21" customHeight="1">
      <c r="A465" s="4"/>
      <c r="B465" s="14"/>
      <c r="C465" s="4"/>
      <c r="D465" s="4"/>
    </row>
    <row r="466" spans="1:4" ht="21" customHeight="1">
      <c r="A466" s="4"/>
      <c r="B466" s="14"/>
      <c r="C466" s="4"/>
      <c r="D466" s="4"/>
    </row>
    <row r="467" spans="1:4" ht="21" customHeight="1">
      <c r="A467" s="4"/>
      <c r="B467" s="14"/>
      <c r="C467" s="4"/>
      <c r="D467" s="4"/>
    </row>
    <row r="468" spans="1:4" ht="21" customHeight="1">
      <c r="A468" s="4"/>
      <c r="B468" s="14"/>
      <c r="C468" s="4"/>
      <c r="D468" s="4"/>
    </row>
    <row r="469" spans="1:4" ht="21" customHeight="1">
      <c r="A469" s="4"/>
      <c r="B469" s="14"/>
      <c r="C469" s="4"/>
      <c r="D469" s="4"/>
    </row>
    <row r="470" spans="1:4" ht="21" customHeight="1">
      <c r="A470" s="4"/>
      <c r="B470" s="14"/>
      <c r="C470" s="4"/>
      <c r="D470" s="4"/>
    </row>
    <row r="471" spans="1:4" ht="21" customHeight="1">
      <c r="A471" s="4"/>
      <c r="B471" s="14"/>
      <c r="C471" s="4"/>
      <c r="D471" s="4"/>
    </row>
    <row r="472" spans="1:4" ht="21" customHeight="1">
      <c r="A472" s="4"/>
      <c r="B472" s="14"/>
      <c r="C472" s="4"/>
      <c r="D472" s="4"/>
    </row>
    <row r="473" spans="1:4" ht="21" customHeight="1">
      <c r="A473" s="4"/>
      <c r="B473" s="14"/>
      <c r="C473" s="4"/>
      <c r="D473" s="4"/>
    </row>
    <row r="474" spans="1:4" ht="21" customHeight="1">
      <c r="A474" s="4"/>
      <c r="B474" s="14"/>
      <c r="C474" s="4"/>
      <c r="D474" s="4"/>
    </row>
    <row r="475" spans="1:4" ht="21" customHeight="1">
      <c r="A475" s="4"/>
      <c r="B475" s="14"/>
      <c r="C475" s="4"/>
      <c r="D475" s="4"/>
    </row>
    <row r="476" spans="1:4" ht="21" customHeight="1">
      <c r="A476" s="4"/>
      <c r="B476" s="14"/>
      <c r="C476" s="4"/>
      <c r="D476" s="4"/>
    </row>
    <row r="477" spans="1:4" ht="21" customHeight="1">
      <c r="A477" s="4"/>
      <c r="B477" s="14"/>
      <c r="C477" s="4"/>
      <c r="D477" s="4"/>
    </row>
    <row r="478" spans="1:4" ht="21" customHeight="1">
      <c r="A478" s="4"/>
      <c r="B478" s="14"/>
      <c r="C478" s="4"/>
      <c r="D478" s="4"/>
    </row>
    <row r="479" spans="1:4" ht="21" customHeight="1">
      <c r="A479" s="4"/>
      <c r="B479" s="14"/>
      <c r="C479" s="4"/>
      <c r="D479" s="4"/>
    </row>
    <row r="480" spans="1:4" ht="21" customHeight="1">
      <c r="A480" s="4"/>
      <c r="B480" s="14"/>
      <c r="C480" s="4"/>
      <c r="D480" s="4"/>
    </row>
    <row r="481" spans="1:4" ht="21" customHeight="1">
      <c r="A481" s="4"/>
      <c r="B481" s="14"/>
      <c r="C481" s="4"/>
      <c r="D481" s="4"/>
    </row>
    <row r="482" spans="1:4" ht="21" customHeight="1">
      <c r="A482" s="4"/>
      <c r="B482" s="14"/>
      <c r="C482" s="4"/>
      <c r="D482" s="4"/>
    </row>
    <row r="483" spans="1:4" ht="21" customHeight="1">
      <c r="A483" s="4"/>
      <c r="B483" s="14"/>
      <c r="C483" s="4"/>
      <c r="D483" s="4"/>
    </row>
    <row r="484" spans="1:4" ht="21" customHeight="1">
      <c r="A484" s="4"/>
      <c r="B484" s="14"/>
      <c r="C484" s="4"/>
      <c r="D484" s="4"/>
    </row>
    <row r="485" spans="1:4" ht="21" customHeight="1">
      <c r="A485" s="4"/>
      <c r="B485" s="14"/>
      <c r="C485" s="4"/>
      <c r="D485" s="4"/>
    </row>
    <row r="486" spans="1:4" ht="21" customHeight="1">
      <c r="A486" s="4"/>
      <c r="B486" s="14"/>
      <c r="C486" s="4"/>
      <c r="D486" s="4"/>
    </row>
    <row r="487" spans="1:4" ht="21" customHeight="1">
      <c r="A487" s="4"/>
      <c r="B487" s="14"/>
      <c r="C487" s="4"/>
      <c r="D487" s="4"/>
    </row>
    <row r="488" spans="1:4" ht="21" customHeight="1">
      <c r="A488" s="4"/>
      <c r="B488" s="14"/>
      <c r="C488" s="4"/>
      <c r="D488" s="4"/>
    </row>
    <row r="489" spans="1:4" ht="21" customHeight="1">
      <c r="A489" s="4"/>
      <c r="B489" s="14"/>
      <c r="C489" s="4"/>
      <c r="D489" s="4"/>
    </row>
    <row r="490" spans="1:4" ht="21" customHeight="1">
      <c r="A490" s="4"/>
      <c r="B490" s="14"/>
      <c r="C490" s="4"/>
      <c r="D490" s="4"/>
    </row>
    <row r="491" spans="1:4" ht="21" customHeight="1">
      <c r="A491" s="4"/>
      <c r="B491" s="14"/>
      <c r="C491" s="4"/>
      <c r="D491" s="4"/>
    </row>
    <row r="492" spans="1:4" ht="21" customHeight="1">
      <c r="A492" s="4"/>
      <c r="B492" s="14"/>
      <c r="C492" s="4"/>
      <c r="D492" s="4"/>
    </row>
    <row r="493" spans="1:4" ht="21" customHeight="1">
      <c r="A493" s="4"/>
      <c r="B493" s="14"/>
      <c r="C493" s="4"/>
      <c r="D493" s="4"/>
    </row>
    <row r="494" spans="1:4" ht="21" customHeight="1">
      <c r="A494" s="4"/>
      <c r="B494" s="14"/>
      <c r="C494" s="4"/>
      <c r="D494" s="4"/>
    </row>
    <row r="495" spans="1:4" ht="21" customHeight="1">
      <c r="A495" s="4"/>
      <c r="B495" s="14"/>
      <c r="C495" s="4"/>
      <c r="D495" s="4"/>
    </row>
    <row r="496" spans="1:4" ht="21" customHeight="1">
      <c r="A496" s="4"/>
      <c r="B496" s="14"/>
      <c r="C496" s="4"/>
      <c r="D496" s="4"/>
    </row>
    <row r="497" spans="1:4" ht="21" customHeight="1">
      <c r="A497" s="4"/>
      <c r="B497" s="14"/>
      <c r="C497" s="4"/>
      <c r="D497" s="4"/>
    </row>
    <row r="498" spans="1:4" ht="21" customHeight="1">
      <c r="A498" s="4"/>
      <c r="B498" s="14"/>
      <c r="C498" s="4"/>
      <c r="D498" s="4"/>
    </row>
    <row r="499" spans="1:4" ht="21" customHeight="1">
      <c r="A499" s="4"/>
      <c r="B499" s="14"/>
      <c r="C499" s="4"/>
      <c r="D499" s="4"/>
    </row>
    <row r="500" spans="1:4" ht="21" customHeight="1">
      <c r="A500" s="4"/>
      <c r="B500" s="14"/>
      <c r="C500" s="4"/>
      <c r="D500" s="4"/>
    </row>
    <row r="501" spans="1:4" ht="21" customHeight="1">
      <c r="A501" s="4"/>
      <c r="B501" s="14"/>
      <c r="C501" s="4"/>
      <c r="D501" s="4"/>
    </row>
    <row r="502" spans="1:4" ht="21" customHeight="1">
      <c r="A502" s="4"/>
      <c r="B502" s="14"/>
      <c r="C502" s="4"/>
      <c r="D502" s="4"/>
    </row>
    <row r="503" spans="1:4" ht="21" customHeight="1">
      <c r="A503" s="4"/>
      <c r="B503" s="14"/>
      <c r="C503" s="4"/>
      <c r="D503" s="4"/>
    </row>
    <row r="504" spans="1:4" ht="21" customHeight="1">
      <c r="A504" s="4"/>
      <c r="B504" s="14"/>
      <c r="C504" s="4"/>
      <c r="D504" s="4"/>
    </row>
    <row r="505" spans="1:4" ht="21" customHeight="1">
      <c r="A505" s="4"/>
      <c r="B505" s="14"/>
      <c r="C505" s="4"/>
      <c r="D505" s="4"/>
    </row>
    <row r="506" spans="1:4" ht="21" customHeight="1">
      <c r="A506" s="4"/>
      <c r="B506" s="14"/>
      <c r="C506" s="4"/>
      <c r="D506" s="4"/>
    </row>
    <row r="507" spans="1:4" ht="21" customHeight="1">
      <c r="A507" s="4"/>
      <c r="B507" s="14"/>
      <c r="C507" s="4"/>
      <c r="D507" s="4"/>
    </row>
    <row r="508" spans="1:4" ht="21" customHeight="1">
      <c r="A508" s="4"/>
      <c r="B508" s="14"/>
      <c r="C508" s="4"/>
      <c r="D508" s="4"/>
    </row>
    <row r="509" spans="1:4" ht="21" customHeight="1">
      <c r="A509" s="4"/>
      <c r="B509" s="14"/>
      <c r="C509" s="4"/>
      <c r="D509" s="4"/>
    </row>
    <row r="510" spans="1:4" ht="21" customHeight="1">
      <c r="A510" s="4"/>
      <c r="B510" s="14"/>
      <c r="C510" s="4"/>
      <c r="D510" s="4"/>
    </row>
    <row r="511" spans="1:4" ht="21" customHeight="1">
      <c r="A511" s="4"/>
      <c r="B511" s="14"/>
      <c r="C511" s="4"/>
      <c r="D511" s="4"/>
    </row>
    <row r="512" spans="1:4" ht="21" customHeight="1">
      <c r="A512" s="4"/>
      <c r="B512" s="14"/>
      <c r="C512" s="4"/>
      <c r="D512" s="4"/>
    </row>
    <row r="513" spans="1:4" ht="21" customHeight="1">
      <c r="A513" s="4"/>
      <c r="B513" s="14"/>
      <c r="C513" s="4"/>
      <c r="D513" s="4"/>
    </row>
    <row r="514" spans="1:4" ht="21" customHeight="1">
      <c r="A514" s="4"/>
      <c r="B514" s="14"/>
      <c r="C514" s="4"/>
      <c r="D514" s="4"/>
    </row>
    <row r="515" spans="1:4" ht="21" customHeight="1">
      <c r="A515" s="4"/>
      <c r="B515" s="14"/>
      <c r="C515" s="4"/>
      <c r="D515" s="4"/>
    </row>
    <row r="516" spans="1:4" ht="21" customHeight="1">
      <c r="A516" s="4"/>
      <c r="B516" s="14"/>
      <c r="C516" s="4"/>
      <c r="D516" s="4"/>
    </row>
    <row r="517" spans="1:4" ht="21" customHeight="1">
      <c r="A517" s="4"/>
      <c r="B517" s="14"/>
      <c r="C517" s="4"/>
      <c r="D517" s="4"/>
    </row>
    <row r="518" spans="1:4" ht="21" customHeight="1">
      <c r="A518" s="4"/>
      <c r="B518" s="14"/>
      <c r="C518" s="4"/>
      <c r="D518" s="4"/>
    </row>
    <row r="519" spans="1:4" ht="21" customHeight="1">
      <c r="A519" s="4"/>
      <c r="B519" s="14"/>
      <c r="C519" s="4"/>
      <c r="D519" s="4"/>
    </row>
    <row r="520" spans="1:4" ht="21" customHeight="1">
      <c r="A520" s="4"/>
      <c r="B520" s="14"/>
      <c r="C520" s="4"/>
      <c r="D520" s="4"/>
    </row>
    <row r="521" spans="1:4" ht="21" customHeight="1">
      <c r="A521" s="4"/>
      <c r="B521" s="14"/>
      <c r="C521" s="4"/>
      <c r="D521" s="4"/>
    </row>
    <row r="522" spans="1:4" ht="21" customHeight="1">
      <c r="A522" s="4"/>
      <c r="B522" s="14"/>
      <c r="C522" s="4"/>
      <c r="D522" s="4"/>
    </row>
    <row r="523" spans="1:4" ht="21" customHeight="1">
      <c r="A523" s="4"/>
      <c r="B523" s="14"/>
      <c r="C523" s="4"/>
      <c r="D523" s="4"/>
    </row>
    <row r="524" spans="1:4" ht="21" customHeight="1">
      <c r="A524" s="4"/>
      <c r="B524" s="14"/>
      <c r="C524" s="4"/>
      <c r="D524" s="4"/>
    </row>
    <row r="525" spans="1:4" ht="21" customHeight="1">
      <c r="A525" s="4"/>
      <c r="B525" s="14"/>
      <c r="C525" s="4"/>
      <c r="D525" s="4"/>
    </row>
    <row r="526" spans="1:4" ht="21" customHeight="1">
      <c r="A526" s="4"/>
      <c r="B526" s="14"/>
      <c r="C526" s="4"/>
      <c r="D526" s="4"/>
    </row>
    <row r="527" spans="1:4" ht="21" customHeight="1">
      <c r="A527" s="4"/>
      <c r="B527" s="14"/>
      <c r="C527" s="4"/>
      <c r="D527" s="4"/>
    </row>
    <row r="528" spans="1:4" ht="21" customHeight="1">
      <c r="A528" s="4"/>
      <c r="B528" s="14"/>
      <c r="C528" s="4"/>
      <c r="D528" s="4"/>
    </row>
    <row r="529" spans="1:4" ht="21" customHeight="1">
      <c r="A529" s="4"/>
      <c r="B529" s="14"/>
      <c r="C529" s="4"/>
      <c r="D529" s="4"/>
    </row>
    <row r="530" spans="1:4" ht="21" customHeight="1">
      <c r="A530" s="4"/>
      <c r="B530" s="14"/>
      <c r="C530" s="4"/>
      <c r="D530" s="4"/>
    </row>
    <row r="531" spans="1:4" ht="21" customHeight="1">
      <c r="A531" s="4"/>
      <c r="B531" s="14"/>
      <c r="C531" s="4"/>
      <c r="D531" s="4"/>
    </row>
    <row r="532" spans="1:4" ht="21" customHeight="1">
      <c r="A532" s="4"/>
      <c r="B532" s="14"/>
      <c r="C532" s="4"/>
      <c r="D532" s="4"/>
    </row>
    <row r="533" spans="1:4" ht="21" customHeight="1">
      <c r="A533" s="4"/>
      <c r="B533" s="14"/>
      <c r="C533" s="4"/>
      <c r="D533" s="4"/>
    </row>
    <row r="534" spans="1:4" ht="21" customHeight="1">
      <c r="A534" s="4"/>
      <c r="B534" s="14"/>
      <c r="C534" s="4"/>
      <c r="D534" s="4"/>
    </row>
    <row r="535" spans="1:4" ht="21" customHeight="1">
      <c r="A535" s="4"/>
      <c r="B535" s="14"/>
      <c r="C535" s="4"/>
      <c r="D535" s="4"/>
    </row>
    <row r="536" spans="1:4" ht="21" customHeight="1">
      <c r="A536" s="4"/>
      <c r="B536" s="14"/>
      <c r="C536" s="4"/>
      <c r="D536" s="4"/>
    </row>
    <row r="537" spans="1:4" ht="21" customHeight="1">
      <c r="A537" s="4"/>
      <c r="B537" s="14"/>
      <c r="C537" s="4"/>
      <c r="D537" s="4"/>
    </row>
    <row r="538" spans="1:4" ht="21" customHeight="1">
      <c r="A538" s="4"/>
      <c r="B538" s="14"/>
      <c r="C538" s="4"/>
      <c r="D538" s="4"/>
    </row>
    <row r="539" spans="1:4" ht="21" customHeight="1">
      <c r="A539" s="4"/>
      <c r="B539" s="14"/>
      <c r="C539" s="4"/>
      <c r="D539" s="4"/>
    </row>
    <row r="540" spans="1:4" ht="21" customHeight="1">
      <c r="A540" s="4"/>
      <c r="B540" s="14"/>
      <c r="C540" s="4"/>
      <c r="D540" s="4"/>
    </row>
    <row r="541" spans="1:4" ht="21" customHeight="1">
      <c r="A541" s="4"/>
      <c r="B541" s="14"/>
      <c r="C541" s="4"/>
      <c r="D541" s="4"/>
    </row>
    <row r="542" spans="1:4" ht="21" customHeight="1">
      <c r="A542" s="4"/>
      <c r="B542" s="14"/>
      <c r="C542" s="4"/>
      <c r="D542" s="4"/>
    </row>
    <row r="543" spans="1:4" ht="21" customHeight="1">
      <c r="A543" s="4"/>
      <c r="B543" s="14"/>
      <c r="C543" s="4"/>
      <c r="D543" s="4"/>
    </row>
    <row r="544" spans="1:4" ht="21" customHeight="1">
      <c r="A544" s="4"/>
      <c r="B544" s="14"/>
      <c r="C544" s="4"/>
      <c r="D544" s="4"/>
    </row>
    <row r="545" spans="1:4" ht="21" customHeight="1">
      <c r="A545" s="4"/>
      <c r="B545" s="14"/>
      <c r="C545" s="4"/>
      <c r="D545" s="4"/>
    </row>
    <row r="546" spans="1:4" ht="21" customHeight="1">
      <c r="A546" s="4"/>
      <c r="B546" s="14"/>
      <c r="C546" s="4"/>
      <c r="D546" s="4"/>
    </row>
    <row r="547" spans="1:4" ht="21" customHeight="1">
      <c r="A547" s="4"/>
      <c r="B547" s="14"/>
      <c r="C547" s="4"/>
      <c r="D547" s="4"/>
    </row>
    <row r="548" spans="1:4" ht="21" customHeight="1">
      <c r="A548" s="4"/>
      <c r="B548" s="14"/>
      <c r="C548" s="4"/>
      <c r="D548" s="4"/>
    </row>
    <row r="549" spans="1:4" ht="21" customHeight="1">
      <c r="A549" s="4"/>
      <c r="B549" s="14"/>
      <c r="C549" s="4"/>
      <c r="D549" s="4"/>
    </row>
    <row r="550" spans="1:4" ht="21" customHeight="1">
      <c r="A550" s="4"/>
      <c r="B550" s="14"/>
      <c r="C550" s="4"/>
      <c r="D550" s="4"/>
    </row>
    <row r="551" spans="1:4" ht="21" customHeight="1">
      <c r="A551" s="4"/>
      <c r="B551" s="14"/>
      <c r="C551" s="4"/>
      <c r="D551" s="4"/>
    </row>
    <row r="552" spans="1:4" ht="21" customHeight="1">
      <c r="A552" s="4"/>
      <c r="B552" s="14"/>
      <c r="C552" s="4"/>
      <c r="D552" s="4"/>
    </row>
    <row r="553" spans="1:4" ht="21" customHeight="1">
      <c r="A553" s="4"/>
      <c r="B553" s="14"/>
      <c r="C553" s="4"/>
      <c r="D553" s="4"/>
    </row>
    <row r="554" spans="1:4" ht="21" customHeight="1">
      <c r="A554" s="4"/>
      <c r="B554" s="14"/>
      <c r="C554" s="4"/>
      <c r="D554" s="4"/>
    </row>
    <row r="555" spans="1:4" ht="21" customHeight="1">
      <c r="A555" s="4"/>
      <c r="B555" s="14"/>
      <c r="C555" s="4"/>
      <c r="D555" s="4"/>
    </row>
    <row r="556" spans="1:4" ht="21" customHeight="1">
      <c r="A556" s="4"/>
      <c r="B556" s="14"/>
      <c r="C556" s="4"/>
      <c r="D556" s="4"/>
    </row>
    <row r="557" spans="1:4" ht="21" customHeight="1">
      <c r="A557" s="4"/>
      <c r="B557" s="14"/>
      <c r="C557" s="4"/>
      <c r="D557" s="4"/>
    </row>
    <row r="558" spans="1:4" ht="21" customHeight="1">
      <c r="A558" s="4"/>
      <c r="B558" s="14"/>
      <c r="C558" s="4"/>
      <c r="D558" s="4"/>
    </row>
    <row r="559" spans="1:4" ht="21" customHeight="1">
      <c r="A559" s="4"/>
      <c r="B559" s="14"/>
      <c r="C559" s="4"/>
      <c r="D559" s="4"/>
    </row>
    <row r="560" spans="1:4" ht="21" customHeight="1">
      <c r="A560" s="4"/>
      <c r="B560" s="14"/>
      <c r="C560" s="4"/>
      <c r="D560" s="4"/>
    </row>
    <row r="561" spans="1:4" ht="21" customHeight="1">
      <c r="A561" s="4"/>
      <c r="B561" s="14"/>
      <c r="C561" s="4"/>
      <c r="D561" s="4"/>
    </row>
    <row r="562" spans="1:4" ht="21" customHeight="1">
      <c r="A562" s="4"/>
      <c r="B562" s="14"/>
      <c r="C562" s="4"/>
      <c r="D562" s="4"/>
    </row>
    <row r="563" spans="1:4" ht="21" customHeight="1">
      <c r="A563" s="4"/>
      <c r="B563" s="14"/>
      <c r="C563" s="4"/>
      <c r="D563" s="4"/>
    </row>
    <row r="564" spans="1:4" ht="21" customHeight="1">
      <c r="A564" s="4"/>
      <c r="B564" s="14"/>
      <c r="C564" s="4"/>
      <c r="D564" s="4"/>
    </row>
    <row r="565" spans="1:4" ht="21" customHeight="1">
      <c r="A565" s="4"/>
      <c r="B565" s="14"/>
      <c r="C565" s="4"/>
      <c r="D565" s="4"/>
    </row>
    <row r="566" spans="1:4" ht="21" customHeight="1">
      <c r="A566" s="4"/>
      <c r="B566" s="14"/>
      <c r="C566" s="4"/>
      <c r="D566" s="4"/>
    </row>
    <row r="567" spans="1:4" ht="21" customHeight="1">
      <c r="A567" s="4"/>
      <c r="B567" s="14"/>
      <c r="C567" s="4"/>
      <c r="D567" s="4"/>
    </row>
    <row r="568" spans="1:4" ht="21" customHeight="1">
      <c r="A568" s="4"/>
      <c r="B568" s="14"/>
      <c r="C568" s="4"/>
      <c r="D568" s="4"/>
    </row>
    <row r="569" spans="1:4" ht="21" customHeight="1">
      <c r="A569" s="4"/>
      <c r="B569" s="14"/>
      <c r="C569" s="4"/>
      <c r="D569" s="4"/>
    </row>
    <row r="570" spans="1:4" ht="21" customHeight="1">
      <c r="A570" s="4"/>
      <c r="B570" s="14"/>
      <c r="C570" s="4"/>
      <c r="D570" s="4"/>
    </row>
    <row r="571" spans="1:4" ht="21" customHeight="1">
      <c r="A571" s="4"/>
      <c r="B571" s="14"/>
      <c r="C571" s="4"/>
      <c r="D571" s="4"/>
    </row>
    <row r="572" spans="1:4" ht="21" customHeight="1">
      <c r="A572" s="4"/>
      <c r="B572" s="14"/>
      <c r="C572" s="4"/>
      <c r="D572" s="4"/>
    </row>
    <row r="573" spans="1:4" ht="21" customHeight="1">
      <c r="A573" s="4"/>
      <c r="B573" s="14"/>
      <c r="C573" s="4"/>
      <c r="D573" s="4"/>
    </row>
    <row r="574" spans="1:4" ht="21" customHeight="1">
      <c r="A574" s="4"/>
      <c r="B574" s="14"/>
      <c r="C574" s="4"/>
      <c r="D574" s="4"/>
    </row>
    <row r="575" spans="1:4" ht="21" customHeight="1">
      <c r="A575" s="4"/>
      <c r="B575" s="14"/>
      <c r="C575" s="4"/>
      <c r="D575" s="4"/>
    </row>
    <row r="576" spans="1:4" ht="21" customHeight="1">
      <c r="A576" s="4"/>
      <c r="B576" s="14"/>
      <c r="C576" s="4"/>
      <c r="D576" s="4"/>
    </row>
    <row r="577" spans="1:4" ht="21" customHeight="1">
      <c r="A577" s="4"/>
      <c r="B577" s="14"/>
      <c r="C577" s="4"/>
      <c r="D577" s="4"/>
    </row>
    <row r="578" spans="1:4" ht="21" customHeight="1">
      <c r="A578" s="4"/>
      <c r="B578" s="14"/>
      <c r="C578" s="4"/>
      <c r="D578" s="4"/>
    </row>
    <row r="579" spans="1:4" ht="21" customHeight="1">
      <c r="A579" s="4"/>
      <c r="B579" s="14"/>
      <c r="C579" s="4"/>
      <c r="D579" s="4"/>
    </row>
    <row r="580" spans="1:4" ht="21" customHeight="1">
      <c r="A580" s="4"/>
      <c r="B580" s="14"/>
      <c r="C580" s="4"/>
      <c r="D580" s="4"/>
    </row>
    <row r="581" spans="1:4" ht="21" customHeight="1">
      <c r="A581" s="4"/>
      <c r="B581" s="14"/>
      <c r="C581" s="4"/>
      <c r="D581" s="4"/>
    </row>
    <row r="582" spans="1:4" ht="21" customHeight="1">
      <c r="A582" s="4"/>
      <c r="B582" s="14"/>
      <c r="C582" s="4"/>
      <c r="D582" s="4"/>
    </row>
    <row r="583" spans="1:4" ht="21" customHeight="1">
      <c r="A583" s="4"/>
      <c r="B583" s="14"/>
      <c r="C583" s="4"/>
      <c r="D583" s="4"/>
    </row>
    <row r="584" spans="1:4" ht="21" customHeight="1">
      <c r="A584" s="4"/>
      <c r="B584" s="14"/>
      <c r="C584" s="4"/>
      <c r="D584" s="4"/>
    </row>
    <row r="585" spans="1:4" ht="21" customHeight="1">
      <c r="A585" s="4"/>
      <c r="B585" s="14"/>
      <c r="C585" s="4"/>
      <c r="D585" s="4"/>
    </row>
    <row r="586" spans="1:4" ht="21" customHeight="1">
      <c r="A586" s="4"/>
      <c r="B586" s="14"/>
      <c r="C586" s="4"/>
      <c r="D586" s="4"/>
    </row>
    <row r="587" spans="1:4" ht="21" customHeight="1">
      <c r="A587" s="4"/>
      <c r="B587" s="14"/>
      <c r="C587" s="4"/>
      <c r="D587" s="4"/>
    </row>
    <row r="588" spans="1:4" ht="21" customHeight="1">
      <c r="A588" s="4"/>
      <c r="B588" s="14"/>
      <c r="C588" s="4"/>
      <c r="D588" s="4"/>
    </row>
    <row r="589" spans="1:4" ht="21" customHeight="1">
      <c r="A589" s="4"/>
      <c r="B589" s="14"/>
      <c r="C589" s="4"/>
      <c r="D589" s="4"/>
    </row>
    <row r="590" spans="1:4" ht="21" customHeight="1">
      <c r="A590" s="4"/>
      <c r="B590" s="14"/>
      <c r="C590" s="4"/>
      <c r="D590" s="4"/>
    </row>
    <row r="591" spans="1:4" ht="21" customHeight="1">
      <c r="A591" s="4"/>
      <c r="B591" s="14"/>
      <c r="C591" s="4"/>
      <c r="D591" s="4"/>
    </row>
    <row r="592" spans="1:4" ht="21" customHeight="1">
      <c r="A592" s="4"/>
      <c r="B592" s="14"/>
      <c r="C592" s="4"/>
      <c r="D592" s="4"/>
    </row>
    <row r="593" spans="1:4" ht="21" customHeight="1">
      <c r="A593" s="4"/>
      <c r="B593" s="14"/>
      <c r="C593" s="4"/>
      <c r="D593" s="4"/>
    </row>
    <row r="594" spans="1:4" ht="21" customHeight="1">
      <c r="A594" s="4"/>
      <c r="B594" s="14"/>
      <c r="C594" s="4"/>
      <c r="D594" s="4"/>
    </row>
    <row r="595" spans="1:4" ht="21" customHeight="1">
      <c r="A595" s="4"/>
      <c r="B595" s="14"/>
      <c r="C595" s="4"/>
      <c r="D595" s="4"/>
    </row>
    <row r="596" spans="1:4" ht="21" customHeight="1">
      <c r="A596" s="4"/>
      <c r="B596" s="14"/>
      <c r="C596" s="4"/>
      <c r="D596" s="4"/>
    </row>
    <row r="597" spans="1:4" ht="21" customHeight="1">
      <c r="A597" s="4"/>
      <c r="B597" s="14"/>
      <c r="C597" s="4"/>
      <c r="D597" s="4"/>
    </row>
    <row r="598" spans="1:4" ht="21" customHeight="1">
      <c r="A598" s="4"/>
      <c r="B598" s="14"/>
      <c r="C598" s="4"/>
      <c r="D598" s="4"/>
    </row>
    <row r="599" spans="1:4" ht="21" customHeight="1">
      <c r="A599" s="4"/>
      <c r="B599" s="14"/>
      <c r="C599" s="4"/>
      <c r="D599" s="4"/>
    </row>
    <row r="600" spans="1:4" ht="21" customHeight="1">
      <c r="A600" s="4"/>
      <c r="B600" s="14"/>
      <c r="C600" s="4"/>
      <c r="D600" s="4"/>
    </row>
    <row r="601" spans="1:4" ht="21" customHeight="1">
      <c r="A601" s="4"/>
      <c r="B601" s="14"/>
      <c r="C601" s="4"/>
      <c r="D601" s="4"/>
    </row>
    <row r="602" spans="1:4" ht="21" customHeight="1">
      <c r="A602" s="4"/>
      <c r="B602" s="14"/>
      <c r="C602" s="4"/>
      <c r="D602" s="4"/>
    </row>
    <row r="603" spans="1:4" ht="21" customHeight="1">
      <c r="A603" s="4"/>
      <c r="B603" s="14"/>
      <c r="C603" s="4"/>
      <c r="D603" s="4"/>
    </row>
    <row r="604" spans="1:4" ht="21" customHeight="1">
      <c r="A604" s="4"/>
      <c r="B604" s="14"/>
      <c r="C604" s="4"/>
      <c r="D604" s="4"/>
    </row>
    <row r="605" spans="1:4" ht="21" customHeight="1">
      <c r="A605" s="4"/>
      <c r="B605" s="14"/>
      <c r="C605" s="4"/>
      <c r="D605" s="4"/>
    </row>
    <row r="606" spans="1:4" ht="21" customHeight="1">
      <c r="A606" s="4"/>
      <c r="B606" s="14"/>
      <c r="C606" s="4"/>
      <c r="D606" s="4"/>
    </row>
    <row r="607" spans="1:4" ht="21" customHeight="1">
      <c r="A607" s="4"/>
      <c r="B607" s="14"/>
      <c r="C607" s="4"/>
      <c r="D607" s="4"/>
    </row>
    <row r="608" spans="1:4" ht="21" customHeight="1">
      <c r="A608" s="4"/>
      <c r="B608" s="14"/>
      <c r="C608" s="4"/>
      <c r="D608" s="4"/>
    </row>
    <row r="609" spans="1:4" ht="21" customHeight="1">
      <c r="A609" s="4"/>
      <c r="B609" s="14"/>
      <c r="C609" s="4"/>
      <c r="D609" s="4"/>
    </row>
    <row r="610" spans="1:4" ht="21" customHeight="1">
      <c r="A610" s="4"/>
      <c r="B610" s="14"/>
      <c r="C610" s="4"/>
      <c r="D610" s="4"/>
    </row>
    <row r="611" spans="1:4" ht="21" customHeight="1">
      <c r="A611" s="4"/>
      <c r="B611" s="14"/>
      <c r="C611" s="4"/>
      <c r="D611" s="4"/>
    </row>
    <row r="612" spans="1:4" ht="21" customHeight="1">
      <c r="A612" s="4"/>
      <c r="B612" s="14"/>
      <c r="C612" s="4"/>
      <c r="D612" s="4"/>
    </row>
    <row r="613" spans="1:4" ht="21" customHeight="1">
      <c r="A613" s="4"/>
      <c r="B613" s="14"/>
      <c r="C613" s="4"/>
      <c r="D613" s="4"/>
    </row>
    <row r="614" spans="1:4" ht="21" customHeight="1">
      <c r="A614" s="4"/>
      <c r="B614" s="14"/>
      <c r="C614" s="4"/>
      <c r="D614" s="4"/>
    </row>
    <row r="615" spans="1:4" ht="21" customHeight="1">
      <c r="A615" s="4"/>
      <c r="B615" s="14"/>
      <c r="C615" s="4"/>
      <c r="D615" s="4"/>
    </row>
    <row r="616" spans="1:4" ht="21" customHeight="1">
      <c r="A616" s="4"/>
      <c r="B616" s="14"/>
      <c r="C616" s="4"/>
      <c r="D616" s="4"/>
    </row>
    <row r="617" spans="1:4" ht="21" customHeight="1">
      <c r="A617" s="4"/>
      <c r="B617" s="14"/>
      <c r="C617" s="4"/>
      <c r="D617" s="4"/>
    </row>
    <row r="618" spans="1:4" ht="21" customHeight="1">
      <c r="A618" s="4"/>
      <c r="B618" s="14"/>
      <c r="C618" s="4"/>
      <c r="D618" s="4"/>
    </row>
    <row r="619" spans="1:4" ht="21" customHeight="1">
      <c r="A619" s="4"/>
      <c r="B619" s="14"/>
      <c r="C619" s="4"/>
      <c r="D619" s="4"/>
    </row>
    <row r="620" spans="1:4" ht="21" customHeight="1">
      <c r="A620" s="4"/>
      <c r="B620" s="14"/>
      <c r="C620" s="4"/>
      <c r="D620" s="4"/>
    </row>
    <row r="621" spans="1:4" ht="21" customHeight="1">
      <c r="A621" s="4"/>
      <c r="B621" s="14"/>
      <c r="C621" s="4"/>
      <c r="D621" s="4"/>
    </row>
    <row r="622" spans="1:4" ht="21" customHeight="1">
      <c r="A622" s="4"/>
      <c r="B622" s="14"/>
      <c r="C622" s="4"/>
      <c r="D622" s="4"/>
    </row>
    <row r="623" spans="1:4" ht="21" customHeight="1">
      <c r="A623" s="4"/>
      <c r="B623" s="14"/>
      <c r="C623" s="4"/>
      <c r="D623" s="4"/>
    </row>
    <row r="624" spans="1:4" ht="21" customHeight="1">
      <c r="A624" s="4"/>
      <c r="B624" s="14"/>
      <c r="C624" s="4"/>
      <c r="D624" s="4"/>
    </row>
    <row r="625" spans="1:4" ht="21" customHeight="1">
      <c r="A625" s="4"/>
      <c r="B625" s="14"/>
      <c r="C625" s="4"/>
      <c r="D625" s="4"/>
    </row>
    <row r="626" spans="1:4" ht="21" customHeight="1">
      <c r="A626" s="4"/>
      <c r="B626" s="14"/>
      <c r="C626" s="4"/>
      <c r="D626" s="4"/>
    </row>
    <row r="627" spans="1:4" ht="21" customHeight="1">
      <c r="A627" s="4"/>
      <c r="B627" s="14"/>
      <c r="C627" s="4"/>
      <c r="D627" s="4"/>
    </row>
    <row r="628" spans="1:4" ht="21" customHeight="1">
      <c r="A628" s="4"/>
      <c r="B628" s="14"/>
      <c r="C628" s="4"/>
      <c r="D628" s="4"/>
    </row>
    <row r="629" spans="1:4" ht="21" customHeight="1">
      <c r="A629" s="4"/>
      <c r="B629" s="14"/>
      <c r="C629" s="4"/>
      <c r="D629" s="4"/>
    </row>
    <row r="630" spans="1:4" ht="21" customHeight="1">
      <c r="A630" s="4"/>
      <c r="B630" s="14"/>
      <c r="C630" s="4"/>
      <c r="D630" s="4"/>
    </row>
    <row r="631" spans="1:4" ht="21" customHeight="1">
      <c r="A631" s="4"/>
      <c r="B631" s="14"/>
      <c r="C631" s="4"/>
      <c r="D631" s="4"/>
    </row>
    <row r="632" spans="1:4" ht="21" customHeight="1">
      <c r="A632" s="4"/>
      <c r="B632" s="14"/>
      <c r="C632" s="4"/>
      <c r="D632" s="4"/>
    </row>
    <row r="633" spans="1:4" ht="21" customHeight="1">
      <c r="A633" s="4"/>
      <c r="B633" s="14"/>
      <c r="C633" s="4"/>
      <c r="D633" s="4"/>
    </row>
    <row r="634" spans="1:4" ht="21" customHeight="1">
      <c r="A634" s="4"/>
      <c r="B634" s="14"/>
      <c r="C634" s="4"/>
      <c r="D634" s="4"/>
    </row>
    <row r="635" spans="1:4" ht="21" customHeight="1">
      <c r="A635" s="4"/>
      <c r="B635" s="14"/>
      <c r="C635" s="4"/>
      <c r="D635" s="4"/>
    </row>
    <row r="636" spans="1:4" ht="21" customHeight="1">
      <c r="A636" s="4"/>
      <c r="B636" s="14"/>
      <c r="C636" s="4"/>
      <c r="D636" s="4"/>
    </row>
    <row r="637" spans="1:4" ht="21" customHeight="1">
      <c r="A637" s="4"/>
      <c r="B637" s="14"/>
      <c r="C637" s="4"/>
      <c r="D637" s="4"/>
    </row>
    <row r="638" spans="1:4" ht="21" customHeight="1">
      <c r="A638" s="4"/>
      <c r="B638" s="14"/>
      <c r="C638" s="4"/>
      <c r="D638" s="4"/>
    </row>
    <row r="639" spans="1:4" ht="21" customHeight="1">
      <c r="A639" s="4"/>
      <c r="B639" s="14"/>
      <c r="C639" s="4"/>
      <c r="D639" s="4"/>
    </row>
    <row r="640" spans="1:4" ht="21" customHeight="1">
      <c r="A640" s="4"/>
      <c r="B640" s="14"/>
      <c r="C640" s="4"/>
      <c r="D640" s="4"/>
    </row>
    <row r="641" spans="1:4" ht="21" customHeight="1">
      <c r="A641" s="4"/>
      <c r="B641" s="14"/>
      <c r="C641" s="4"/>
      <c r="D641" s="4"/>
    </row>
    <row r="642" spans="1:4" ht="21" customHeight="1">
      <c r="A642" s="4"/>
      <c r="B642" s="14"/>
      <c r="C642" s="4"/>
      <c r="D642" s="4"/>
    </row>
    <row r="643" spans="1:4" ht="21" customHeight="1">
      <c r="A643" s="4"/>
      <c r="B643" s="14"/>
      <c r="C643" s="4"/>
      <c r="D643" s="4"/>
    </row>
    <row r="644" spans="1:4" ht="21" customHeight="1">
      <c r="A644" s="4"/>
      <c r="B644" s="14"/>
      <c r="C644" s="4"/>
      <c r="D644" s="4"/>
    </row>
    <row r="645" spans="1:4" ht="21" customHeight="1">
      <c r="A645" s="4"/>
      <c r="B645" s="14"/>
      <c r="C645" s="4"/>
      <c r="D645" s="4"/>
    </row>
    <row r="646" spans="1:4" ht="21" customHeight="1">
      <c r="A646" s="4"/>
      <c r="B646" s="14"/>
      <c r="C646" s="4"/>
      <c r="D646" s="4"/>
    </row>
    <row r="647" spans="1:4" ht="21" customHeight="1">
      <c r="A647" s="4"/>
      <c r="B647" s="14"/>
      <c r="C647" s="4"/>
      <c r="D647" s="4"/>
    </row>
    <row r="648" spans="1:4" ht="21" customHeight="1">
      <c r="A648" s="4"/>
      <c r="B648" s="14"/>
      <c r="C648" s="4"/>
      <c r="D648" s="4"/>
    </row>
    <row r="649" spans="1:4" ht="21" customHeight="1">
      <c r="A649" s="4"/>
      <c r="B649" s="14"/>
      <c r="C649" s="4"/>
      <c r="D649" s="4"/>
    </row>
    <row r="650" spans="1:4" ht="21" customHeight="1">
      <c r="A650" s="4"/>
      <c r="B650" s="14"/>
      <c r="C650" s="4"/>
      <c r="D650" s="4"/>
    </row>
    <row r="651" spans="1:4" ht="21" customHeight="1">
      <c r="A651" s="4"/>
      <c r="B651" s="14"/>
      <c r="C651" s="4"/>
      <c r="D651" s="4"/>
    </row>
    <row r="652" spans="1:4" ht="21" customHeight="1">
      <c r="A652" s="4"/>
      <c r="B652" s="14"/>
      <c r="C652" s="4"/>
      <c r="D652" s="4"/>
    </row>
    <row r="653" spans="1:4" ht="21" customHeight="1">
      <c r="A653" s="4"/>
      <c r="B653" s="14"/>
      <c r="C653" s="4"/>
      <c r="D653" s="4"/>
    </row>
    <row r="654" spans="1:4" ht="21" customHeight="1">
      <c r="A654" s="4"/>
      <c r="B654" s="14"/>
      <c r="C654" s="4"/>
      <c r="D654" s="4"/>
    </row>
    <row r="655" spans="1:4" ht="21" customHeight="1">
      <c r="A655" s="4"/>
      <c r="B655" s="14"/>
      <c r="C655" s="4"/>
      <c r="D655" s="4"/>
    </row>
    <row r="656" spans="1:4" ht="21" customHeight="1">
      <c r="A656" s="4"/>
      <c r="B656" s="14"/>
      <c r="C656" s="4"/>
      <c r="D656" s="4"/>
    </row>
    <row r="657" spans="1:4" ht="21" customHeight="1">
      <c r="A657" s="4"/>
      <c r="B657" s="14"/>
      <c r="C657" s="4"/>
      <c r="D657" s="4"/>
    </row>
    <row r="658" spans="1:4" ht="21" customHeight="1">
      <c r="A658" s="4"/>
      <c r="B658" s="14"/>
      <c r="C658" s="4"/>
      <c r="D658" s="4"/>
    </row>
    <row r="659" spans="1:4" ht="21" customHeight="1">
      <c r="A659" s="4"/>
      <c r="B659" s="14"/>
      <c r="C659" s="4"/>
      <c r="D659" s="4"/>
    </row>
    <row r="660" spans="1:4" ht="21" customHeight="1">
      <c r="A660" s="4"/>
      <c r="B660" s="14"/>
      <c r="C660" s="4"/>
      <c r="D660" s="4"/>
    </row>
    <row r="661" spans="1:4" ht="21" customHeight="1">
      <c r="A661" s="4"/>
      <c r="B661" s="14"/>
      <c r="C661" s="4"/>
      <c r="D661" s="4"/>
    </row>
    <row r="662" spans="1:4" ht="21" customHeight="1">
      <c r="A662" s="4"/>
      <c r="B662" s="14"/>
      <c r="C662" s="4"/>
      <c r="D662" s="4"/>
    </row>
    <row r="663" spans="1:4" ht="21" customHeight="1">
      <c r="A663" s="4"/>
      <c r="B663" s="14"/>
      <c r="C663" s="4"/>
      <c r="D663" s="4"/>
    </row>
    <row r="664" spans="1:4" ht="21" customHeight="1">
      <c r="A664" s="4"/>
      <c r="B664" s="14"/>
      <c r="C664" s="4"/>
      <c r="D664" s="4"/>
    </row>
    <row r="665" spans="1:4" ht="21" customHeight="1">
      <c r="A665" s="4"/>
      <c r="B665" s="14"/>
      <c r="C665" s="4"/>
      <c r="D665" s="4"/>
    </row>
    <row r="666" spans="1:4" ht="21" customHeight="1">
      <c r="A666" s="4"/>
      <c r="B666" s="14"/>
      <c r="C666" s="4"/>
      <c r="D666" s="4"/>
    </row>
    <row r="667" spans="1:4" ht="21" customHeight="1">
      <c r="A667" s="4"/>
      <c r="B667" s="14"/>
      <c r="C667" s="4"/>
      <c r="D667" s="4"/>
    </row>
    <row r="668" spans="1:4" ht="21" customHeight="1">
      <c r="A668" s="4"/>
      <c r="B668" s="14"/>
      <c r="C668" s="4"/>
      <c r="D668" s="4"/>
    </row>
    <row r="669" spans="1:4" ht="21" customHeight="1">
      <c r="A669" s="4"/>
      <c r="B669" s="14"/>
      <c r="C669" s="4"/>
      <c r="D669" s="4"/>
    </row>
    <row r="670" spans="1:4" ht="21" customHeight="1">
      <c r="A670" s="4"/>
      <c r="B670" s="14"/>
      <c r="C670" s="4"/>
      <c r="D670" s="4"/>
    </row>
    <row r="671" spans="1:4" ht="21" customHeight="1">
      <c r="A671" s="4"/>
      <c r="B671" s="14"/>
      <c r="C671" s="4"/>
      <c r="D671" s="4"/>
    </row>
    <row r="672" spans="1:4" ht="21" customHeight="1">
      <c r="A672" s="4"/>
      <c r="B672" s="14"/>
      <c r="C672" s="4"/>
      <c r="D672" s="4"/>
    </row>
    <row r="673" spans="1:4" ht="21" customHeight="1">
      <c r="A673" s="4"/>
      <c r="B673" s="14"/>
      <c r="C673" s="4"/>
      <c r="D673" s="4"/>
    </row>
    <row r="674" spans="1:4" ht="21" customHeight="1">
      <c r="A674" s="4"/>
      <c r="B674" s="14"/>
      <c r="C674" s="4"/>
      <c r="D674" s="4"/>
    </row>
    <row r="675" spans="1:4" ht="21" customHeight="1">
      <c r="A675" s="4"/>
      <c r="B675" s="14"/>
      <c r="C675" s="4"/>
      <c r="D675" s="4"/>
    </row>
    <row r="676" spans="1:4" ht="21" customHeight="1">
      <c r="A676" s="4"/>
      <c r="B676" s="14"/>
      <c r="C676" s="4"/>
      <c r="D676" s="4"/>
    </row>
    <row r="677" spans="1:4" ht="21" customHeight="1">
      <c r="A677" s="4"/>
      <c r="B677" s="14"/>
      <c r="C677" s="4"/>
      <c r="D677" s="4"/>
    </row>
    <row r="678" spans="1:4" ht="21" customHeight="1">
      <c r="A678" s="4"/>
      <c r="B678" s="14"/>
      <c r="C678" s="4"/>
      <c r="D678" s="4"/>
    </row>
    <row r="679" spans="1:4" ht="21" customHeight="1">
      <c r="A679" s="4"/>
      <c r="B679" s="14"/>
      <c r="C679" s="4"/>
      <c r="D679" s="4"/>
    </row>
    <row r="680" spans="1:4" ht="21" customHeight="1">
      <c r="A680" s="4"/>
      <c r="B680" s="14"/>
      <c r="C680" s="4"/>
      <c r="D680" s="4"/>
    </row>
    <row r="681" spans="1:4" ht="21" customHeight="1">
      <c r="A681" s="4"/>
      <c r="B681" s="14"/>
      <c r="C681" s="4"/>
      <c r="D681" s="4"/>
    </row>
    <row r="682" spans="1:4" ht="21" customHeight="1">
      <c r="A682" s="4"/>
      <c r="B682" s="14"/>
      <c r="C682" s="4"/>
      <c r="D682" s="4"/>
    </row>
    <row r="683" spans="1:4" ht="21" customHeight="1">
      <c r="A683" s="4"/>
      <c r="B683" s="14"/>
      <c r="C683" s="4"/>
      <c r="D683" s="4"/>
    </row>
    <row r="684" spans="1:4" ht="21" customHeight="1">
      <c r="A684" s="4"/>
      <c r="B684" s="14"/>
      <c r="C684" s="4"/>
      <c r="D684" s="4"/>
    </row>
    <row r="685" spans="1:4" ht="21" customHeight="1">
      <c r="A685" s="4"/>
      <c r="B685" s="14"/>
      <c r="C685" s="4"/>
      <c r="D685" s="4"/>
    </row>
    <row r="686" spans="1:4" ht="21" customHeight="1">
      <c r="A686" s="4"/>
      <c r="B686" s="14"/>
      <c r="C686" s="4"/>
      <c r="D686" s="4"/>
    </row>
    <row r="687" spans="1:4" ht="21" customHeight="1">
      <c r="A687" s="4"/>
      <c r="B687" s="14"/>
      <c r="C687" s="4"/>
      <c r="D687" s="4"/>
    </row>
    <row r="688" spans="1:4" ht="21" customHeight="1">
      <c r="A688" s="4"/>
      <c r="B688" s="14"/>
      <c r="C688" s="4"/>
      <c r="D688" s="4"/>
    </row>
    <row r="689" spans="1:4" ht="21" customHeight="1">
      <c r="A689" s="4"/>
      <c r="B689" s="14"/>
      <c r="C689" s="4"/>
      <c r="D689" s="4"/>
    </row>
    <row r="690" spans="1:4" ht="21" customHeight="1">
      <c r="A690" s="4"/>
      <c r="B690" s="14"/>
      <c r="C690" s="4"/>
      <c r="D690" s="4"/>
    </row>
    <row r="691" spans="1:4" ht="21" customHeight="1">
      <c r="A691" s="4"/>
      <c r="B691" s="14"/>
      <c r="C691" s="4"/>
      <c r="D691" s="4"/>
    </row>
    <row r="692" spans="1:4" ht="21" customHeight="1">
      <c r="A692" s="4"/>
      <c r="B692" s="14"/>
      <c r="C692" s="4"/>
      <c r="D692" s="4"/>
    </row>
    <row r="693" spans="1:4" ht="21" customHeight="1">
      <c r="A693" s="4"/>
      <c r="B693" s="14"/>
      <c r="C693" s="4"/>
      <c r="D693" s="4"/>
    </row>
    <row r="694" spans="1:4" ht="21" customHeight="1">
      <c r="A694" s="4"/>
      <c r="B694" s="14"/>
      <c r="C694" s="4"/>
      <c r="D694" s="4"/>
    </row>
    <row r="695" spans="1:4" ht="21" customHeight="1">
      <c r="A695" s="4"/>
      <c r="B695" s="14"/>
      <c r="C695" s="4"/>
      <c r="D695" s="4"/>
    </row>
    <row r="696" spans="1:4" ht="21" customHeight="1">
      <c r="A696" s="4"/>
      <c r="B696" s="14"/>
      <c r="C696" s="4"/>
      <c r="D696" s="4"/>
    </row>
    <row r="697" spans="1:4" ht="21" customHeight="1">
      <c r="A697" s="4"/>
      <c r="B697" s="14"/>
      <c r="C697" s="4"/>
      <c r="D697" s="4"/>
    </row>
    <row r="698" spans="1:4" ht="21" customHeight="1">
      <c r="A698" s="4"/>
      <c r="B698" s="14"/>
      <c r="C698" s="4"/>
      <c r="D698" s="4"/>
    </row>
    <row r="699" spans="1:4" ht="21" customHeight="1">
      <c r="A699" s="4"/>
      <c r="B699" s="14"/>
      <c r="C699" s="4"/>
      <c r="D699" s="4"/>
    </row>
    <row r="700" spans="1:4" ht="21" customHeight="1">
      <c r="A700" s="4"/>
      <c r="B700" s="14"/>
      <c r="C700" s="4"/>
      <c r="D700" s="4"/>
    </row>
    <row r="701" spans="1:4" ht="21" customHeight="1">
      <c r="A701" s="4"/>
      <c r="B701" s="14"/>
      <c r="C701" s="4"/>
      <c r="D701" s="4"/>
    </row>
    <row r="702" spans="1:4" ht="21" customHeight="1">
      <c r="A702" s="4"/>
      <c r="B702" s="14"/>
      <c r="C702" s="4"/>
      <c r="D702" s="4"/>
    </row>
    <row r="703" spans="1:4" ht="21" customHeight="1">
      <c r="A703" s="4"/>
      <c r="B703" s="14"/>
      <c r="C703" s="4"/>
      <c r="D703" s="4"/>
    </row>
    <row r="704" spans="1:4" ht="21" customHeight="1">
      <c r="A704" s="4"/>
      <c r="B704" s="14"/>
      <c r="C704" s="4"/>
      <c r="D704" s="4"/>
    </row>
    <row r="705" spans="1:4" ht="21" customHeight="1">
      <c r="A705" s="4"/>
      <c r="B705" s="14"/>
      <c r="C705" s="4"/>
      <c r="D705" s="4"/>
    </row>
    <row r="706" spans="1:4" ht="21" customHeight="1">
      <c r="A706" s="4"/>
      <c r="B706" s="14"/>
      <c r="C706" s="4"/>
      <c r="D706" s="4"/>
    </row>
    <row r="707" spans="1:4" ht="21" customHeight="1">
      <c r="A707" s="4"/>
      <c r="B707" s="14"/>
      <c r="C707" s="4"/>
      <c r="D707" s="4"/>
    </row>
    <row r="708" spans="1:4" ht="21" customHeight="1">
      <c r="A708" s="4"/>
      <c r="B708" s="14"/>
      <c r="C708" s="4"/>
      <c r="D708" s="4"/>
    </row>
    <row r="709" spans="1:4" ht="21" customHeight="1">
      <c r="A709" s="4"/>
      <c r="B709" s="14"/>
      <c r="C709" s="4"/>
      <c r="D709" s="4"/>
    </row>
    <row r="710" spans="1:4" ht="21" customHeight="1">
      <c r="A710" s="4"/>
      <c r="B710" s="14"/>
      <c r="C710" s="4"/>
      <c r="D710" s="4"/>
    </row>
    <row r="711" spans="1:4" ht="21" customHeight="1">
      <c r="A711" s="4"/>
      <c r="B711" s="14"/>
      <c r="C711" s="4"/>
      <c r="D711" s="4"/>
    </row>
    <row r="712" spans="1:4" ht="21" customHeight="1">
      <c r="A712" s="4"/>
      <c r="B712" s="14"/>
      <c r="C712" s="4"/>
      <c r="D712" s="4"/>
    </row>
    <row r="713" spans="1:4" ht="21" customHeight="1">
      <c r="A713" s="4"/>
      <c r="B713" s="14"/>
      <c r="C713" s="4"/>
      <c r="D713" s="4"/>
    </row>
    <row r="714" spans="1:4" ht="21" customHeight="1">
      <c r="A714" s="4"/>
      <c r="B714" s="14"/>
      <c r="C714" s="4"/>
      <c r="D714" s="4"/>
    </row>
    <row r="715" spans="1:4" ht="21" customHeight="1">
      <c r="A715" s="4"/>
      <c r="B715" s="14"/>
      <c r="C715" s="4"/>
      <c r="D715" s="4"/>
    </row>
    <row r="716" spans="1:4" ht="21" customHeight="1">
      <c r="A716" s="4"/>
      <c r="B716" s="14"/>
      <c r="C716" s="4"/>
      <c r="D716" s="4"/>
    </row>
    <row r="717" spans="1:4" ht="21" customHeight="1">
      <c r="A717" s="4"/>
      <c r="B717" s="14"/>
      <c r="C717" s="4"/>
      <c r="D717" s="4"/>
    </row>
    <row r="718" spans="1:4" ht="21" customHeight="1">
      <c r="A718" s="4"/>
      <c r="B718" s="14"/>
      <c r="C718" s="4"/>
      <c r="D718" s="4"/>
    </row>
    <row r="719" spans="1:4" ht="21" customHeight="1">
      <c r="A719" s="4"/>
      <c r="B719" s="14"/>
      <c r="C719" s="4"/>
      <c r="D719" s="4"/>
    </row>
    <row r="720" spans="1:4" ht="21" customHeight="1">
      <c r="A720" s="4"/>
      <c r="B720" s="14"/>
      <c r="C720" s="4"/>
      <c r="D720" s="4"/>
    </row>
    <row r="721" spans="1:4" ht="21" customHeight="1">
      <c r="A721" s="4"/>
      <c r="B721" s="14"/>
      <c r="C721" s="4"/>
      <c r="D721" s="4"/>
    </row>
    <row r="722" spans="1:4" ht="21" customHeight="1">
      <c r="A722" s="4"/>
      <c r="B722" s="14"/>
      <c r="C722" s="4"/>
      <c r="D722" s="4"/>
    </row>
    <row r="723" spans="1:4" ht="21" customHeight="1">
      <c r="A723" s="4"/>
      <c r="B723" s="14"/>
      <c r="C723" s="4"/>
      <c r="D723" s="4"/>
    </row>
    <row r="724" spans="1:4" ht="21" customHeight="1">
      <c r="A724" s="4"/>
      <c r="B724" s="14"/>
      <c r="C724" s="4"/>
      <c r="D724" s="4"/>
    </row>
    <row r="725" spans="1:4" ht="21" customHeight="1">
      <c r="A725" s="4"/>
      <c r="B725" s="14"/>
      <c r="C725" s="4"/>
      <c r="D725" s="4"/>
    </row>
    <row r="726" spans="1:4" ht="21" customHeight="1">
      <c r="A726" s="4"/>
      <c r="B726" s="14"/>
      <c r="C726" s="4"/>
      <c r="D726" s="4"/>
    </row>
    <row r="727" spans="1:4" ht="21" customHeight="1">
      <c r="A727" s="4"/>
      <c r="B727" s="14"/>
      <c r="C727" s="4"/>
      <c r="D727" s="4"/>
    </row>
    <row r="728" spans="1:4" ht="21" customHeight="1">
      <c r="A728" s="4"/>
      <c r="B728" s="14"/>
      <c r="C728" s="4"/>
      <c r="D728" s="4"/>
    </row>
    <row r="729" spans="1:4" ht="21" customHeight="1">
      <c r="A729" s="4"/>
      <c r="B729" s="14"/>
      <c r="C729" s="4"/>
      <c r="D729" s="4"/>
    </row>
    <row r="730" spans="1:4" ht="21" customHeight="1">
      <c r="A730" s="4"/>
      <c r="B730" s="14"/>
      <c r="C730" s="4"/>
      <c r="D730" s="4"/>
    </row>
    <row r="731" spans="1:4" ht="21" customHeight="1">
      <c r="A731" s="4"/>
      <c r="B731" s="14"/>
      <c r="C731" s="4"/>
      <c r="D731" s="4"/>
    </row>
    <row r="732" spans="1:4" ht="21" customHeight="1">
      <c r="A732" s="4"/>
      <c r="B732" s="14"/>
      <c r="C732" s="4"/>
      <c r="D732" s="4"/>
    </row>
    <row r="733" spans="1:4" ht="21" customHeight="1">
      <c r="A733" s="4"/>
      <c r="B733" s="14"/>
      <c r="C733" s="4"/>
      <c r="D733" s="4"/>
    </row>
    <row r="734" spans="1:4" ht="21" customHeight="1">
      <c r="A734" s="4"/>
      <c r="B734" s="14"/>
      <c r="C734" s="4"/>
      <c r="D734" s="4"/>
    </row>
    <row r="735" spans="1:4" ht="21" customHeight="1">
      <c r="A735" s="4"/>
      <c r="B735" s="14"/>
      <c r="C735" s="4"/>
      <c r="D735" s="4"/>
    </row>
    <row r="736" spans="1:4" ht="21" customHeight="1">
      <c r="A736" s="4"/>
      <c r="B736" s="14"/>
      <c r="C736" s="4"/>
      <c r="D736" s="4"/>
    </row>
    <row r="737" spans="1:4" ht="21" customHeight="1">
      <c r="A737" s="4"/>
      <c r="B737" s="14"/>
      <c r="C737" s="4"/>
      <c r="D737" s="4"/>
    </row>
    <row r="738" spans="1:4" ht="21" customHeight="1">
      <c r="A738" s="4"/>
      <c r="B738" s="14"/>
      <c r="C738" s="4"/>
      <c r="D738" s="4"/>
    </row>
    <row r="739" spans="1:4" ht="21" customHeight="1">
      <c r="A739" s="4"/>
      <c r="B739" s="14"/>
      <c r="C739" s="4"/>
      <c r="D739" s="4"/>
    </row>
    <row r="740" spans="1:4" ht="21" customHeight="1">
      <c r="A740" s="4"/>
      <c r="B740" s="14"/>
      <c r="C740" s="4"/>
      <c r="D740" s="4"/>
    </row>
    <row r="741" spans="1:4" ht="21" customHeight="1">
      <c r="A741" s="4"/>
      <c r="B741" s="14"/>
      <c r="C741" s="4"/>
      <c r="D741" s="4"/>
    </row>
    <row r="742" spans="1:4" ht="21" customHeight="1">
      <c r="A742" s="4"/>
      <c r="B742" s="14"/>
      <c r="C742" s="4"/>
      <c r="D742" s="4"/>
    </row>
    <row r="743" spans="1:4" ht="21" customHeight="1">
      <c r="A743" s="4"/>
      <c r="B743" s="14"/>
      <c r="C743" s="4"/>
      <c r="D743" s="4"/>
    </row>
    <row r="744" spans="1:4" ht="21" customHeight="1">
      <c r="A744" s="4"/>
      <c r="B744" s="14"/>
      <c r="C744" s="4"/>
      <c r="D744" s="4"/>
    </row>
    <row r="745" spans="1:4" ht="21" customHeight="1">
      <c r="A745" s="4"/>
      <c r="B745" s="14"/>
      <c r="C745" s="4"/>
      <c r="D745" s="4"/>
    </row>
    <row r="746" spans="1:4" ht="21" customHeight="1">
      <c r="A746" s="4"/>
      <c r="B746" s="14"/>
      <c r="C746" s="4"/>
      <c r="D746" s="4"/>
    </row>
    <row r="747" spans="1:4" ht="21" customHeight="1">
      <c r="A747" s="4"/>
      <c r="B747" s="14"/>
      <c r="C747" s="4"/>
      <c r="D747" s="4"/>
    </row>
    <row r="748" spans="1:4" ht="21" customHeight="1">
      <c r="A748" s="4"/>
      <c r="B748" s="14"/>
      <c r="C748" s="4"/>
      <c r="D748" s="4"/>
    </row>
    <row r="749" spans="1:4" ht="21" customHeight="1">
      <c r="A749" s="4"/>
      <c r="B749" s="14"/>
      <c r="C749" s="4"/>
      <c r="D749" s="4"/>
    </row>
    <row r="750" spans="1:4" ht="21" customHeight="1">
      <c r="A750" s="4"/>
      <c r="B750" s="14"/>
      <c r="C750" s="4"/>
      <c r="D750" s="4"/>
    </row>
    <row r="751" spans="1:4" ht="21" customHeight="1">
      <c r="A751" s="4"/>
      <c r="B751" s="14"/>
      <c r="C751" s="4"/>
      <c r="D751" s="4"/>
    </row>
    <row r="752" spans="1:4" ht="21" customHeight="1">
      <c r="A752" s="4"/>
      <c r="B752" s="14"/>
      <c r="C752" s="4"/>
      <c r="D752" s="4"/>
    </row>
    <row r="753" spans="1:4" ht="21" customHeight="1">
      <c r="A753" s="4"/>
      <c r="B753" s="14"/>
      <c r="C753" s="4"/>
      <c r="D753" s="4"/>
    </row>
    <row r="754" spans="1:4" ht="21" customHeight="1">
      <c r="A754" s="4"/>
      <c r="B754" s="14"/>
      <c r="C754" s="4"/>
      <c r="D754" s="4"/>
    </row>
    <row r="755" spans="1:4" ht="21" customHeight="1">
      <c r="A755" s="4"/>
      <c r="B755" s="14"/>
      <c r="C755" s="4"/>
      <c r="D755" s="4"/>
    </row>
    <row r="756" spans="1:4" ht="21" customHeight="1">
      <c r="A756" s="4"/>
      <c r="B756" s="14"/>
      <c r="C756" s="4"/>
      <c r="D756" s="4"/>
    </row>
    <row r="757" spans="1:4" ht="21" customHeight="1">
      <c r="A757" s="4"/>
      <c r="B757" s="14"/>
      <c r="C757" s="4"/>
      <c r="D757" s="4"/>
    </row>
    <row r="758" spans="1:4" ht="21" customHeight="1">
      <c r="A758" s="4"/>
      <c r="B758" s="14"/>
      <c r="C758" s="4"/>
      <c r="D758" s="4"/>
    </row>
    <row r="759" spans="1:4" ht="21" customHeight="1">
      <c r="A759" s="4"/>
      <c r="B759" s="14"/>
      <c r="C759" s="4"/>
      <c r="D759" s="4"/>
    </row>
    <row r="760" spans="1:4" ht="21" customHeight="1">
      <c r="A760" s="4"/>
      <c r="B760" s="14"/>
      <c r="C760" s="4"/>
      <c r="D760" s="4"/>
    </row>
    <row r="761" spans="1:4" ht="21" customHeight="1">
      <c r="A761" s="4"/>
      <c r="B761" s="14"/>
      <c r="C761" s="4"/>
      <c r="D761" s="4"/>
    </row>
    <row r="762" spans="1:4" ht="21" customHeight="1">
      <c r="A762" s="4"/>
      <c r="B762" s="14"/>
      <c r="C762" s="4"/>
      <c r="D762" s="4"/>
    </row>
    <row r="763" spans="1:4" ht="21" customHeight="1">
      <c r="A763" s="4"/>
      <c r="B763" s="14"/>
      <c r="C763" s="4"/>
      <c r="D763" s="4"/>
    </row>
    <row r="764" spans="1:4" ht="21" customHeight="1">
      <c r="A764" s="4"/>
      <c r="B764" s="14"/>
      <c r="C764" s="4"/>
      <c r="D764" s="4"/>
    </row>
    <row r="765" spans="1:4" ht="21" customHeight="1">
      <c r="A765" s="4"/>
      <c r="B765" s="14"/>
      <c r="C765" s="4"/>
      <c r="D765" s="4"/>
    </row>
    <row r="766" spans="1:4" ht="21" customHeight="1">
      <c r="A766" s="4"/>
      <c r="B766" s="14"/>
      <c r="C766" s="4"/>
      <c r="D766" s="4"/>
    </row>
    <row r="767" spans="1:4" ht="21" customHeight="1">
      <c r="A767" s="4"/>
      <c r="B767" s="14"/>
      <c r="C767" s="4"/>
      <c r="D767" s="4"/>
    </row>
    <row r="768" spans="1:4" ht="21" customHeight="1">
      <c r="A768" s="4"/>
      <c r="B768" s="14"/>
      <c r="C768" s="4"/>
      <c r="D768" s="4"/>
    </row>
    <row r="769" spans="1:4" ht="21" customHeight="1">
      <c r="A769" s="4"/>
      <c r="B769" s="14"/>
      <c r="C769" s="4"/>
      <c r="D769" s="4"/>
    </row>
    <row r="770" spans="1:4" ht="21" customHeight="1">
      <c r="A770" s="4"/>
      <c r="B770" s="14"/>
      <c r="C770" s="4"/>
      <c r="D770" s="4"/>
    </row>
    <row r="771" spans="1:4" ht="21" customHeight="1">
      <c r="A771" s="4"/>
      <c r="B771" s="14"/>
      <c r="C771" s="4"/>
      <c r="D771" s="4"/>
    </row>
    <row r="772" spans="1:4" ht="21" customHeight="1">
      <c r="A772" s="4"/>
      <c r="B772" s="14"/>
      <c r="C772" s="4"/>
      <c r="D772" s="4"/>
    </row>
    <row r="773" spans="1:4" ht="21" customHeight="1">
      <c r="A773" s="4"/>
      <c r="B773" s="14"/>
      <c r="C773" s="4"/>
      <c r="D773" s="4"/>
    </row>
    <row r="774" spans="1:4" ht="21" customHeight="1">
      <c r="A774" s="4"/>
      <c r="B774" s="14"/>
      <c r="C774" s="4"/>
      <c r="D774" s="4"/>
    </row>
    <row r="775" spans="1:4" ht="21" customHeight="1">
      <c r="A775" s="4"/>
      <c r="B775" s="14"/>
      <c r="C775" s="4"/>
      <c r="D775" s="4"/>
    </row>
    <row r="776" spans="1:4" ht="21" customHeight="1">
      <c r="A776" s="4"/>
      <c r="B776" s="14"/>
      <c r="C776" s="4"/>
      <c r="D776" s="4"/>
    </row>
    <row r="777" spans="1:4" ht="21" customHeight="1">
      <c r="A777" s="4"/>
      <c r="B777" s="14"/>
      <c r="C777" s="4"/>
      <c r="D777" s="4"/>
    </row>
    <row r="778" spans="1:4" ht="21" customHeight="1">
      <c r="A778" s="4"/>
      <c r="B778" s="14"/>
      <c r="C778" s="4"/>
      <c r="D778" s="4"/>
    </row>
    <row r="779" spans="1:4" ht="21" customHeight="1">
      <c r="A779" s="4"/>
      <c r="B779" s="14"/>
      <c r="C779" s="4"/>
      <c r="D779" s="4"/>
    </row>
    <row r="780" spans="1:4" ht="21" customHeight="1">
      <c r="A780" s="4"/>
      <c r="B780" s="14"/>
      <c r="C780" s="4"/>
      <c r="D780" s="4"/>
    </row>
    <row r="781" spans="1:4" ht="21" customHeight="1">
      <c r="A781" s="4"/>
      <c r="B781" s="14"/>
      <c r="C781" s="4"/>
      <c r="D781" s="4"/>
    </row>
    <row r="782" spans="1:4" ht="21" customHeight="1">
      <c r="A782" s="4"/>
      <c r="B782" s="14"/>
      <c r="C782" s="4"/>
      <c r="D782" s="4"/>
    </row>
    <row r="783" spans="1:4" ht="21" customHeight="1">
      <c r="A783" s="4"/>
      <c r="B783" s="14"/>
      <c r="C783" s="4"/>
      <c r="D783" s="4"/>
    </row>
    <row r="784" spans="1:4" ht="21" customHeight="1">
      <c r="A784" s="4"/>
      <c r="B784" s="14"/>
      <c r="C784" s="4"/>
      <c r="D784" s="4"/>
    </row>
    <row r="785" spans="1:4" ht="21" customHeight="1">
      <c r="A785" s="4"/>
      <c r="B785" s="14"/>
      <c r="C785" s="4"/>
      <c r="D785" s="4"/>
    </row>
    <row r="786" spans="1:4" ht="21" customHeight="1">
      <c r="A786" s="4"/>
      <c r="B786" s="14"/>
      <c r="C786" s="4"/>
      <c r="D786" s="4"/>
    </row>
    <row r="787" spans="1:4" ht="21" customHeight="1">
      <c r="A787" s="4"/>
      <c r="B787" s="14"/>
      <c r="C787" s="4"/>
      <c r="D787" s="4"/>
    </row>
    <row r="788" spans="1:4" ht="21" customHeight="1">
      <c r="A788" s="4"/>
      <c r="B788" s="14"/>
      <c r="C788" s="4"/>
      <c r="D788" s="4"/>
    </row>
    <row r="789" spans="1:4" ht="21" customHeight="1">
      <c r="A789" s="4"/>
      <c r="B789" s="14"/>
      <c r="C789" s="4"/>
      <c r="D789" s="4"/>
    </row>
    <row r="790" spans="1:4" ht="21" customHeight="1">
      <c r="A790" s="4"/>
      <c r="B790" s="14"/>
      <c r="C790" s="4"/>
      <c r="D790" s="4"/>
    </row>
    <row r="791" spans="1:4" ht="21" customHeight="1">
      <c r="A791" s="4"/>
      <c r="B791" s="14"/>
      <c r="C791" s="4"/>
      <c r="D791" s="4"/>
    </row>
    <row r="792" spans="1:4" ht="21" customHeight="1">
      <c r="A792" s="4"/>
      <c r="B792" s="14"/>
      <c r="C792" s="4"/>
      <c r="D792" s="4"/>
    </row>
    <row r="793" spans="1:4" ht="21" customHeight="1">
      <c r="A793" s="4"/>
      <c r="B793" s="14"/>
      <c r="C793" s="4"/>
      <c r="D793" s="4"/>
    </row>
    <row r="794" spans="1:4" ht="21" customHeight="1">
      <c r="A794" s="4"/>
      <c r="B794" s="14"/>
      <c r="C794" s="4"/>
      <c r="D794" s="4"/>
    </row>
    <row r="795" spans="1:4" ht="21" customHeight="1">
      <c r="A795" s="4"/>
      <c r="B795" s="14"/>
      <c r="C795" s="4"/>
      <c r="D795" s="4"/>
    </row>
    <row r="796" spans="1:4" ht="21" customHeight="1">
      <c r="A796" s="4"/>
      <c r="B796" s="14"/>
      <c r="C796" s="4"/>
      <c r="D796" s="4"/>
    </row>
    <row r="797" spans="1:4" ht="21" customHeight="1">
      <c r="A797" s="4"/>
      <c r="B797" s="14"/>
      <c r="C797" s="4"/>
      <c r="D797" s="4"/>
    </row>
    <row r="798" spans="1:4" ht="21" customHeight="1">
      <c r="A798" s="4"/>
      <c r="B798" s="14"/>
      <c r="C798" s="4"/>
      <c r="D798" s="4"/>
    </row>
    <row r="799" spans="1:4" ht="21" customHeight="1">
      <c r="A799" s="4"/>
      <c r="B799" s="14"/>
      <c r="C799" s="4"/>
      <c r="D799" s="4"/>
    </row>
    <row r="800" spans="1:4" ht="21" customHeight="1">
      <c r="A800" s="4"/>
      <c r="B800" s="14"/>
      <c r="C800" s="4"/>
      <c r="D800" s="4"/>
    </row>
    <row r="801" spans="1:4" ht="21" customHeight="1">
      <c r="A801" s="4"/>
      <c r="B801" s="14"/>
      <c r="C801" s="4"/>
      <c r="D801" s="4"/>
    </row>
    <row r="802" spans="1:4" ht="21" customHeight="1">
      <c r="A802" s="4"/>
      <c r="B802" s="14"/>
      <c r="C802" s="4"/>
      <c r="D802" s="4"/>
    </row>
    <row r="803" spans="1:4" ht="21" customHeight="1">
      <c r="A803" s="4"/>
      <c r="B803" s="14"/>
      <c r="C803" s="4"/>
      <c r="D803" s="4"/>
    </row>
    <row r="804" spans="1:4" ht="21" customHeight="1">
      <c r="A804" s="4"/>
      <c r="B804" s="14"/>
      <c r="C804" s="4"/>
      <c r="D804" s="4"/>
    </row>
    <row r="805" spans="1:4" ht="21" customHeight="1">
      <c r="A805" s="4"/>
      <c r="B805" s="14"/>
      <c r="C805" s="4"/>
      <c r="D805" s="4"/>
    </row>
    <row r="806" spans="1:4" ht="21" customHeight="1">
      <c r="A806" s="4"/>
      <c r="B806" s="14"/>
      <c r="C806" s="4"/>
      <c r="D806" s="4"/>
    </row>
    <row r="807" spans="1:4" ht="21" customHeight="1">
      <c r="A807" s="4"/>
      <c r="B807" s="14"/>
      <c r="C807" s="4"/>
      <c r="D807" s="4"/>
    </row>
    <row r="808" spans="1:4" ht="21" customHeight="1">
      <c r="A808" s="4"/>
      <c r="B808" s="14"/>
      <c r="C808" s="4"/>
      <c r="D808" s="4"/>
    </row>
    <row r="809" spans="1:4" ht="21" customHeight="1">
      <c r="A809" s="4"/>
      <c r="B809" s="14"/>
      <c r="C809" s="4"/>
      <c r="D809" s="4"/>
    </row>
    <row r="810" spans="1:4" ht="21" customHeight="1">
      <c r="A810" s="4"/>
      <c r="B810" s="14"/>
      <c r="C810" s="4"/>
      <c r="D810" s="4"/>
    </row>
    <row r="811" spans="1:4" ht="21" customHeight="1">
      <c r="A811" s="4"/>
      <c r="B811" s="14"/>
      <c r="C811" s="4"/>
      <c r="D811" s="4"/>
    </row>
    <row r="812" spans="1:4" ht="21" customHeight="1">
      <c r="A812" s="4"/>
      <c r="B812" s="14"/>
      <c r="C812" s="4"/>
      <c r="D812" s="4"/>
    </row>
    <row r="813" spans="1:4" ht="21" customHeight="1">
      <c r="A813" s="4"/>
      <c r="B813" s="14"/>
      <c r="C813" s="4"/>
      <c r="D813" s="4"/>
    </row>
    <row r="814" spans="1:4" ht="21" customHeight="1">
      <c r="A814" s="4"/>
      <c r="B814" s="14"/>
      <c r="C814" s="4"/>
      <c r="D814" s="4"/>
    </row>
    <row r="815" spans="1:4" ht="21" customHeight="1">
      <c r="A815" s="4"/>
      <c r="B815" s="14"/>
      <c r="C815" s="4"/>
      <c r="D815" s="4"/>
    </row>
    <row r="816" spans="1:4" ht="21" customHeight="1">
      <c r="A816" s="4"/>
      <c r="B816" s="14"/>
      <c r="C816" s="4"/>
      <c r="D816" s="4"/>
    </row>
    <row r="817" spans="1:4" ht="21" customHeight="1">
      <c r="A817" s="4"/>
      <c r="B817" s="14"/>
      <c r="C817" s="4"/>
      <c r="D817" s="4"/>
    </row>
    <row r="818" spans="1:4" ht="21" customHeight="1">
      <c r="A818" s="4"/>
      <c r="B818" s="14"/>
      <c r="C818" s="4"/>
      <c r="D818" s="4"/>
    </row>
    <row r="819" spans="1:4" ht="21" customHeight="1">
      <c r="A819" s="4"/>
      <c r="B819" s="14"/>
      <c r="C819" s="4"/>
      <c r="D819" s="4"/>
    </row>
    <row r="820" spans="1:4" ht="21" customHeight="1">
      <c r="A820" s="4"/>
      <c r="B820" s="14"/>
      <c r="C820" s="4"/>
      <c r="D820" s="4"/>
    </row>
    <row r="821" spans="1:4" ht="21" customHeight="1">
      <c r="A821" s="4"/>
      <c r="B821" s="14"/>
      <c r="C821" s="4"/>
      <c r="D821" s="4"/>
    </row>
    <row r="822" spans="1:4" ht="21" customHeight="1">
      <c r="A822" s="4"/>
      <c r="B822" s="14"/>
      <c r="C822" s="4"/>
      <c r="D822" s="4"/>
    </row>
    <row r="823" spans="1:4" ht="21" customHeight="1">
      <c r="A823" s="4"/>
      <c r="B823" s="14"/>
      <c r="C823" s="4"/>
      <c r="D823" s="4"/>
    </row>
    <row r="824" spans="1:4" ht="21" customHeight="1">
      <c r="A824" s="4"/>
      <c r="B824" s="14"/>
      <c r="C824" s="4"/>
      <c r="D824" s="4"/>
    </row>
    <row r="825" spans="1:4" ht="21" customHeight="1">
      <c r="A825" s="4"/>
      <c r="B825" s="14"/>
      <c r="C825" s="4"/>
      <c r="D825" s="4"/>
    </row>
    <row r="826" spans="1:4" ht="21" customHeight="1">
      <c r="A826" s="4"/>
      <c r="B826" s="14"/>
      <c r="C826" s="4"/>
      <c r="D826" s="4"/>
    </row>
    <row r="827" spans="1:4" ht="21" customHeight="1">
      <c r="A827" s="4"/>
      <c r="B827" s="14"/>
      <c r="C827" s="4"/>
      <c r="D827" s="4"/>
    </row>
    <row r="828" spans="1:4" ht="21" customHeight="1">
      <c r="A828" s="4"/>
      <c r="B828" s="14"/>
      <c r="C828" s="4"/>
      <c r="D828" s="4"/>
    </row>
    <row r="829" spans="1:4" ht="21" customHeight="1">
      <c r="A829" s="4"/>
      <c r="B829" s="14"/>
      <c r="C829" s="4"/>
      <c r="D829" s="4"/>
    </row>
    <row r="830" spans="1:4" ht="21" customHeight="1">
      <c r="A830" s="4"/>
      <c r="B830" s="14"/>
      <c r="C830" s="4"/>
      <c r="D830" s="4"/>
    </row>
    <row r="831" spans="1:4" ht="21" customHeight="1">
      <c r="A831" s="4"/>
      <c r="B831" s="14"/>
      <c r="C831" s="4"/>
      <c r="D831" s="4"/>
    </row>
    <row r="832" spans="1:4" ht="21" customHeight="1">
      <c r="A832" s="4"/>
      <c r="B832" s="14"/>
      <c r="C832" s="4"/>
      <c r="D832" s="4"/>
    </row>
    <row r="833" spans="1:4" ht="21" customHeight="1">
      <c r="A833" s="4"/>
      <c r="B833" s="14"/>
      <c r="C833" s="4"/>
      <c r="D833" s="4"/>
    </row>
    <row r="834" spans="1:4" ht="21" customHeight="1">
      <c r="A834" s="4"/>
      <c r="B834" s="14"/>
      <c r="C834" s="4"/>
      <c r="D834" s="4"/>
    </row>
    <row r="835" spans="1:4" ht="21" customHeight="1">
      <c r="A835" s="4"/>
      <c r="B835" s="14"/>
      <c r="C835" s="4"/>
      <c r="D835" s="4"/>
    </row>
    <row r="836" spans="1:4" ht="21" customHeight="1">
      <c r="A836" s="4"/>
      <c r="B836" s="14"/>
      <c r="C836" s="4"/>
      <c r="D836" s="4"/>
    </row>
    <row r="837" spans="1:4" ht="21" customHeight="1">
      <c r="A837" s="4"/>
      <c r="B837" s="14"/>
      <c r="C837" s="4"/>
      <c r="D837" s="4"/>
    </row>
    <row r="838" spans="1:4" ht="21" customHeight="1">
      <c r="A838" s="4"/>
      <c r="B838" s="14"/>
      <c r="C838" s="4"/>
      <c r="D838" s="4"/>
    </row>
    <row r="839" spans="1:4" ht="21" customHeight="1">
      <c r="A839" s="4"/>
      <c r="B839" s="14"/>
      <c r="C839" s="4"/>
      <c r="D839" s="4"/>
    </row>
    <row r="840" spans="1:4" ht="21" customHeight="1">
      <c r="A840" s="4"/>
      <c r="B840" s="14"/>
      <c r="C840" s="4"/>
      <c r="D840" s="4"/>
    </row>
    <row r="841" spans="1:4" ht="21" customHeight="1">
      <c r="A841" s="4"/>
      <c r="B841" s="14"/>
      <c r="C841" s="4"/>
      <c r="D841" s="4"/>
    </row>
    <row r="842" spans="1:4" ht="21" customHeight="1">
      <c r="A842" s="4"/>
      <c r="B842" s="14"/>
      <c r="C842" s="4"/>
      <c r="D842" s="4"/>
    </row>
    <row r="843" spans="1:4" ht="21" customHeight="1">
      <c r="A843" s="4"/>
      <c r="B843" s="14"/>
      <c r="C843" s="4"/>
      <c r="D843" s="4"/>
    </row>
    <row r="844" spans="1:4" ht="21" customHeight="1">
      <c r="A844" s="4"/>
      <c r="B844" s="14"/>
      <c r="C844" s="4"/>
      <c r="D844" s="4"/>
    </row>
    <row r="845" spans="1:4" ht="21" customHeight="1">
      <c r="A845" s="4"/>
      <c r="B845" s="14"/>
      <c r="C845" s="4"/>
      <c r="D845" s="4"/>
    </row>
    <row r="846" spans="1:4" ht="21" customHeight="1">
      <c r="A846" s="4"/>
      <c r="B846" s="14"/>
      <c r="C846" s="4"/>
      <c r="D846" s="4"/>
    </row>
    <row r="847" spans="1:4" ht="21" customHeight="1">
      <c r="A847" s="4"/>
      <c r="B847" s="14"/>
      <c r="C847" s="4"/>
      <c r="D847" s="4"/>
    </row>
    <row r="848" spans="1:4" ht="21" customHeight="1">
      <c r="A848" s="4"/>
      <c r="B848" s="14"/>
      <c r="C848" s="4"/>
      <c r="D848" s="4"/>
    </row>
    <row r="849" spans="1:4" ht="21" customHeight="1">
      <c r="A849" s="4"/>
      <c r="B849" s="14"/>
      <c r="C849" s="4"/>
      <c r="D849" s="4"/>
    </row>
    <row r="850" spans="1:4" ht="21" customHeight="1">
      <c r="A850" s="4"/>
      <c r="B850" s="14"/>
      <c r="C850" s="4"/>
      <c r="D850" s="4"/>
    </row>
    <row r="851" spans="1:4" ht="21" customHeight="1">
      <c r="A851" s="4"/>
      <c r="B851" s="14"/>
      <c r="C851" s="4"/>
      <c r="D851" s="4"/>
    </row>
    <row r="852" spans="1:4" ht="21" customHeight="1">
      <c r="A852" s="4"/>
      <c r="B852" s="14"/>
      <c r="C852" s="4"/>
      <c r="D852" s="4"/>
    </row>
    <row r="853" spans="1:4" ht="21" customHeight="1">
      <c r="A853" s="4"/>
      <c r="B853" s="14"/>
      <c r="C853" s="4"/>
      <c r="D853" s="4"/>
    </row>
    <row r="854" spans="1:4" ht="21" customHeight="1">
      <c r="A854" s="4"/>
      <c r="B854" s="14"/>
      <c r="C854" s="4"/>
      <c r="D854" s="4"/>
    </row>
    <row r="855" spans="1:4" ht="21" customHeight="1">
      <c r="A855" s="4"/>
      <c r="B855" s="14"/>
      <c r="C855" s="4"/>
      <c r="D855" s="4"/>
    </row>
    <row r="856" spans="1:4" ht="21" customHeight="1">
      <c r="A856" s="4"/>
      <c r="B856" s="14"/>
      <c r="C856" s="4"/>
      <c r="D856" s="4"/>
    </row>
    <row r="857" spans="1:4" ht="21" customHeight="1">
      <c r="A857" s="4"/>
      <c r="B857" s="14"/>
      <c r="C857" s="4"/>
      <c r="D857" s="4"/>
    </row>
    <row r="858" spans="1:4" ht="21" customHeight="1">
      <c r="A858" s="4"/>
      <c r="B858" s="14"/>
      <c r="C858" s="4"/>
      <c r="D858" s="4"/>
    </row>
    <row r="859" spans="1:4" ht="21" customHeight="1">
      <c r="A859" s="4"/>
      <c r="B859" s="14"/>
      <c r="C859" s="4"/>
      <c r="D859" s="4"/>
    </row>
    <row r="860" spans="1:4" ht="21" customHeight="1">
      <c r="A860" s="4"/>
      <c r="B860" s="14"/>
      <c r="C860" s="4"/>
      <c r="D860" s="4"/>
    </row>
    <row r="861" spans="1:4" ht="21" customHeight="1">
      <c r="A861" s="4"/>
      <c r="B861" s="14"/>
      <c r="C861" s="4"/>
      <c r="D861" s="4"/>
    </row>
    <row r="862" spans="1:4" ht="21" customHeight="1">
      <c r="A862" s="4"/>
      <c r="B862" s="14"/>
      <c r="C862" s="4"/>
      <c r="D862" s="4"/>
    </row>
    <row r="863" spans="1:4" ht="21" customHeight="1">
      <c r="A863" s="4"/>
      <c r="B863" s="14"/>
      <c r="C863" s="4"/>
      <c r="D863" s="4"/>
    </row>
    <row r="864" spans="1:4" ht="21" customHeight="1">
      <c r="A864" s="4"/>
      <c r="B864" s="14"/>
      <c r="C864" s="4"/>
      <c r="D864" s="4"/>
    </row>
    <row r="865" spans="1:4" ht="21" customHeight="1">
      <c r="A865" s="4"/>
      <c r="B865" s="14"/>
      <c r="C865" s="4"/>
      <c r="D865" s="4"/>
    </row>
    <row r="866" spans="1:4" ht="21" customHeight="1">
      <c r="A866" s="4"/>
      <c r="B866" s="14"/>
      <c r="C866" s="4"/>
      <c r="D866" s="4"/>
    </row>
    <row r="867" spans="1:4" ht="21" customHeight="1">
      <c r="A867" s="4"/>
      <c r="B867" s="14"/>
      <c r="C867" s="4"/>
      <c r="D867" s="4"/>
    </row>
    <row r="868" spans="1:4" ht="21" customHeight="1">
      <c r="A868" s="4"/>
      <c r="B868" s="14"/>
      <c r="C868" s="4"/>
      <c r="D868" s="4"/>
    </row>
    <row r="869" spans="1:4" ht="21" customHeight="1">
      <c r="A869" s="4"/>
      <c r="B869" s="14"/>
      <c r="C869" s="4"/>
      <c r="D869" s="4"/>
    </row>
    <row r="870" spans="1:4" ht="21" customHeight="1">
      <c r="A870" s="4"/>
      <c r="B870" s="14"/>
      <c r="C870" s="4"/>
      <c r="D870" s="4"/>
    </row>
    <row r="871" spans="1:4" ht="21" customHeight="1">
      <c r="A871" s="4"/>
      <c r="B871" s="14"/>
      <c r="C871" s="4"/>
      <c r="D871" s="4"/>
    </row>
    <row r="872" spans="1:4" ht="21" customHeight="1">
      <c r="A872" s="4"/>
      <c r="B872" s="14"/>
      <c r="C872" s="4"/>
      <c r="D872" s="4"/>
    </row>
    <row r="873" spans="1:4" ht="21" customHeight="1">
      <c r="A873" s="4"/>
      <c r="B873" s="14"/>
      <c r="C873" s="4"/>
      <c r="D873" s="4"/>
    </row>
    <row r="874" spans="1:4" ht="21" customHeight="1">
      <c r="A874" s="4"/>
      <c r="B874" s="14"/>
      <c r="C874" s="4"/>
      <c r="D874" s="4"/>
    </row>
    <row r="875" spans="1:4" ht="21" customHeight="1">
      <c r="A875" s="4"/>
      <c r="B875" s="14"/>
      <c r="C875" s="4"/>
      <c r="D875" s="4"/>
    </row>
    <row r="876" spans="1:4" ht="21" customHeight="1">
      <c r="A876" s="4"/>
      <c r="B876" s="14"/>
      <c r="C876" s="4"/>
      <c r="D876" s="4"/>
    </row>
    <row r="877" spans="1:4" ht="21" customHeight="1">
      <c r="A877" s="4"/>
      <c r="B877" s="14"/>
      <c r="C877" s="4"/>
      <c r="D877" s="4"/>
    </row>
    <row r="878" spans="1:4" ht="21" customHeight="1">
      <c r="A878" s="4"/>
      <c r="B878" s="14"/>
      <c r="C878" s="4"/>
      <c r="D878" s="4"/>
    </row>
    <row r="879" spans="1:4" ht="21" customHeight="1">
      <c r="A879" s="4"/>
      <c r="B879" s="14"/>
      <c r="C879" s="4"/>
      <c r="D879" s="4"/>
    </row>
    <row r="880" spans="1:4" ht="21" customHeight="1">
      <c r="A880" s="4"/>
      <c r="B880" s="14"/>
      <c r="C880" s="4"/>
      <c r="D880" s="4"/>
    </row>
    <row r="881" spans="1:4" ht="21" customHeight="1">
      <c r="A881" s="4"/>
      <c r="B881" s="14"/>
      <c r="C881" s="4"/>
      <c r="D881" s="4"/>
    </row>
    <row r="882" spans="1:4" ht="21" customHeight="1">
      <c r="A882" s="4"/>
      <c r="B882" s="14"/>
      <c r="C882" s="4"/>
      <c r="D882" s="4"/>
    </row>
    <row r="883" spans="1:4" ht="21" customHeight="1">
      <c r="A883" s="4"/>
      <c r="B883" s="14"/>
      <c r="C883" s="4"/>
      <c r="D883" s="4"/>
    </row>
    <row r="884" spans="1:4" ht="21" customHeight="1">
      <c r="A884" s="4"/>
      <c r="B884" s="14"/>
      <c r="C884" s="4"/>
      <c r="D884" s="4"/>
    </row>
    <row r="885" spans="1:4" ht="21" customHeight="1">
      <c r="A885" s="4"/>
      <c r="B885" s="14"/>
      <c r="C885" s="4"/>
      <c r="D885" s="4"/>
    </row>
    <row r="886" spans="1:4" ht="21" customHeight="1">
      <c r="A886" s="4"/>
      <c r="B886" s="14"/>
      <c r="C886" s="4"/>
      <c r="D886" s="4"/>
    </row>
    <row r="887" spans="1:4" ht="21" customHeight="1">
      <c r="A887" s="4"/>
      <c r="B887" s="14"/>
      <c r="C887" s="4"/>
      <c r="D887" s="4"/>
    </row>
    <row r="888" spans="1:4" ht="21" customHeight="1">
      <c r="A888" s="4"/>
      <c r="B888" s="14"/>
      <c r="C888" s="4"/>
      <c r="D888" s="4"/>
    </row>
    <row r="889" spans="1:4" ht="21" customHeight="1">
      <c r="A889" s="4"/>
      <c r="B889" s="14"/>
      <c r="C889" s="4"/>
      <c r="D889" s="4"/>
    </row>
    <row r="890" spans="1:4" ht="21" customHeight="1">
      <c r="A890" s="4"/>
      <c r="B890" s="14"/>
      <c r="C890" s="4"/>
      <c r="D890" s="4"/>
    </row>
    <row r="891" spans="1:4" ht="21" customHeight="1">
      <c r="A891" s="4"/>
      <c r="B891" s="14"/>
      <c r="C891" s="4"/>
      <c r="D891" s="4"/>
    </row>
    <row r="892" spans="1:4" ht="21" customHeight="1">
      <c r="A892" s="4"/>
      <c r="B892" s="14"/>
      <c r="C892" s="4"/>
      <c r="D892" s="4"/>
    </row>
    <row r="893" spans="1:4" ht="21" customHeight="1">
      <c r="A893" s="4"/>
      <c r="B893" s="14"/>
      <c r="C893" s="4"/>
      <c r="D893" s="4"/>
    </row>
    <row r="894" spans="1:4" ht="21" customHeight="1">
      <c r="A894" s="4"/>
      <c r="B894" s="14"/>
      <c r="C894" s="4"/>
      <c r="D894" s="4"/>
    </row>
    <row r="895" spans="1:4" ht="21" customHeight="1">
      <c r="A895" s="4"/>
      <c r="B895" s="14"/>
      <c r="C895" s="4"/>
      <c r="D895" s="4"/>
    </row>
    <row r="896" spans="1:4" ht="21" customHeight="1">
      <c r="A896" s="4"/>
      <c r="B896" s="14"/>
      <c r="C896" s="4"/>
      <c r="D896" s="4"/>
    </row>
    <row r="897" spans="1:4" ht="21" customHeight="1">
      <c r="A897" s="4"/>
      <c r="B897" s="14"/>
      <c r="C897" s="4"/>
      <c r="D897" s="4"/>
    </row>
    <row r="898" spans="1:4" ht="21" customHeight="1">
      <c r="A898" s="4"/>
      <c r="B898" s="14"/>
      <c r="C898" s="4"/>
      <c r="D898" s="4"/>
    </row>
    <row r="899" spans="1:4" ht="21" customHeight="1">
      <c r="A899" s="4"/>
      <c r="B899" s="14"/>
      <c r="C899" s="4"/>
      <c r="D899" s="4"/>
    </row>
    <row r="900" spans="1:4" ht="21" customHeight="1">
      <c r="A900" s="4"/>
      <c r="B900" s="14"/>
      <c r="C900" s="4"/>
      <c r="D900" s="4"/>
    </row>
    <row r="901" spans="1:4" ht="21" customHeight="1">
      <c r="A901" s="4"/>
      <c r="B901" s="14"/>
      <c r="C901" s="4"/>
      <c r="D901" s="4"/>
    </row>
    <row r="902" spans="1:4" ht="21" customHeight="1">
      <c r="A902" s="4"/>
      <c r="B902" s="14"/>
      <c r="C902" s="4"/>
      <c r="D902" s="4"/>
    </row>
    <row r="903" spans="1:4" ht="21" customHeight="1">
      <c r="A903" s="4"/>
      <c r="B903" s="14"/>
      <c r="C903" s="4"/>
      <c r="D903" s="4"/>
    </row>
    <row r="904" spans="1:4" ht="21" customHeight="1">
      <c r="A904" s="4"/>
      <c r="B904" s="14"/>
      <c r="C904" s="4"/>
      <c r="D904" s="4"/>
    </row>
    <row r="905" spans="1:4" ht="21" customHeight="1">
      <c r="A905" s="4"/>
      <c r="B905" s="14"/>
      <c r="C905" s="4"/>
      <c r="D905" s="4"/>
    </row>
    <row r="906" spans="1:4" ht="21" customHeight="1">
      <c r="A906" s="4"/>
      <c r="B906" s="14"/>
      <c r="C906" s="4"/>
      <c r="D906" s="4"/>
    </row>
    <row r="907" spans="1:4" ht="21" customHeight="1">
      <c r="A907" s="4"/>
      <c r="B907" s="14"/>
      <c r="C907" s="4"/>
      <c r="D907" s="4"/>
    </row>
    <row r="908" spans="1:4" ht="21" customHeight="1">
      <c r="A908" s="4"/>
      <c r="B908" s="14"/>
      <c r="C908" s="4"/>
      <c r="D908" s="4"/>
    </row>
    <row r="909" spans="1:4" ht="21" customHeight="1">
      <c r="A909" s="4"/>
      <c r="B909" s="14"/>
      <c r="C909" s="4"/>
      <c r="D909" s="4"/>
    </row>
    <row r="910" spans="1:4" ht="21" customHeight="1">
      <c r="A910" s="4"/>
      <c r="B910" s="14"/>
      <c r="C910" s="4"/>
      <c r="D910" s="4"/>
    </row>
    <row r="911" spans="1:4" ht="21" customHeight="1">
      <c r="A911" s="4"/>
      <c r="B911" s="14"/>
      <c r="C911" s="4"/>
      <c r="D911" s="4"/>
    </row>
    <row r="912" spans="1:4" ht="21" customHeight="1">
      <c r="A912" s="4"/>
      <c r="B912" s="14"/>
      <c r="C912" s="4"/>
      <c r="D912" s="4"/>
    </row>
    <row r="913" spans="1:4" ht="21" customHeight="1">
      <c r="A913" s="4"/>
      <c r="B913" s="14"/>
      <c r="C913" s="4"/>
      <c r="D913" s="4"/>
    </row>
    <row r="914" spans="1:4" ht="21" customHeight="1">
      <c r="A914" s="4"/>
      <c r="B914" s="14"/>
      <c r="C914" s="4"/>
      <c r="D914" s="4"/>
    </row>
    <row r="915" spans="1:4" ht="21" customHeight="1">
      <c r="A915" s="4"/>
      <c r="B915" s="14"/>
      <c r="C915" s="4"/>
      <c r="D915" s="4"/>
    </row>
    <row r="916" spans="1:4" ht="21" customHeight="1">
      <c r="A916" s="4"/>
      <c r="B916" s="14"/>
      <c r="C916" s="4"/>
      <c r="D916" s="4"/>
    </row>
    <row r="917" spans="1:4" ht="21" customHeight="1">
      <c r="A917" s="4"/>
      <c r="B917" s="14"/>
      <c r="C917" s="4"/>
      <c r="D917" s="4"/>
    </row>
    <row r="918" spans="1:4" ht="21" customHeight="1">
      <c r="A918" s="4"/>
      <c r="B918" s="14"/>
      <c r="C918" s="4"/>
      <c r="D918" s="4"/>
    </row>
    <row r="919" spans="1:4" ht="21" customHeight="1">
      <c r="A919" s="4"/>
      <c r="B919" s="14"/>
      <c r="C919" s="4"/>
      <c r="D919" s="4"/>
    </row>
    <row r="920" spans="1:4" ht="21" customHeight="1">
      <c r="A920" s="4"/>
      <c r="B920" s="14"/>
      <c r="C920" s="4"/>
      <c r="D920" s="4"/>
    </row>
    <row r="921" spans="1:4" ht="21" customHeight="1">
      <c r="A921" s="4"/>
      <c r="B921" s="14"/>
      <c r="C921" s="4"/>
      <c r="D921" s="4"/>
    </row>
    <row r="922" spans="1:4" ht="21" customHeight="1">
      <c r="A922" s="4"/>
      <c r="B922" s="14"/>
      <c r="C922" s="4"/>
      <c r="D922" s="4"/>
    </row>
    <row r="923" spans="1:4" ht="21" customHeight="1">
      <c r="A923" s="4"/>
      <c r="B923" s="14"/>
      <c r="C923" s="4"/>
      <c r="D923" s="4"/>
    </row>
    <row r="924" spans="1:4" ht="21" customHeight="1">
      <c r="A924" s="4"/>
      <c r="B924" s="14"/>
      <c r="C924" s="4"/>
      <c r="D924" s="4"/>
    </row>
    <row r="925" spans="1:4" ht="21" customHeight="1">
      <c r="A925" s="4"/>
      <c r="B925" s="14"/>
      <c r="C925" s="4"/>
      <c r="D925" s="4"/>
    </row>
    <row r="926" spans="1:4" ht="21" customHeight="1">
      <c r="A926" s="4"/>
      <c r="B926" s="14"/>
      <c r="C926" s="4"/>
      <c r="D926" s="4"/>
    </row>
    <row r="927" spans="1:4" ht="21" customHeight="1">
      <c r="A927" s="4"/>
      <c r="B927" s="14"/>
      <c r="C927" s="4"/>
      <c r="D927" s="4"/>
    </row>
    <row r="928" spans="1:4" ht="21" customHeight="1">
      <c r="A928" s="4"/>
      <c r="B928" s="14"/>
      <c r="C928" s="4"/>
      <c r="D928" s="4"/>
    </row>
    <row r="929" spans="1:4" ht="21" customHeight="1">
      <c r="A929" s="4"/>
      <c r="B929" s="14"/>
      <c r="C929" s="4"/>
      <c r="D929" s="4"/>
    </row>
    <row r="930" spans="1:4" ht="21" customHeight="1">
      <c r="A930" s="4"/>
      <c r="B930" s="14"/>
      <c r="C930" s="4"/>
      <c r="D930" s="4"/>
    </row>
    <row r="931" spans="1:4" ht="21" customHeight="1">
      <c r="A931" s="4"/>
      <c r="B931" s="14"/>
      <c r="C931" s="4"/>
      <c r="D931" s="4"/>
    </row>
    <row r="932" spans="1:4" ht="21" customHeight="1">
      <c r="A932" s="4"/>
      <c r="B932" s="14"/>
      <c r="C932" s="4"/>
      <c r="D932" s="4"/>
    </row>
    <row r="933" spans="1:4" ht="21" customHeight="1">
      <c r="A933" s="4"/>
      <c r="B933" s="14"/>
      <c r="C933" s="4"/>
      <c r="D933" s="4"/>
    </row>
    <row r="934" spans="1:4" ht="21" customHeight="1">
      <c r="A934" s="4"/>
      <c r="B934" s="14"/>
      <c r="C934" s="4"/>
      <c r="D934" s="4"/>
    </row>
    <row r="935" spans="1:4" ht="21" customHeight="1">
      <c r="A935" s="4"/>
      <c r="B935" s="14"/>
      <c r="C935" s="4"/>
      <c r="D935" s="4"/>
    </row>
    <row r="936" spans="1:4" ht="21" customHeight="1">
      <c r="A936" s="4"/>
      <c r="B936" s="14"/>
      <c r="C936" s="4"/>
      <c r="D936" s="4"/>
    </row>
    <row r="937" spans="1:4" ht="21" customHeight="1">
      <c r="A937" s="4"/>
      <c r="B937" s="14"/>
      <c r="C937" s="4"/>
      <c r="D937" s="4"/>
    </row>
    <row r="938" spans="1:4" ht="21" customHeight="1">
      <c r="A938" s="4"/>
      <c r="B938" s="14"/>
      <c r="C938" s="4"/>
      <c r="D938" s="4"/>
    </row>
    <row r="939" spans="1:4" ht="21" customHeight="1">
      <c r="A939" s="4"/>
      <c r="B939" s="14"/>
      <c r="C939" s="4"/>
      <c r="D939" s="4"/>
    </row>
    <row r="940" spans="1:4" ht="21" customHeight="1">
      <c r="A940" s="4"/>
      <c r="B940" s="14"/>
      <c r="C940" s="4"/>
      <c r="D940" s="4"/>
    </row>
    <row r="941" spans="1:4" ht="21" customHeight="1">
      <c r="A941" s="4"/>
      <c r="B941" s="14"/>
      <c r="C941" s="4"/>
      <c r="D941" s="4"/>
    </row>
    <row r="942" spans="1:4" ht="21" customHeight="1">
      <c r="A942" s="4"/>
      <c r="B942" s="14"/>
      <c r="C942" s="4"/>
      <c r="D942" s="4"/>
    </row>
    <row r="943" spans="1:4" ht="21" customHeight="1">
      <c r="A943" s="4"/>
      <c r="B943" s="14"/>
      <c r="C943" s="4"/>
      <c r="D943" s="4"/>
    </row>
    <row r="944" spans="1:4" ht="21" customHeight="1">
      <c r="A944" s="4"/>
      <c r="B944" s="14"/>
      <c r="C944" s="4"/>
      <c r="D944" s="4"/>
    </row>
    <row r="945" spans="1:4" ht="21" customHeight="1">
      <c r="A945" s="4"/>
      <c r="B945" s="14"/>
      <c r="C945" s="4"/>
      <c r="D945" s="4"/>
    </row>
    <row r="946" spans="1:4" ht="21" customHeight="1">
      <c r="A946" s="4"/>
      <c r="B946" s="14"/>
      <c r="C946" s="4"/>
      <c r="D946" s="4"/>
    </row>
    <row r="947" spans="1:4" ht="21" customHeight="1">
      <c r="A947" s="4"/>
      <c r="B947" s="14"/>
      <c r="C947" s="4"/>
      <c r="D947" s="4"/>
    </row>
    <row r="948" spans="1:4" ht="21" customHeight="1">
      <c r="A948" s="4"/>
      <c r="B948" s="14"/>
      <c r="C948" s="4"/>
      <c r="D948" s="4"/>
    </row>
    <row r="949" spans="1:4" ht="21" customHeight="1">
      <c r="A949" s="4"/>
      <c r="B949" s="14"/>
      <c r="C949" s="4"/>
      <c r="D949" s="4"/>
    </row>
    <row r="950" spans="1:4" ht="21" customHeight="1">
      <c r="A950" s="4"/>
      <c r="B950" s="14"/>
      <c r="C950" s="4"/>
      <c r="D950" s="4"/>
    </row>
    <row r="951" spans="1:4" ht="21" customHeight="1">
      <c r="A951" s="4"/>
      <c r="B951" s="14"/>
      <c r="C951" s="4"/>
      <c r="D951" s="4"/>
    </row>
    <row r="952" spans="1:4" ht="21" customHeight="1">
      <c r="A952" s="4"/>
      <c r="B952" s="14"/>
      <c r="C952" s="4"/>
      <c r="D952" s="4"/>
    </row>
    <row r="953" spans="1:4" ht="21" customHeight="1">
      <c r="A953" s="4"/>
      <c r="B953" s="14"/>
      <c r="C953" s="4"/>
      <c r="D953" s="4"/>
    </row>
    <row r="954" spans="1:4" ht="21" customHeight="1">
      <c r="A954" s="4"/>
      <c r="B954" s="14"/>
      <c r="C954" s="4"/>
      <c r="D954" s="4"/>
    </row>
    <row r="955" spans="1:4" ht="21" customHeight="1">
      <c r="A955" s="4"/>
      <c r="B955" s="14"/>
      <c r="C955" s="4"/>
      <c r="D955" s="4"/>
    </row>
    <row r="956" spans="1:4" ht="21" customHeight="1">
      <c r="A956" s="4"/>
      <c r="B956" s="14"/>
      <c r="C956" s="4"/>
      <c r="D956" s="4"/>
    </row>
    <row r="957" spans="1:4" ht="21" customHeight="1">
      <c r="A957" s="4"/>
      <c r="B957" s="14"/>
      <c r="C957" s="4"/>
      <c r="D957" s="4"/>
    </row>
    <row r="958" spans="1:4" ht="21" customHeight="1">
      <c r="A958" s="4"/>
      <c r="B958" s="14"/>
      <c r="C958" s="4"/>
      <c r="D958" s="4"/>
    </row>
    <row r="959" spans="1:4" ht="21" customHeight="1">
      <c r="A959" s="4"/>
      <c r="B959" s="14"/>
      <c r="C959" s="4"/>
      <c r="D959" s="4"/>
    </row>
    <row r="960" spans="1:4" ht="21" customHeight="1">
      <c r="A960" s="4"/>
      <c r="B960" s="14"/>
      <c r="C960" s="4"/>
      <c r="D960" s="4"/>
    </row>
    <row r="961" spans="1:4" ht="21" customHeight="1">
      <c r="A961" s="4"/>
      <c r="B961" s="14"/>
      <c r="C961" s="4"/>
      <c r="D961" s="4"/>
    </row>
    <row r="962" spans="1:4" ht="21" customHeight="1">
      <c r="A962" s="4"/>
      <c r="B962" s="14"/>
      <c r="C962" s="4"/>
      <c r="D962" s="4"/>
    </row>
    <row r="963" spans="1:4" ht="21" customHeight="1">
      <c r="A963" s="4"/>
      <c r="B963" s="14"/>
      <c r="C963" s="4"/>
      <c r="D963" s="4"/>
    </row>
    <row r="964" spans="1:4" ht="21" customHeight="1">
      <c r="A964" s="4"/>
      <c r="B964" s="14"/>
      <c r="C964" s="4"/>
      <c r="D964" s="4"/>
    </row>
    <row r="965" spans="1:4" ht="21" customHeight="1">
      <c r="A965" s="4"/>
      <c r="B965" s="14"/>
      <c r="C965" s="4"/>
      <c r="D965" s="4"/>
    </row>
    <row r="966" spans="1:4" ht="21" customHeight="1">
      <c r="A966" s="4"/>
      <c r="B966" s="14"/>
      <c r="C966" s="4"/>
      <c r="D966" s="4"/>
    </row>
    <row r="967" spans="1:4" ht="21" customHeight="1">
      <c r="A967" s="4"/>
      <c r="B967" s="14"/>
      <c r="C967" s="4"/>
      <c r="D967" s="4"/>
    </row>
    <row r="968" spans="1:4" ht="21" customHeight="1">
      <c r="A968" s="4"/>
      <c r="B968" s="14"/>
      <c r="C968" s="4"/>
      <c r="D968" s="4"/>
    </row>
    <row r="969" spans="1:4" ht="21" customHeight="1">
      <c r="A969" s="4"/>
      <c r="B969" s="14"/>
      <c r="C969" s="4"/>
      <c r="D969" s="4"/>
    </row>
    <row r="970" spans="1:4" ht="21" customHeight="1">
      <c r="A970" s="4"/>
      <c r="B970" s="14"/>
      <c r="C970" s="4"/>
      <c r="D970" s="4"/>
    </row>
    <row r="971" spans="1:4" ht="21" customHeight="1">
      <c r="A971" s="4"/>
      <c r="B971" s="14"/>
      <c r="C971" s="4"/>
      <c r="D971" s="4"/>
    </row>
    <row r="972" spans="1:4" ht="21" customHeight="1">
      <c r="A972" s="4"/>
      <c r="B972" s="14"/>
      <c r="C972" s="4"/>
      <c r="D972" s="4"/>
    </row>
    <row r="973" spans="1:4" ht="21" customHeight="1">
      <c r="A973" s="4"/>
      <c r="B973" s="14"/>
      <c r="C973" s="4"/>
      <c r="D973" s="4"/>
    </row>
    <row r="974" spans="1:4" ht="21" customHeight="1">
      <c r="A974" s="4"/>
      <c r="B974" s="14"/>
      <c r="C974" s="4"/>
      <c r="D974" s="4"/>
    </row>
    <row r="975" spans="1:4" ht="21" customHeight="1">
      <c r="A975" s="4"/>
      <c r="B975" s="14"/>
      <c r="C975" s="4"/>
      <c r="D975" s="4"/>
    </row>
    <row r="976" spans="1:4" ht="21" customHeight="1">
      <c r="A976" s="4"/>
      <c r="B976" s="14"/>
      <c r="C976" s="4"/>
      <c r="D976" s="4"/>
    </row>
    <row r="977" spans="1:4" ht="21" customHeight="1">
      <c r="A977" s="4"/>
      <c r="B977" s="14"/>
      <c r="C977" s="4"/>
      <c r="D977" s="4"/>
    </row>
    <row r="978" spans="1:4" ht="21" customHeight="1">
      <c r="A978" s="4"/>
      <c r="B978" s="14"/>
      <c r="C978" s="4"/>
      <c r="D978" s="4"/>
    </row>
    <row r="979" spans="1:4" ht="21" customHeight="1">
      <c r="A979" s="4"/>
      <c r="B979" s="14"/>
      <c r="C979" s="4"/>
      <c r="D979" s="4"/>
    </row>
    <row r="980" spans="1:4" ht="21" customHeight="1">
      <c r="A980" s="4"/>
      <c r="B980" s="14"/>
      <c r="C980" s="4"/>
      <c r="D980" s="4"/>
    </row>
    <row r="981" spans="1:4" ht="21" customHeight="1">
      <c r="A981" s="4"/>
      <c r="B981" s="14"/>
      <c r="C981" s="4"/>
      <c r="D981" s="4"/>
    </row>
    <row r="982" spans="1:4" ht="21" customHeight="1">
      <c r="A982" s="4"/>
      <c r="B982" s="14"/>
      <c r="C982" s="4"/>
      <c r="D982" s="4"/>
    </row>
    <row r="983" spans="1:4" ht="21" customHeight="1">
      <c r="A983" s="4"/>
      <c r="B983" s="14"/>
      <c r="C983" s="4"/>
      <c r="D983" s="4"/>
    </row>
    <row r="984" spans="1:4" ht="21" customHeight="1">
      <c r="A984" s="4"/>
      <c r="B984" s="14"/>
      <c r="C984" s="4"/>
      <c r="D984" s="4"/>
    </row>
    <row r="985" spans="1:4" ht="21" customHeight="1">
      <c r="A985" s="4"/>
      <c r="B985" s="14"/>
      <c r="C985" s="4"/>
      <c r="D985" s="4"/>
    </row>
    <row r="986" spans="1:4" ht="21" customHeight="1">
      <c r="A986" s="4"/>
      <c r="B986" s="14"/>
      <c r="C986" s="4"/>
      <c r="D986" s="4"/>
    </row>
    <row r="987" spans="1:4" ht="21" customHeight="1">
      <c r="A987" s="4"/>
      <c r="B987" s="14"/>
      <c r="C987" s="4"/>
      <c r="D987" s="4"/>
    </row>
    <row r="988" spans="1:4" ht="21" customHeight="1">
      <c r="A988" s="4"/>
      <c r="B988" s="14"/>
      <c r="C988" s="4"/>
      <c r="D988" s="4"/>
    </row>
    <row r="989" spans="1:4" ht="21" customHeight="1">
      <c r="A989" s="4"/>
      <c r="B989" s="14"/>
      <c r="C989" s="4"/>
      <c r="D989" s="4"/>
    </row>
    <row r="990" spans="1:4" ht="21" customHeight="1">
      <c r="A990" s="4"/>
      <c r="B990" s="14"/>
      <c r="C990" s="4"/>
      <c r="D990" s="4"/>
    </row>
    <row r="991" spans="1:4" ht="21" customHeight="1">
      <c r="A991" s="4"/>
      <c r="B991" s="14"/>
      <c r="C991" s="4"/>
      <c r="D991" s="4"/>
    </row>
    <row r="992" spans="1:4" ht="21" customHeight="1">
      <c r="A992" s="4"/>
      <c r="B992" s="14"/>
      <c r="C992" s="4"/>
      <c r="D992" s="4"/>
    </row>
    <row r="993" spans="1:4" ht="21" customHeight="1">
      <c r="A993" s="4"/>
      <c r="B993" s="14"/>
      <c r="C993" s="4"/>
      <c r="D993" s="4"/>
    </row>
    <row r="994" spans="1:4" ht="21" customHeight="1">
      <c r="A994" s="4"/>
      <c r="B994" s="14"/>
      <c r="C994" s="4"/>
      <c r="D994" s="4"/>
    </row>
    <row r="995" spans="1:4" ht="21" customHeight="1">
      <c r="A995" s="4"/>
      <c r="B995" s="14"/>
      <c r="C995" s="4"/>
      <c r="D995" s="4"/>
    </row>
    <row r="996" spans="1:4" ht="21" customHeight="1">
      <c r="A996" s="4"/>
      <c r="B996" s="14"/>
      <c r="C996" s="4"/>
      <c r="D996" s="4"/>
    </row>
    <row r="997" spans="1:4" ht="21" customHeight="1">
      <c r="A997" s="4"/>
      <c r="B997" s="14"/>
      <c r="C997" s="4"/>
      <c r="D997" s="4"/>
    </row>
    <row r="998" spans="1:4" ht="21" customHeight="1">
      <c r="A998" s="4"/>
      <c r="B998" s="14"/>
      <c r="C998" s="4"/>
      <c r="D998" s="4"/>
    </row>
    <row r="999" spans="1:4" ht="21" customHeight="1">
      <c r="A999" s="4"/>
      <c r="B999" s="14"/>
      <c r="C999" s="4"/>
      <c r="D999" s="4"/>
    </row>
    <row r="1000" spans="1:4" ht="21" customHeight="1">
      <c r="A1000" s="4"/>
      <c r="B1000" s="14"/>
      <c r="C1000" s="4"/>
      <c r="D1000" s="4"/>
    </row>
    <row r="1001" spans="1:4" ht="21" customHeight="1">
      <c r="A1001" s="4"/>
      <c r="B1001" s="14"/>
      <c r="C1001" s="4"/>
      <c r="D1001" s="4"/>
    </row>
    <row r="1002" spans="1:4" ht="21" customHeight="1">
      <c r="A1002" s="4"/>
      <c r="B1002" s="14"/>
      <c r="C1002" s="4"/>
      <c r="D1002" s="4"/>
    </row>
    <row r="1003" spans="1:4" ht="21" customHeight="1">
      <c r="A1003" s="4"/>
      <c r="B1003" s="14"/>
      <c r="C1003" s="4"/>
      <c r="D1003" s="4"/>
    </row>
    <row r="1004" spans="1:4" ht="21" customHeight="1">
      <c r="A1004" s="4"/>
      <c r="B1004" s="14"/>
      <c r="C1004" s="4"/>
      <c r="D1004" s="4"/>
    </row>
    <row r="1005" spans="1:4" ht="21" customHeight="1">
      <c r="A1005" s="4"/>
      <c r="B1005" s="14"/>
      <c r="C1005" s="4"/>
      <c r="D1005" s="4"/>
    </row>
    <row r="1006" spans="1:4" ht="21" customHeight="1">
      <c r="A1006" s="4"/>
      <c r="B1006" s="14"/>
      <c r="C1006" s="4"/>
      <c r="D1006" s="4"/>
    </row>
    <row r="1007" spans="1:4" ht="21" customHeight="1">
      <c r="A1007" s="4"/>
      <c r="B1007" s="14"/>
      <c r="C1007" s="4"/>
      <c r="D1007" s="4"/>
    </row>
    <row r="1008" spans="1:4" ht="21" customHeight="1">
      <c r="A1008" s="4"/>
      <c r="B1008" s="14"/>
      <c r="C1008" s="4"/>
      <c r="D1008" s="4"/>
    </row>
    <row r="1009" spans="1:4" ht="21" customHeight="1">
      <c r="A1009" s="4"/>
      <c r="B1009" s="14"/>
      <c r="C1009" s="4"/>
      <c r="D1009" s="4"/>
    </row>
    <row r="1010" spans="1:4" ht="21" customHeight="1">
      <c r="A1010" s="4"/>
      <c r="B1010" s="14"/>
      <c r="C1010" s="4"/>
      <c r="D1010" s="4"/>
    </row>
    <row r="1011" spans="1:4" ht="21" customHeight="1">
      <c r="A1011" s="4"/>
      <c r="B1011" s="14"/>
      <c r="C1011" s="4"/>
      <c r="D1011" s="4"/>
    </row>
    <row r="1012" spans="1:4" ht="21" customHeight="1">
      <c r="A1012" s="4"/>
      <c r="B1012" s="14"/>
      <c r="C1012" s="4"/>
      <c r="D1012" s="4"/>
    </row>
    <row r="1013" spans="1:4" ht="21" customHeight="1">
      <c r="A1013" s="4"/>
      <c r="B1013" s="14"/>
      <c r="C1013" s="4"/>
      <c r="D1013" s="4"/>
    </row>
    <row r="1014" spans="1:4" ht="21" customHeight="1">
      <c r="A1014" s="4"/>
      <c r="B1014" s="14"/>
      <c r="C1014" s="4"/>
      <c r="D1014" s="4"/>
    </row>
    <row r="1015" spans="1:4" ht="21" customHeight="1">
      <c r="A1015" s="4"/>
      <c r="B1015" s="14"/>
      <c r="C1015" s="4"/>
      <c r="D1015" s="4"/>
    </row>
    <row r="1016" spans="1:4" ht="21" customHeight="1">
      <c r="A1016" s="4"/>
      <c r="B1016" s="14"/>
      <c r="C1016" s="4"/>
      <c r="D1016" s="4"/>
    </row>
    <row r="1017" spans="1:4" ht="21" customHeight="1">
      <c r="A1017" s="4"/>
      <c r="B1017" s="14"/>
      <c r="C1017" s="4"/>
      <c r="D1017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D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12.6640625" defaultRowHeight="15.75" customHeight="1"/>
  <cols>
    <col min="1" max="1" width="11.33203125" customWidth="1"/>
    <col min="2" max="2" width="31.44140625" customWidth="1"/>
    <col min="3" max="3" width="33" customWidth="1"/>
    <col min="4" max="4" width="7.77734375" customWidth="1"/>
    <col min="5" max="5" width="11" bestFit="1" customWidth="1"/>
    <col min="6" max="6" width="19.6640625" customWidth="1"/>
    <col min="7" max="7" width="3.77734375" customWidth="1"/>
    <col min="8" max="130" width="8.88671875" customWidth="1"/>
    <col min="131" max="133" width="18.88671875" customWidth="1"/>
    <col min="134" max="134" width="28.6640625" bestFit="1" customWidth="1"/>
  </cols>
  <sheetData>
    <row r="1" spans="1:134" ht="15.75" customHeight="1">
      <c r="A1" s="129" t="s">
        <v>7</v>
      </c>
      <c r="B1" s="127"/>
      <c r="C1" s="123" t="s">
        <v>136</v>
      </c>
      <c r="D1" s="124"/>
      <c r="E1" s="124"/>
      <c r="F1" s="124"/>
      <c r="G1" s="124"/>
      <c r="H1" s="124"/>
      <c r="I1" s="122"/>
      <c r="J1" s="125" t="s">
        <v>8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2"/>
      <c r="W1" s="133" t="s">
        <v>9</v>
      </c>
      <c r="X1" s="127"/>
      <c r="Y1" s="127"/>
      <c r="Z1" s="127"/>
      <c r="AA1" s="127"/>
      <c r="AB1" s="127"/>
      <c r="AC1" s="127"/>
      <c r="AD1" s="127"/>
      <c r="AE1" s="127"/>
      <c r="AF1" s="137" t="s">
        <v>10</v>
      </c>
      <c r="AG1" s="127"/>
      <c r="AH1" s="127"/>
      <c r="AI1" s="127"/>
      <c r="AJ1" s="127"/>
      <c r="AK1" s="127"/>
      <c r="AL1" s="127"/>
      <c r="AM1" s="127"/>
      <c r="AN1" s="127"/>
      <c r="AO1" s="134" t="s">
        <v>11</v>
      </c>
      <c r="AP1" s="127"/>
      <c r="AQ1" s="127"/>
      <c r="AR1" s="127"/>
      <c r="AS1" s="127"/>
      <c r="AT1" s="127"/>
      <c r="AU1" s="127"/>
      <c r="AV1" s="127"/>
      <c r="AW1" s="127"/>
      <c r="AX1" s="126" t="s">
        <v>12</v>
      </c>
      <c r="AY1" s="124"/>
      <c r="AZ1" s="124"/>
      <c r="BA1" s="124"/>
      <c r="BB1" s="124"/>
      <c r="BC1" s="124"/>
      <c r="BD1" s="124"/>
      <c r="BE1" s="124"/>
      <c r="BF1" s="122"/>
      <c r="BG1" s="135" t="s">
        <v>13</v>
      </c>
      <c r="BH1" s="127"/>
      <c r="BI1" s="127"/>
      <c r="BJ1" s="127"/>
      <c r="BK1" s="127"/>
      <c r="BL1" s="127"/>
      <c r="BM1" s="127"/>
      <c r="BN1" s="127"/>
      <c r="BO1" s="127"/>
      <c r="BP1" s="136" t="s">
        <v>14</v>
      </c>
      <c r="BQ1" s="127"/>
      <c r="BR1" s="127"/>
      <c r="BS1" s="127"/>
      <c r="BT1" s="127"/>
      <c r="BU1" s="127"/>
      <c r="BV1" s="127"/>
      <c r="BW1" s="127"/>
      <c r="BX1" s="127"/>
      <c r="BY1" s="130" t="s">
        <v>15</v>
      </c>
      <c r="BZ1" s="127"/>
      <c r="CA1" s="127"/>
      <c r="CB1" s="127"/>
      <c r="CC1" s="127"/>
      <c r="CD1" s="127"/>
      <c r="CE1" s="127"/>
      <c r="CF1" s="127"/>
      <c r="CG1" s="127"/>
      <c r="CH1" s="131" t="s">
        <v>137</v>
      </c>
      <c r="CI1" s="127"/>
      <c r="CJ1" s="127"/>
      <c r="CK1" s="127"/>
      <c r="CL1" s="127"/>
      <c r="CM1" s="127"/>
      <c r="CN1" s="127"/>
      <c r="CO1" s="127"/>
      <c r="CP1" s="127"/>
      <c r="CQ1" s="132" t="s">
        <v>16</v>
      </c>
      <c r="CR1" s="127"/>
      <c r="CS1" s="127"/>
      <c r="CT1" s="127"/>
      <c r="CU1" s="127"/>
      <c r="CV1" s="127"/>
      <c r="CW1" s="127"/>
      <c r="CX1" s="127"/>
      <c r="CY1" s="127"/>
      <c r="CZ1" s="126" t="s">
        <v>138</v>
      </c>
      <c r="DA1" s="124"/>
      <c r="DB1" s="124"/>
      <c r="DC1" s="124"/>
      <c r="DD1" s="124"/>
      <c r="DE1" s="124"/>
      <c r="DF1" s="124"/>
      <c r="DG1" s="124"/>
      <c r="DH1" s="122"/>
      <c r="DI1" s="138" t="s">
        <v>17</v>
      </c>
      <c r="DJ1" s="127"/>
      <c r="DK1" s="127"/>
      <c r="DL1" s="127"/>
      <c r="DM1" s="127"/>
      <c r="DN1" s="127"/>
      <c r="DO1" s="127"/>
      <c r="DP1" s="127"/>
      <c r="DQ1" s="127"/>
      <c r="DR1" s="133" t="s">
        <v>139</v>
      </c>
      <c r="DS1" s="127"/>
      <c r="DT1" s="127"/>
      <c r="DU1" s="127"/>
      <c r="DV1" s="127"/>
      <c r="DW1" s="127"/>
      <c r="DX1" s="127"/>
      <c r="DY1" s="127"/>
      <c r="DZ1" s="127"/>
      <c r="EA1" s="128" t="s">
        <v>18</v>
      </c>
      <c r="EB1" s="127"/>
      <c r="EC1" s="127"/>
      <c r="ED1" s="83"/>
    </row>
    <row r="2" spans="1:134" ht="15.75" customHeight="1">
      <c r="A2" s="15" t="s">
        <v>19</v>
      </c>
      <c r="B2" s="16" t="s">
        <v>20</v>
      </c>
      <c r="C2" s="16" t="s">
        <v>21</v>
      </c>
      <c r="D2" s="17" t="s">
        <v>22</v>
      </c>
      <c r="E2" s="18" t="s">
        <v>23</v>
      </c>
      <c r="F2" s="16" t="s">
        <v>24</v>
      </c>
      <c r="G2" s="16" t="s">
        <v>25</v>
      </c>
      <c r="H2" s="16" t="s">
        <v>26</v>
      </c>
      <c r="I2" s="16" t="s">
        <v>27</v>
      </c>
      <c r="J2" s="19" t="s">
        <v>28</v>
      </c>
      <c r="K2" s="19" t="s">
        <v>29</v>
      </c>
      <c r="L2" s="19" t="s">
        <v>30</v>
      </c>
      <c r="M2" s="19" t="s">
        <v>31</v>
      </c>
      <c r="N2" s="19" t="s">
        <v>126</v>
      </c>
      <c r="O2" s="20" t="s">
        <v>32</v>
      </c>
      <c r="P2" s="21" t="s">
        <v>33</v>
      </c>
      <c r="Q2" s="21" t="s">
        <v>34</v>
      </c>
      <c r="R2" s="22" t="s">
        <v>35</v>
      </c>
      <c r="S2" s="22" t="s">
        <v>36</v>
      </c>
      <c r="T2" s="22" t="s">
        <v>37</v>
      </c>
      <c r="U2" s="22" t="s">
        <v>38</v>
      </c>
      <c r="V2" s="22" t="s">
        <v>39</v>
      </c>
      <c r="W2" s="23" t="s">
        <v>127</v>
      </c>
      <c r="X2" s="23" t="s">
        <v>41</v>
      </c>
      <c r="Y2" s="23" t="s">
        <v>128</v>
      </c>
      <c r="Z2" s="23" t="s">
        <v>42</v>
      </c>
      <c r="AA2" s="23" t="s">
        <v>40</v>
      </c>
      <c r="AB2" s="23" t="s">
        <v>129</v>
      </c>
      <c r="AC2" s="24" t="s">
        <v>43</v>
      </c>
      <c r="AD2" s="24" t="s">
        <v>44</v>
      </c>
      <c r="AE2" s="24" t="s">
        <v>45</v>
      </c>
      <c r="AF2" s="36" t="s">
        <v>140</v>
      </c>
      <c r="AG2" s="36" t="s">
        <v>130</v>
      </c>
      <c r="AH2" s="36" t="s">
        <v>141</v>
      </c>
      <c r="AI2" s="36" t="s">
        <v>131</v>
      </c>
      <c r="AJ2" s="36" t="s">
        <v>40</v>
      </c>
      <c r="AK2" s="36" t="s">
        <v>142</v>
      </c>
      <c r="AL2" s="37" t="s">
        <v>46</v>
      </c>
      <c r="AM2" s="37" t="s">
        <v>47</v>
      </c>
      <c r="AN2" s="37" t="s">
        <v>48</v>
      </c>
      <c r="AO2" s="25" t="s">
        <v>49</v>
      </c>
      <c r="AP2" s="25" t="s">
        <v>50</v>
      </c>
      <c r="AQ2" s="25" t="s">
        <v>51</v>
      </c>
      <c r="AR2" s="25" t="s">
        <v>52</v>
      </c>
      <c r="AS2" s="25" t="s">
        <v>40</v>
      </c>
      <c r="AT2" s="25" t="s">
        <v>53</v>
      </c>
      <c r="AU2" s="26" t="s">
        <v>54</v>
      </c>
      <c r="AV2" s="26" t="s">
        <v>55</v>
      </c>
      <c r="AW2" s="26" t="s">
        <v>56</v>
      </c>
      <c r="AX2" s="29" t="s">
        <v>57</v>
      </c>
      <c r="AY2" s="29" t="s">
        <v>58</v>
      </c>
      <c r="AZ2" s="29" t="s">
        <v>59</v>
      </c>
      <c r="BA2" s="29" t="s">
        <v>60</v>
      </c>
      <c r="BB2" s="30" t="s">
        <v>40</v>
      </c>
      <c r="BC2" s="29" t="s">
        <v>61</v>
      </c>
      <c r="BD2" s="30" t="s">
        <v>62</v>
      </c>
      <c r="BE2" s="30" t="s">
        <v>63</v>
      </c>
      <c r="BF2" s="30" t="s">
        <v>64</v>
      </c>
      <c r="BG2" s="27" t="s">
        <v>65</v>
      </c>
      <c r="BH2" s="27" t="s">
        <v>66</v>
      </c>
      <c r="BI2" s="27" t="s">
        <v>67</v>
      </c>
      <c r="BJ2" s="27" t="s">
        <v>68</v>
      </c>
      <c r="BK2" s="27" t="s">
        <v>40</v>
      </c>
      <c r="BL2" s="27" t="s">
        <v>69</v>
      </c>
      <c r="BM2" s="28" t="s">
        <v>70</v>
      </c>
      <c r="BN2" s="28" t="s">
        <v>71</v>
      </c>
      <c r="BO2" s="28" t="s">
        <v>72</v>
      </c>
      <c r="BP2" s="40" t="s">
        <v>73</v>
      </c>
      <c r="BQ2" s="40" t="s">
        <v>74</v>
      </c>
      <c r="BR2" s="40" t="s">
        <v>75</v>
      </c>
      <c r="BS2" s="40" t="s">
        <v>76</v>
      </c>
      <c r="BT2" s="40" t="s">
        <v>40</v>
      </c>
      <c r="BU2" s="40" t="s">
        <v>77</v>
      </c>
      <c r="BV2" s="41" t="s">
        <v>78</v>
      </c>
      <c r="BW2" s="41" t="s">
        <v>79</v>
      </c>
      <c r="BX2" s="41" t="s">
        <v>80</v>
      </c>
      <c r="BY2" s="29" t="s">
        <v>81</v>
      </c>
      <c r="BZ2" s="29" t="s">
        <v>82</v>
      </c>
      <c r="CA2" s="29" t="s">
        <v>83</v>
      </c>
      <c r="CB2" s="29" t="s">
        <v>143</v>
      </c>
      <c r="CC2" s="29" t="s">
        <v>40</v>
      </c>
      <c r="CD2" s="29" t="s">
        <v>84</v>
      </c>
      <c r="CE2" s="30" t="s">
        <v>85</v>
      </c>
      <c r="CF2" s="30" t="s">
        <v>86</v>
      </c>
      <c r="CG2" s="30" t="s">
        <v>87</v>
      </c>
      <c r="CH2" s="31" t="s">
        <v>144</v>
      </c>
      <c r="CI2" s="31" t="s">
        <v>145</v>
      </c>
      <c r="CJ2" s="31" t="s">
        <v>146</v>
      </c>
      <c r="CK2" s="31" t="s">
        <v>147</v>
      </c>
      <c r="CL2" s="31" t="s">
        <v>40</v>
      </c>
      <c r="CM2" s="31" t="s">
        <v>148</v>
      </c>
      <c r="CN2" s="32" t="s">
        <v>149</v>
      </c>
      <c r="CO2" s="32" t="s">
        <v>150</v>
      </c>
      <c r="CP2" s="32" t="s">
        <v>151</v>
      </c>
      <c r="CQ2" s="33" t="s">
        <v>88</v>
      </c>
      <c r="CR2" s="33" t="s">
        <v>89</v>
      </c>
      <c r="CS2" s="33" t="s">
        <v>90</v>
      </c>
      <c r="CT2" s="33" t="s">
        <v>91</v>
      </c>
      <c r="CU2" s="35" t="s">
        <v>40</v>
      </c>
      <c r="CV2" s="35" t="s">
        <v>92</v>
      </c>
      <c r="CW2" s="34" t="s">
        <v>93</v>
      </c>
      <c r="CX2" s="34" t="s">
        <v>94</v>
      </c>
      <c r="CY2" s="34" t="s">
        <v>95</v>
      </c>
      <c r="CZ2" s="29" t="s">
        <v>152</v>
      </c>
      <c r="DA2" s="29" t="s">
        <v>153</v>
      </c>
      <c r="DB2" s="29" t="s">
        <v>154</v>
      </c>
      <c r="DC2" s="29" t="s">
        <v>155</v>
      </c>
      <c r="DD2" s="30" t="s">
        <v>40</v>
      </c>
      <c r="DE2" s="29" t="s">
        <v>156</v>
      </c>
      <c r="DF2" s="30" t="s">
        <v>157</v>
      </c>
      <c r="DG2" s="30" t="s">
        <v>158</v>
      </c>
      <c r="DH2" s="30" t="s">
        <v>159</v>
      </c>
      <c r="DI2" s="38" t="s">
        <v>96</v>
      </c>
      <c r="DJ2" s="38" t="s">
        <v>97</v>
      </c>
      <c r="DK2" s="38" t="s">
        <v>98</v>
      </c>
      <c r="DL2" s="38" t="s">
        <v>99</v>
      </c>
      <c r="DM2" s="38" t="s">
        <v>40</v>
      </c>
      <c r="DN2" s="38" t="s">
        <v>100</v>
      </c>
      <c r="DO2" s="39" t="s">
        <v>101</v>
      </c>
      <c r="DP2" s="39" t="s">
        <v>102</v>
      </c>
      <c r="DQ2" s="39" t="s">
        <v>103</v>
      </c>
      <c r="DR2" s="23" t="s">
        <v>160</v>
      </c>
      <c r="DS2" s="23" t="s">
        <v>161</v>
      </c>
      <c r="DT2" s="23" t="s">
        <v>162</v>
      </c>
      <c r="DU2" s="23" t="s">
        <v>163</v>
      </c>
      <c r="DV2" s="23" t="s">
        <v>40</v>
      </c>
      <c r="DW2" s="23" t="s">
        <v>164</v>
      </c>
      <c r="DX2" s="24" t="s">
        <v>165</v>
      </c>
      <c r="DY2" s="24" t="s">
        <v>166</v>
      </c>
      <c r="DZ2" s="24" t="s">
        <v>167</v>
      </c>
      <c r="EA2" s="16" t="s">
        <v>104</v>
      </c>
      <c r="EB2" s="16" t="s">
        <v>105</v>
      </c>
      <c r="EC2" s="16" t="s">
        <v>106</v>
      </c>
      <c r="ED2" s="42" t="s">
        <v>107</v>
      </c>
    </row>
    <row r="3" spans="1:134" ht="15.75" customHeight="1">
      <c r="A3" s="106" t="s">
        <v>187</v>
      </c>
      <c r="B3" s="100" t="s">
        <v>189</v>
      </c>
      <c r="C3" s="101" t="s">
        <v>209</v>
      </c>
      <c r="D3" s="98" t="s">
        <v>111</v>
      </c>
      <c r="E3" s="97">
        <v>39128</v>
      </c>
      <c r="F3" s="43" t="s">
        <v>109</v>
      </c>
      <c r="G3" s="44" t="s">
        <v>110</v>
      </c>
      <c r="H3" s="103"/>
      <c r="I3" s="44"/>
      <c r="J3" s="46"/>
      <c r="K3" s="46">
        <f t="shared" ref="K3:K22" si="0">10*J3/3</f>
        <v>0</v>
      </c>
      <c r="L3" s="46"/>
      <c r="M3" s="47"/>
      <c r="N3" s="47"/>
      <c r="O3" s="48">
        <f t="shared" ref="O3:O22" si="1">SUM(AB3,AK3,AT3,BC3,BL3,BU1,CD3,CM3,CV3,DE3,DN3,DW3)</f>
        <v>24</v>
      </c>
      <c r="P3" s="49">
        <f>O3*100/Parâmetros!$C$12</f>
        <v>1.8750117188232427</v>
      </c>
      <c r="Q3" s="49">
        <f>O3*100/((Parâmetros!$C$12/4)*Parâmetros!$C$2)</f>
        <v>7.5000468752929708</v>
      </c>
      <c r="R3" s="49">
        <f>IF(Parâmetros!$C$2=1,AVERAGE(W3,AF3,AO3,AX3,BG3,BP3,BY3,CH3,CQ3,CZ3,DI3,DR3),IF(Parâmetros!$C$2=2,AVERAGE(X3,AG3,AP3,AY3,BH3,BQ3,BZ3,CI3,CR3,DA3,DJ3,DS3),IF(Parâmetros!$C$2=3,AVERAGE(Y3,AH3,AQ3,AZ3,BI3,BR3,CA3,CJ3,CS3,DB3,DK3,DT3),AVERAGE(AC3,AL3,AU3,BD3,BM3,BV3,CE3,CN3,CW3,DF3,DO3,DX3))))</f>
        <v>6.866666666666668</v>
      </c>
      <c r="S3" s="49">
        <f>IF(Parâmetros!$C$2=1,MIN(W3,AF3,AO3,AX3,BG3,BP3,BY3,CH3,CQ3,CZ3,DI3,DR3),IF(Parâmetros!$C$2=2,MIN(X3,AG3,AP3,AY3,BH3,BQ3,BZ3,CI3,CR3,DA3,DJ3,DS3),IF(Parâmetros!$C$2=3,MIN(Y3,AH3,AQ3,AZ3,BI3,BR3,CA3,CJ3,CS3,DB3,DK3,DT3),MIN(AC3,AL3,AU3,BD3,BM3,BV3,CE3,CN3,CW3,DF3,DO3,DX3))))</f>
        <v>3.6</v>
      </c>
      <c r="T3" s="46"/>
      <c r="U3" s="46" t="str">
        <f t="shared" ref="U3:U22" si="2">IF(COUNTIF(W3:DZ3,"=REP")&gt;0,"REP ","")</f>
        <v/>
      </c>
      <c r="V3" s="48">
        <f t="shared" ref="V3:V22" si="3">COUNTIF(W3:DZ3,"REP")</f>
        <v>0</v>
      </c>
      <c r="W3" s="51">
        <v>4.8</v>
      </c>
      <c r="X3" s="51"/>
      <c r="Y3" s="51"/>
      <c r="Z3" s="51"/>
      <c r="AA3" s="51"/>
      <c r="AB3" s="52"/>
      <c r="AC3" s="51">
        <f t="shared" ref="AC3:AC22" si="4">(X3*40/100)+(Z3*60/100)</f>
        <v>0</v>
      </c>
      <c r="AD3" s="51">
        <f>IF(AC3&gt;=7,AC3,((IF(Parâmetros!$C$17="S",$T3,AA3)*40)+(AC3*60))/100)</f>
        <v>0</v>
      </c>
      <c r="AE3" s="52" t="str">
        <f>IF(Parâmetros!$C$2=4, IF(AC3&gt;=7,"APR",IF(AD3&gt;=5,"APR","REP")),"")</f>
        <v/>
      </c>
      <c r="AF3" s="65">
        <v>4.8</v>
      </c>
      <c r="AG3" s="65"/>
      <c r="AH3" s="65"/>
      <c r="AI3" s="65"/>
      <c r="AJ3" s="65"/>
      <c r="AK3" s="66">
        <v>4</v>
      </c>
      <c r="AL3" s="65">
        <f t="shared" ref="AL3:AL22" si="5">(AG3*40/100)+(AI3*60/100)</f>
        <v>0</v>
      </c>
      <c r="AM3" s="65">
        <f>IF(AL3&gt;=7,AL3,((IF(Parâmetros!$C$17="S",$T3,AJ3)*40)+(AL3*60))/100)</f>
        <v>0</v>
      </c>
      <c r="AN3" s="67" t="str">
        <f>IF(Parâmetros!$C$2=4, IF(AL3&gt;=7,"APR",IF(AM3&gt;=5,"APR","REP")),"")</f>
        <v/>
      </c>
      <c r="AO3" s="49">
        <v>4.8</v>
      </c>
      <c r="AP3" s="107"/>
      <c r="AQ3" s="78"/>
      <c r="AR3" s="49"/>
      <c r="AS3" s="49"/>
      <c r="AT3" s="48">
        <v>3</v>
      </c>
      <c r="AU3" s="49">
        <f t="shared" ref="AU3:AU22" si="6">(AP3*40/100)+(AR3*60/100)</f>
        <v>0</v>
      </c>
      <c r="AV3" s="49">
        <f>IF(AU3&gt;=7,AU3,((IF(Parâmetros!$C$17="S",$T3,AS3)*40)+(AU3*60))/100)</f>
        <v>0</v>
      </c>
      <c r="AW3" s="46" t="str">
        <f>IF(Parâmetros!$C$2=4, IF(AU3&gt;=7,"APR",IF(AV3&gt;=5,"APR","REP")),"")</f>
        <v/>
      </c>
      <c r="AX3" s="57">
        <v>6.3</v>
      </c>
      <c r="AY3" s="57"/>
      <c r="AZ3" s="57"/>
      <c r="BA3" s="57"/>
      <c r="BB3" s="57"/>
      <c r="BC3" s="74">
        <v>5</v>
      </c>
      <c r="BD3" s="57">
        <f t="shared" ref="BD3:BD22" si="7">(AY3*40/100)+(BA3*60/100)</f>
        <v>0</v>
      </c>
      <c r="BE3" s="57">
        <f>IF(BD3&gt;=7,BD3,((IF(Parâmetros!$C$17="S",$T3,BB3)*40)+(BD3*60))/100)</f>
        <v>0</v>
      </c>
      <c r="BF3" s="58" t="str">
        <f>IF(Parâmetros!$C$2=4, IF(BD3&gt;=7,"APR",IF(BE3&gt;=5,"APR","REP")),"")</f>
        <v/>
      </c>
      <c r="BG3" s="108">
        <v>9.4</v>
      </c>
      <c r="BH3" s="108"/>
      <c r="BI3" s="108"/>
      <c r="BJ3" s="108"/>
      <c r="BK3" s="108"/>
      <c r="BL3" s="109"/>
      <c r="BM3" s="53">
        <f t="shared" ref="BM3:BM22" si="8">(BH3*40/100)+(BJ3*60/100)</f>
        <v>0</v>
      </c>
      <c r="BN3" s="53">
        <f>IF(BM3&gt;=7,BM3,((IF(Parâmetros!$C$17="S",$T3,BK3)*40)+(BM3*60))/100)</f>
        <v>0</v>
      </c>
      <c r="BO3" s="54" t="str">
        <f>IF(Parâmetros!$C$2=4, IF(BM3&gt;=7,"APR",IF(BN3&gt;=5,"APR","REP")),"")</f>
        <v/>
      </c>
      <c r="BP3" s="87">
        <v>3.6</v>
      </c>
      <c r="BQ3" s="71"/>
      <c r="BR3" s="71"/>
      <c r="BS3" s="71"/>
      <c r="BT3" s="71"/>
      <c r="BU3" s="72">
        <v>1</v>
      </c>
      <c r="BV3" s="71">
        <f t="shared" ref="BV3:BV22" si="9">(BQ3*40/100)+(BS3*60/100)</f>
        <v>0</v>
      </c>
      <c r="BW3" s="71">
        <f>IF(BV3&gt;=7,BV3,((IF(Parâmetros!$C$17="S",$T3,BT3)*40)+(BV3*60))/100)</f>
        <v>0</v>
      </c>
      <c r="BX3" s="73" t="str">
        <f>IF(Parâmetros!$C$2=4, IF(BV3&gt;=7,"APR",IF(BW3&gt;=5,"APR","REP")),"")</f>
        <v/>
      </c>
      <c r="BY3" s="94">
        <v>4.5</v>
      </c>
      <c r="BZ3" s="102"/>
      <c r="CA3" s="104"/>
      <c r="CB3" s="86"/>
      <c r="CC3" s="58"/>
      <c r="CD3" s="74">
        <v>0</v>
      </c>
      <c r="CE3" s="57">
        <f t="shared" ref="CE3:CE22" si="10">(BZ3*40/100)+(CB3*60/100)</f>
        <v>0</v>
      </c>
      <c r="CF3" s="57">
        <f>IF(CE3&gt;=7,CE3,((IF(Parâmetros!$C$17="S",$T3,CC3)*40)+(CE3*60))/100)</f>
        <v>0</v>
      </c>
      <c r="CG3" s="58" t="str">
        <f>IF(Parâmetros!$C$2=4, IF(CE3&gt;=7,"APR",IF(CF3&gt;=5,"APR","REP")),"")</f>
        <v/>
      </c>
      <c r="CH3" s="59">
        <v>9.6999999999999993</v>
      </c>
      <c r="CI3" s="59"/>
      <c r="CJ3" s="59"/>
      <c r="CK3" s="59"/>
      <c r="CL3" s="59"/>
      <c r="CM3" s="60">
        <v>3</v>
      </c>
      <c r="CN3" s="59">
        <f t="shared" ref="CN3:CN22" si="11">(CI3*40/100)+(CK3*60/100)</f>
        <v>0</v>
      </c>
      <c r="CO3" s="59">
        <f>IF(CN3&gt;=7,CN3,((IF(Parâmetros!$C$17="S",$T3,CL3)*40)+(CN3*60))/100)</f>
        <v>0</v>
      </c>
      <c r="CP3" s="61" t="str">
        <f>IF(Parâmetros!$C$2=4, IF(CN3&gt;=7,"APR",IF(CO3&gt;=5,"APR","REP")),"")</f>
        <v/>
      </c>
      <c r="CQ3" s="62">
        <v>9.5</v>
      </c>
      <c r="CR3" s="62"/>
      <c r="CS3" s="62"/>
      <c r="CT3" s="62"/>
      <c r="CU3" s="62"/>
      <c r="CV3" s="63">
        <v>3</v>
      </c>
      <c r="CW3" s="62">
        <f t="shared" ref="CW3:CW22" si="12">(CR3*40/100)+(CT3*60/100)</f>
        <v>0</v>
      </c>
      <c r="CX3" s="62">
        <f>IF(CW3&gt;=7,CW3,((IF(Parâmetros!$C$17="S",$T3,CU3)*40)+(CW3*60))/100)</f>
        <v>0</v>
      </c>
      <c r="CY3" s="64" t="str">
        <f>IF(Parâmetros!$C$2=4, IF(CW3&gt;=7,"APR",IF(CX3&gt;=5,"APR","REP")),"")</f>
        <v/>
      </c>
      <c r="CZ3" s="55">
        <v>7.4</v>
      </c>
      <c r="DA3" s="55"/>
      <c r="DB3" s="55"/>
      <c r="DC3" s="55"/>
      <c r="DD3" s="57"/>
      <c r="DE3" s="56">
        <v>3</v>
      </c>
      <c r="DF3" s="57">
        <f t="shared" ref="DF3:DF22" si="13">(DA3*40/100)+(DC3*60/100)</f>
        <v>0</v>
      </c>
      <c r="DG3" s="57">
        <f>IF(DF3&gt;=7,DF3,((IF(Parâmetros!$C$17="S",$T3,DD3)*40)+(DF3*60))/100)</f>
        <v>0</v>
      </c>
      <c r="DH3" s="58" t="str">
        <f>IF(Parâmetros!$C$2=4, IF(DF3&gt;=7,"APR",IF(DG3&gt;=5,"APR","REP")),"")</f>
        <v/>
      </c>
      <c r="DI3" s="68">
        <v>7.9</v>
      </c>
      <c r="DJ3" s="68"/>
      <c r="DK3" s="68"/>
      <c r="DL3" s="68"/>
      <c r="DM3" s="68"/>
      <c r="DN3" s="69"/>
      <c r="DO3" s="68">
        <f t="shared" ref="DO3:DO22" si="14">(DJ3*40/100)+(DL3*60/100)</f>
        <v>0</v>
      </c>
      <c r="DP3" s="68">
        <f>IF(DO3&gt;=7,DO3,((IF(Parâmetros!$C$17="S",$T3,DM3)*40)+(DO3*60))/100)</f>
        <v>0</v>
      </c>
      <c r="DQ3" s="70" t="str">
        <f>IF(Parâmetros!$C$2=4, IF(DO3&gt;=7,"APR",IF(DP3&gt;=5,"APR","REP")),"")</f>
        <v/>
      </c>
      <c r="DR3" s="92">
        <v>9.6999999999999993</v>
      </c>
      <c r="DS3" s="50"/>
      <c r="DT3" s="51"/>
      <c r="DU3" s="51"/>
      <c r="DV3" s="51"/>
      <c r="DW3" s="93">
        <v>3</v>
      </c>
      <c r="DX3" s="51">
        <f t="shared" ref="DX3:DX22" si="15">(DS3*40/100)+(DU3*60/100)</f>
        <v>0</v>
      </c>
      <c r="DY3" s="51">
        <f>IF(DX3&gt;=7,DX3,((IF(Parâmetros!$C$17="S",$T3,DV3)*40)+(DX3*60))/100)</f>
        <v>0</v>
      </c>
      <c r="DZ3" s="52" t="str">
        <f>IF(Parâmetros!$C$2=4, IF(DX3&gt;=7,"APR",IF(DY3&gt;=5,"APR","REP")),"")</f>
        <v/>
      </c>
      <c r="EA3" s="85"/>
      <c r="EB3" s="75"/>
      <c r="EC3" s="75"/>
      <c r="ED3" s="76"/>
    </row>
    <row r="4" spans="1:134" ht="15.75" customHeight="1">
      <c r="A4" s="110" t="s">
        <v>188</v>
      </c>
      <c r="B4" s="100" t="s">
        <v>190</v>
      </c>
      <c r="C4" s="101" t="s">
        <v>210</v>
      </c>
      <c r="D4" s="98" t="s">
        <v>108</v>
      </c>
      <c r="E4" s="97">
        <v>39266</v>
      </c>
      <c r="F4" s="43" t="s">
        <v>133</v>
      </c>
      <c r="G4" s="44" t="s">
        <v>110</v>
      </c>
      <c r="H4" s="103"/>
      <c r="I4" s="45"/>
      <c r="J4" s="78"/>
      <c r="K4" s="46">
        <f t="shared" si="0"/>
        <v>0</v>
      </c>
      <c r="L4" s="46"/>
      <c r="M4" s="47"/>
      <c r="N4" s="47"/>
      <c r="O4" s="48">
        <f t="shared" si="1"/>
        <v>4</v>
      </c>
      <c r="P4" s="49">
        <f>O4*100/Parâmetros!$C$12</f>
        <v>0.31250195313720713</v>
      </c>
      <c r="Q4" s="49">
        <f>O4*100/((Parâmetros!$C$12/4)*Parâmetros!$C$2)</f>
        <v>1.2500078125488285</v>
      </c>
      <c r="R4" s="49">
        <f>IF(Parâmetros!$C$2=1,AVERAGE(W4,AF4,AO4,AX4,BG4,BP4,BY4,CH4,CQ4,CZ4,DI4,DR4),IF(Parâmetros!$C$2=2,AVERAGE(X4,AG4,AP4,AY4,BH4,BQ4,BZ4,CI4,CR4,DA4,DJ4,DS4),IF(Parâmetros!$C$2=3,AVERAGE(Y4,AH4,AQ4,AZ4,BI4,BR4,CA4,CJ4,CS4,DB4,DK4,DT4),AVERAGE(AC4,AL4,AU4,BD4,BM4,BV4,CE4,CN4,CW4,DF4,DO4,DX4))))</f>
        <v>3.6416666666666671</v>
      </c>
      <c r="S4" s="49">
        <f>IF(Parâmetros!$C$2=1,MIN(W4,AF4,AO4,AX4,BG4,BP4,BY4,CH4,CQ4,CZ4,DI4,DR4),IF(Parâmetros!$C$2=2,MIN(X4,AG4,AP4,AY4,BH4,BQ4,BZ4,CI4,CR4,DA4,DJ4,DS4),IF(Parâmetros!$C$2=3,MIN(Y4,AH4,AQ4,AZ4,BI4,BR4,CA4,CJ4,CS4,DB4,DK4,DT4),MIN(AC4,AL4,AU4,BD4,BM4,BV4,CE4,CN4,CW4,DF4,DO4,DX4))))</f>
        <v>1.2</v>
      </c>
      <c r="T4" s="78"/>
      <c r="U4" s="46" t="str">
        <f t="shared" si="2"/>
        <v/>
      </c>
      <c r="V4" s="48">
        <f t="shared" si="3"/>
        <v>0</v>
      </c>
      <c r="W4" s="51">
        <v>1.2</v>
      </c>
      <c r="X4" s="51"/>
      <c r="Y4" s="51"/>
      <c r="Z4" s="51"/>
      <c r="AA4" s="51"/>
      <c r="AB4" s="80"/>
      <c r="AC4" s="51">
        <f t="shared" si="4"/>
        <v>0</v>
      </c>
      <c r="AD4" s="51">
        <f>IF(AC4&gt;=7,AC4,((IF(Parâmetros!$C$17="S",$T4,AA4)*40)+(AC4*60))/100)</f>
        <v>0</v>
      </c>
      <c r="AE4" s="52" t="str">
        <f>IF(Parâmetros!$C$2=4, IF(AC4&gt;=7,"APR",IF(AD4&gt;=5,"APR","REP")),"")</f>
        <v/>
      </c>
      <c r="AF4" s="65">
        <v>1.2</v>
      </c>
      <c r="AG4" s="65"/>
      <c r="AH4" s="65"/>
      <c r="AI4" s="65"/>
      <c r="AJ4" s="65"/>
      <c r="AK4" s="66">
        <v>0</v>
      </c>
      <c r="AL4" s="65">
        <f t="shared" si="5"/>
        <v>0</v>
      </c>
      <c r="AM4" s="65">
        <f>IF(AL4&gt;=7,AL4,((IF(Parâmetros!$C$17="S",$T4,AJ4)*40)+(AL4*60))/100)</f>
        <v>0</v>
      </c>
      <c r="AN4" s="67" t="str">
        <f>IF(Parâmetros!$C$2=4, IF(AL4&gt;=7,"APR",IF(AM4&gt;=5,"APR","REP")),"")</f>
        <v/>
      </c>
      <c r="AO4" s="49">
        <v>1.2</v>
      </c>
      <c r="AP4" s="107"/>
      <c r="AQ4" s="49"/>
      <c r="AR4" s="49"/>
      <c r="AS4" s="49"/>
      <c r="AT4" s="48"/>
      <c r="AU4" s="49">
        <f t="shared" si="6"/>
        <v>0</v>
      </c>
      <c r="AV4" s="49">
        <f>IF(AU4&gt;=7,AU4,((IF(Parâmetros!$C$17="S",$T4,AS4)*40)+(AU4*60))/100)</f>
        <v>0</v>
      </c>
      <c r="AW4" s="46" t="str">
        <f>IF(Parâmetros!$C$2=4, IF(AU4&gt;=7,"APR",IF(AV4&gt;=5,"APR","REP")),"")</f>
        <v/>
      </c>
      <c r="AX4" s="57">
        <v>9.1</v>
      </c>
      <c r="AY4" s="57"/>
      <c r="AZ4" s="57"/>
      <c r="BA4" s="57"/>
      <c r="BB4" s="57"/>
      <c r="BC4" s="74">
        <v>0</v>
      </c>
      <c r="BD4" s="57">
        <f t="shared" si="7"/>
        <v>0</v>
      </c>
      <c r="BE4" s="57">
        <f>IF(BD4&gt;=7,BD4,((IF(Parâmetros!$C$17="S",$T4,BB4)*40)+(BD4*60))/100)</f>
        <v>0</v>
      </c>
      <c r="BF4" s="58" t="str">
        <f>IF(Parâmetros!$C$2=4, IF(BD4&gt;=7,"APR",IF(BE4&gt;=5,"APR","REP")),"")</f>
        <v/>
      </c>
      <c r="BG4" s="108">
        <v>3.2</v>
      </c>
      <c r="BH4" s="108"/>
      <c r="BI4" s="108"/>
      <c r="BJ4" s="108"/>
      <c r="BK4" s="53"/>
      <c r="BL4" s="109"/>
      <c r="BM4" s="53">
        <f t="shared" si="8"/>
        <v>0</v>
      </c>
      <c r="BN4" s="53">
        <f>IF(BM4&gt;=7,BM4,((IF(Parâmetros!$C$17="S",$T4,BK4)*40)+(BM4*60))/100)</f>
        <v>0</v>
      </c>
      <c r="BO4" s="54" t="str">
        <f>IF(Parâmetros!$C$2=4, IF(BM4&gt;=7,"APR",IF(BN4&gt;=5,"APR","REP")),"")</f>
        <v/>
      </c>
      <c r="BP4" s="87">
        <v>8.9</v>
      </c>
      <c r="BQ4" s="71"/>
      <c r="BR4" s="71"/>
      <c r="BS4" s="71"/>
      <c r="BT4" s="71"/>
      <c r="BU4" s="72">
        <v>3</v>
      </c>
      <c r="BV4" s="71">
        <f t="shared" si="9"/>
        <v>0</v>
      </c>
      <c r="BW4" s="71">
        <f>IF(BV4&gt;=7,BV4,((IF(Parâmetros!$C$17="S",$T4,BT4)*40)+(BV4*60))/100)</f>
        <v>0</v>
      </c>
      <c r="BX4" s="73" t="str">
        <f>IF(Parâmetros!$C$2=4, IF(BV4&gt;=7,"APR",IF(BW4&gt;=5,"APR","REP")),"")</f>
        <v/>
      </c>
      <c r="BY4" s="94">
        <v>2.1</v>
      </c>
      <c r="BZ4" s="102"/>
      <c r="CA4" s="104"/>
      <c r="CB4" s="86"/>
      <c r="CC4" s="82"/>
      <c r="CD4" s="74">
        <v>2</v>
      </c>
      <c r="CE4" s="57">
        <f t="shared" si="10"/>
        <v>0</v>
      </c>
      <c r="CF4" s="57">
        <f>IF(CE4&gt;=7,CE4,((IF(Parâmetros!$C$17="S",$T4,CC4)*40)+(CE4*60))/100)</f>
        <v>0</v>
      </c>
      <c r="CG4" s="58" t="str">
        <f>IF(Parâmetros!$C$2=4, IF(CE4&gt;=7,"APR",IF(CF4&gt;=5,"APR","REP")),"")</f>
        <v/>
      </c>
      <c r="CH4" s="59">
        <v>4.2</v>
      </c>
      <c r="CI4" s="59"/>
      <c r="CJ4" s="59"/>
      <c r="CK4" s="59"/>
      <c r="CL4" s="59"/>
      <c r="CM4" s="60">
        <v>0</v>
      </c>
      <c r="CN4" s="59">
        <f t="shared" si="11"/>
        <v>0</v>
      </c>
      <c r="CO4" s="59">
        <f>IF(CN4&gt;=7,CN4,((IF(Parâmetros!$C$17="S",$T4,CL4)*40)+(CN4*60))/100)</f>
        <v>0</v>
      </c>
      <c r="CP4" s="61" t="str">
        <f>IF(Parâmetros!$C$2=4, IF(CN4&gt;=7,"APR",IF(CO4&gt;=5,"APR","REP")),"")</f>
        <v/>
      </c>
      <c r="CQ4" s="62">
        <v>3.1</v>
      </c>
      <c r="CR4" s="62"/>
      <c r="CS4" s="62"/>
      <c r="CT4" s="62"/>
      <c r="CU4" s="62"/>
      <c r="CV4" s="63">
        <v>2</v>
      </c>
      <c r="CW4" s="62">
        <f t="shared" si="12"/>
        <v>0</v>
      </c>
      <c r="CX4" s="62">
        <f>IF(CW4&gt;=7,CW4,((IF(Parâmetros!$C$17="S",$T4,CU4)*40)+(CW4*60))/100)</f>
        <v>0</v>
      </c>
      <c r="CY4" s="64" t="str">
        <f>IF(Parâmetros!$C$2=4, IF(CW4&gt;=7,"APR",IF(CX4&gt;=5,"APR","REP")),"")</f>
        <v/>
      </c>
      <c r="CZ4" s="55">
        <v>3.2</v>
      </c>
      <c r="DA4" s="55"/>
      <c r="DB4" s="55"/>
      <c r="DC4" s="55"/>
      <c r="DD4" s="57"/>
      <c r="DE4" s="56">
        <v>0</v>
      </c>
      <c r="DF4" s="57">
        <f t="shared" si="13"/>
        <v>0</v>
      </c>
      <c r="DG4" s="57">
        <f>IF(DF4&gt;=7,DF4,((IF(Parâmetros!$C$17="S",$T4,DD4)*40)+(DF4*60))/100)</f>
        <v>0</v>
      </c>
      <c r="DH4" s="58" t="str">
        <f>IF(Parâmetros!$C$2=4, IF(DF4&gt;=7,"APR",IF(DG4&gt;=5,"APR","REP")),"")</f>
        <v/>
      </c>
      <c r="DI4" s="68">
        <v>2.1</v>
      </c>
      <c r="DJ4" s="68"/>
      <c r="DK4" s="68"/>
      <c r="DL4" s="68"/>
      <c r="DM4" s="68"/>
      <c r="DN4" s="69"/>
      <c r="DO4" s="68">
        <f t="shared" si="14"/>
        <v>0</v>
      </c>
      <c r="DP4" s="68">
        <f>IF(DO4&gt;=7,DO4,((IF(Parâmetros!$C$17="S",$T4,DM4)*40)+(DO4*60))/100)</f>
        <v>0</v>
      </c>
      <c r="DQ4" s="70" t="str">
        <f>IF(Parâmetros!$C$2=4, IF(DO4&gt;=7,"APR",IF(DP4&gt;=5,"APR","REP")),"")</f>
        <v/>
      </c>
      <c r="DR4" s="92">
        <v>4.2</v>
      </c>
      <c r="DS4" s="50"/>
      <c r="DT4" s="51"/>
      <c r="DU4" s="51"/>
      <c r="DV4" s="51"/>
      <c r="DW4" s="93"/>
      <c r="DX4" s="51">
        <f t="shared" si="15"/>
        <v>0</v>
      </c>
      <c r="DY4" s="51">
        <f>IF(DX4&gt;=7,DX4,((IF(Parâmetros!$C$17="S",$T4,DV4)*40)+(DX4*60))/100)</f>
        <v>0</v>
      </c>
      <c r="DZ4" s="52" t="str">
        <f>IF(Parâmetros!$C$2=4, IF(DX4&gt;=7,"APR",IF(DY4&gt;=5,"APR","REP")),"")</f>
        <v/>
      </c>
      <c r="EA4" s="85"/>
      <c r="EB4" s="75"/>
      <c r="EC4" s="89"/>
      <c r="ED4" s="76"/>
    </row>
    <row r="5" spans="1:134" ht="15.75" customHeight="1">
      <c r="A5" s="91">
        <v>8097561234</v>
      </c>
      <c r="B5" s="95" t="s">
        <v>191</v>
      </c>
      <c r="C5" s="79" t="s">
        <v>211</v>
      </c>
      <c r="D5" s="91" t="s">
        <v>111</v>
      </c>
      <c r="E5" s="97">
        <v>39224</v>
      </c>
      <c r="F5" s="77" t="s">
        <v>112</v>
      </c>
      <c r="G5" s="44" t="s">
        <v>110</v>
      </c>
      <c r="H5" s="105"/>
      <c r="I5" s="140" t="s">
        <v>134</v>
      </c>
      <c r="J5" s="78"/>
      <c r="K5" s="46">
        <f t="shared" si="0"/>
        <v>0</v>
      </c>
      <c r="L5" s="46"/>
      <c r="M5" s="47"/>
      <c r="N5" s="47"/>
      <c r="O5" s="48">
        <f t="shared" si="1"/>
        <v>21</v>
      </c>
      <c r="P5" s="49">
        <f>O5*100/Parâmetros!$C$12</f>
        <v>1.6406352539703373</v>
      </c>
      <c r="Q5" s="49">
        <f>O5*100/((Parâmetros!$C$12/4)*Parâmetros!$C$2)</f>
        <v>6.5625410158813491</v>
      </c>
      <c r="R5" s="49">
        <f>IF(Parâmetros!$C$2=1,AVERAGE(W5,AF5,AO5,AX5,BG5,BP5,BY5,CH5,CQ5,CZ5,DI5,DR5),IF(Parâmetros!$C$2=2,AVERAGE(X5,AG5,AP5,AY5,BH5,BQ5,BZ5,CI5,CR5,DA5,DJ5,DS5),IF(Parâmetros!$C$2=3,AVERAGE(Y5,AH5,AQ5,AZ5,BI5,BR5,CA5,CJ5,CS5,DB5,DK5,DT5),AVERAGE(AC5,AL5,AU5,BD5,BM5,BV5,CE5,CN5,CW5,DF5,DO5,DX5))))</f>
        <v>7.4749999999999988</v>
      </c>
      <c r="S5" s="49">
        <f>IF(Parâmetros!$C$2=1,MIN(W5,AF5,AO5,AX5,BG5,BP5,BY5,CH5,CQ5,CZ5,DI5,DR5),IF(Parâmetros!$C$2=2,MIN(X5,AG5,AP5,AY5,BH5,BQ5,BZ5,CI5,CR5,DA5,DJ5,DS5),IF(Parâmetros!$C$2=3,MIN(Y5,AH5,AQ5,AZ5,BI5,BR5,CA5,CJ5,CS5,DB5,DK5,DT5),MIN(AC5,AL5,AU5,BD5,BM5,BV5,CE5,CN5,CW5,DF5,DO5,DX5))))</f>
        <v>4.7</v>
      </c>
      <c r="T5" s="78"/>
      <c r="U5" s="46" t="str">
        <f t="shared" si="2"/>
        <v/>
      </c>
      <c r="V5" s="48">
        <f t="shared" si="3"/>
        <v>0</v>
      </c>
      <c r="W5" s="51">
        <v>7.6</v>
      </c>
      <c r="X5" s="51"/>
      <c r="Y5" s="51"/>
      <c r="Z5" s="51"/>
      <c r="AA5" s="51"/>
      <c r="AB5" s="80"/>
      <c r="AC5" s="51">
        <f t="shared" si="4"/>
        <v>0</v>
      </c>
      <c r="AD5" s="51">
        <f>IF(AC5&gt;=7,AC5,((IF(Parâmetros!$C$17="S",$T5,AA5)*40)+(AC5*60))/100)</f>
        <v>0</v>
      </c>
      <c r="AE5" s="52" t="str">
        <f>IF(Parâmetros!$C$2=4, IF(AC5&gt;=7,"APR",IF(AD5&gt;=5,"APR","REP")),"")</f>
        <v/>
      </c>
      <c r="AF5" s="65">
        <v>7.6</v>
      </c>
      <c r="AG5" s="65"/>
      <c r="AH5" s="65"/>
      <c r="AI5" s="65"/>
      <c r="AJ5" s="65"/>
      <c r="AK5" s="66">
        <v>2</v>
      </c>
      <c r="AL5" s="65">
        <f t="shared" si="5"/>
        <v>0</v>
      </c>
      <c r="AM5" s="65">
        <f>IF(AL5&gt;=7,AL5,((IF(Parâmetros!$C$17="S",$T5,AJ5)*40)+(AL5*60))/100)</f>
        <v>0</v>
      </c>
      <c r="AN5" s="67" t="str">
        <f>IF(Parâmetros!$C$2=4, IF(AL5&gt;=7,"APR",IF(AM5&gt;=5,"APR","REP")),"")</f>
        <v/>
      </c>
      <c r="AO5" s="49">
        <v>7.6</v>
      </c>
      <c r="AP5" s="107"/>
      <c r="AQ5" s="78"/>
      <c r="AR5" s="49"/>
      <c r="AS5" s="49"/>
      <c r="AT5" s="48">
        <v>1</v>
      </c>
      <c r="AU5" s="49">
        <f t="shared" si="6"/>
        <v>0</v>
      </c>
      <c r="AV5" s="49">
        <f>IF(AU5&gt;=7,AU5,((IF(Parâmetros!$C$17="S",$T5,AS5)*40)+(AU5*60))/100)</f>
        <v>0</v>
      </c>
      <c r="AW5" s="46" t="str">
        <f>IF(Parâmetros!$C$2=4, IF(AU5&gt;=7,"APR",IF(AV5&gt;=5,"APR","REP")),"")</f>
        <v/>
      </c>
      <c r="AX5" s="57">
        <v>4.7</v>
      </c>
      <c r="AY5" s="57"/>
      <c r="AZ5" s="57"/>
      <c r="BA5" s="57"/>
      <c r="BB5" s="57"/>
      <c r="BC5" s="74">
        <v>2</v>
      </c>
      <c r="BD5" s="57">
        <f t="shared" si="7"/>
        <v>0</v>
      </c>
      <c r="BE5" s="57">
        <f>IF(BD5&gt;=7,BD5,((IF(Parâmetros!$C$17="S",$T5,BB5)*40)+(BD5*60))/100)</f>
        <v>0</v>
      </c>
      <c r="BF5" s="58" t="str">
        <f>IF(Parâmetros!$C$2=4, IF(BD5&gt;=7,"APR",IF(BE5&gt;=5,"APR","REP")),"")</f>
        <v/>
      </c>
      <c r="BG5" s="108">
        <v>7.9</v>
      </c>
      <c r="BH5" s="108"/>
      <c r="BI5" s="108"/>
      <c r="BJ5" s="108"/>
      <c r="BK5" s="53"/>
      <c r="BL5" s="109">
        <v>2</v>
      </c>
      <c r="BM5" s="53">
        <f t="shared" si="8"/>
        <v>0</v>
      </c>
      <c r="BN5" s="53">
        <f>IF(BM5&gt;=7,BM5,((IF(Parâmetros!$C$17="S",$T5,BK5)*40)+(BM5*60))/100)</f>
        <v>0</v>
      </c>
      <c r="BO5" s="54" t="str">
        <f>IF(Parâmetros!$C$2=4, IF(BM5&gt;=7,"APR",IF(BN5&gt;=5,"APR","REP")),"")</f>
        <v/>
      </c>
      <c r="BP5" s="87">
        <v>5.2</v>
      </c>
      <c r="BQ5" s="71"/>
      <c r="BR5" s="71"/>
      <c r="BS5" s="71"/>
      <c r="BT5" s="71"/>
      <c r="BU5" s="72">
        <v>1</v>
      </c>
      <c r="BV5" s="71">
        <f t="shared" si="9"/>
        <v>0</v>
      </c>
      <c r="BW5" s="71">
        <f>IF(BV5&gt;=7,BV5,((IF(Parâmetros!$C$17="S",$T5,BT5)*40)+(BV5*60))/100)</f>
        <v>0</v>
      </c>
      <c r="BX5" s="73" t="str">
        <f>IF(Parâmetros!$C$2=4, IF(BV5&gt;=7,"APR",IF(BW5&gt;=5,"APR","REP")),"")</f>
        <v/>
      </c>
      <c r="BY5" s="94">
        <v>7.8</v>
      </c>
      <c r="BZ5" s="102"/>
      <c r="CA5" s="104"/>
      <c r="CB5" s="86"/>
      <c r="CC5" s="82"/>
      <c r="CD5" s="74">
        <v>4</v>
      </c>
      <c r="CE5" s="57">
        <f t="shared" si="10"/>
        <v>0</v>
      </c>
      <c r="CF5" s="57">
        <f>IF(CE5&gt;=7,CE5,((IF(Parâmetros!$C$17="S",$T5,CC5)*40)+(CE5*60))/100)</f>
        <v>0</v>
      </c>
      <c r="CG5" s="58" t="str">
        <f>IF(Parâmetros!$C$2=4, IF(CE5&gt;=7,"APR",IF(CF5&gt;=5,"APR","REP")),"")</f>
        <v/>
      </c>
      <c r="CH5" s="59">
        <v>8.6</v>
      </c>
      <c r="CI5" s="59"/>
      <c r="CJ5" s="59"/>
      <c r="CK5" s="59"/>
      <c r="CL5" s="59"/>
      <c r="CM5" s="60">
        <v>0</v>
      </c>
      <c r="CN5" s="59">
        <f t="shared" si="11"/>
        <v>0</v>
      </c>
      <c r="CO5" s="59">
        <f>IF(CN5&gt;=7,CN5,((IF(Parâmetros!$C$17="S",$T5,CL5)*40)+(CN5*60))/100)</f>
        <v>0</v>
      </c>
      <c r="CP5" s="61" t="str">
        <f>IF(Parâmetros!$C$2=4, IF(CN5&gt;=7,"APR",IF(CO5&gt;=5,"APR","REP")),"")</f>
        <v/>
      </c>
      <c r="CQ5" s="62">
        <v>7.8</v>
      </c>
      <c r="CR5" s="62"/>
      <c r="CS5" s="62"/>
      <c r="CT5" s="62"/>
      <c r="CU5" s="62"/>
      <c r="CV5" s="63">
        <v>5</v>
      </c>
      <c r="CW5" s="62">
        <f t="shared" si="12"/>
        <v>0</v>
      </c>
      <c r="CX5" s="62">
        <f>IF(CW5&gt;=7,CW5,((IF(Parâmetros!$C$17="S",$T5,CU5)*40)+(CW5*60))/100)</f>
        <v>0</v>
      </c>
      <c r="CY5" s="64" t="str">
        <f>IF(Parâmetros!$C$2=4, IF(CW5&gt;=7,"APR",IF(CX5&gt;=5,"APR","REP")),"")</f>
        <v/>
      </c>
      <c r="CZ5" s="55">
        <v>9.8000000000000007</v>
      </c>
      <c r="DA5" s="55"/>
      <c r="DB5" s="55"/>
      <c r="DC5" s="55"/>
      <c r="DD5" s="57"/>
      <c r="DE5" s="56">
        <v>0</v>
      </c>
      <c r="DF5" s="57">
        <f t="shared" si="13"/>
        <v>0</v>
      </c>
      <c r="DG5" s="57">
        <f>IF(DF5&gt;=7,DF5,((IF(Parâmetros!$C$17="S",$T5,DD5)*40)+(DF5*60))/100)</f>
        <v>0</v>
      </c>
      <c r="DH5" s="58" t="str">
        <f>IF(Parâmetros!$C$2=4, IF(DF5&gt;=7,"APR",IF(DG5&gt;=5,"APR","REP")),"")</f>
        <v/>
      </c>
      <c r="DI5" s="68">
        <v>6.5</v>
      </c>
      <c r="DJ5" s="68"/>
      <c r="DK5" s="68"/>
      <c r="DL5" s="68"/>
      <c r="DM5" s="68"/>
      <c r="DN5" s="69">
        <v>2</v>
      </c>
      <c r="DO5" s="68">
        <f t="shared" si="14"/>
        <v>0</v>
      </c>
      <c r="DP5" s="68">
        <f>IF(DO5&gt;=7,DO5,((IF(Parâmetros!$C$17="S",$T5,DM5)*40)+(DO5*60))/100)</f>
        <v>0</v>
      </c>
      <c r="DQ5" s="70" t="str">
        <f>IF(Parâmetros!$C$2=4, IF(DO5&gt;=7,"APR",IF(DP5&gt;=5,"APR","REP")),"")</f>
        <v/>
      </c>
      <c r="DR5" s="92">
        <v>8.6</v>
      </c>
      <c r="DS5" s="50"/>
      <c r="DT5" s="51"/>
      <c r="DU5" s="51"/>
      <c r="DV5" s="51"/>
      <c r="DW5" s="93">
        <v>2</v>
      </c>
      <c r="DX5" s="51">
        <f t="shared" si="15"/>
        <v>0</v>
      </c>
      <c r="DY5" s="51">
        <f>IF(DX5&gt;=7,DX5,((IF(Parâmetros!$C$17="S",$T5,DV5)*40)+(DX5*60))/100)</f>
        <v>0</v>
      </c>
      <c r="DZ5" s="52" t="str">
        <f>IF(Parâmetros!$C$2=4, IF(DX5&gt;=7,"APR",IF(DY5&gt;=5,"APR","REP")),"")</f>
        <v/>
      </c>
      <c r="EA5" s="85"/>
      <c r="EB5" s="75"/>
      <c r="EC5" s="85"/>
      <c r="ED5" s="76"/>
    </row>
    <row r="6" spans="1:134" ht="15.75" customHeight="1">
      <c r="A6" s="91">
        <v>6789543201</v>
      </c>
      <c r="B6" s="95" t="s">
        <v>192</v>
      </c>
      <c r="C6" s="79" t="s">
        <v>212</v>
      </c>
      <c r="D6" s="91" t="s">
        <v>108</v>
      </c>
      <c r="E6" s="97">
        <v>39336</v>
      </c>
      <c r="F6" s="77" t="s">
        <v>120</v>
      </c>
      <c r="G6" s="44" t="s">
        <v>110</v>
      </c>
      <c r="H6" s="105"/>
      <c r="I6" s="45"/>
      <c r="J6" s="78"/>
      <c r="K6" s="46">
        <f t="shared" si="0"/>
        <v>0</v>
      </c>
      <c r="L6" s="46"/>
      <c r="M6" s="47"/>
      <c r="N6" s="47"/>
      <c r="O6" s="48">
        <f t="shared" si="1"/>
        <v>10</v>
      </c>
      <c r="P6" s="49">
        <f>O6*100/Parâmetros!$C$12</f>
        <v>0.78125488284301781</v>
      </c>
      <c r="Q6" s="49">
        <f>O6*100/((Parâmetros!$C$12/4)*Parâmetros!$C$2)</f>
        <v>3.1250195313720712</v>
      </c>
      <c r="R6" s="49">
        <f>IF(Parâmetros!$C$2=1,AVERAGE(W6,AF6,AO6,AX6,BG6,BP6,BY6,CH6,CQ6,CZ6,DI6,DR6),IF(Parâmetros!$C$2=2,AVERAGE(X6,AG6,AP6,AY6,BH6,BQ6,BZ6,CI6,CR6,DA6,DJ6,DS6),IF(Parâmetros!$C$2=3,AVERAGE(Y6,AH6,AQ6,AZ6,BI6,BR6,CA6,CJ6,CS6,DB6,DK6,DT6),AVERAGE(AC6,AL6,AU6,BD6,BM6,BV6,CE6,CN6,CW6,DF6,DO6,DX6))))</f>
        <v>5.2166666666666677</v>
      </c>
      <c r="S6" s="49">
        <f>IF(Parâmetros!$C$2=1,MIN(W6,AF6,AO6,AX6,BG6,BP6,BY6,CH6,CQ6,CZ6,DI6,DR6),IF(Parâmetros!$C$2=2,MIN(X6,AG6,AP6,AY6,BH6,BQ6,BZ6,CI6,CR6,DA6,DJ6,DS6),IF(Parâmetros!$C$2=3,MIN(Y6,AH6,AQ6,AZ6,BI6,BR6,CA6,CJ6,CS6,DB6,DK6,DT6),MIN(AC6,AL6,AU6,BD6,BM6,BV6,CE6,CN6,CW6,DF6,DO6,DX6))))</f>
        <v>1.6</v>
      </c>
      <c r="T6" s="78"/>
      <c r="U6" s="46" t="str">
        <f t="shared" si="2"/>
        <v/>
      </c>
      <c r="V6" s="48">
        <f t="shared" si="3"/>
        <v>0</v>
      </c>
      <c r="W6" s="51">
        <v>9.4</v>
      </c>
      <c r="X6" s="51"/>
      <c r="Y6" s="51"/>
      <c r="Z6" s="51"/>
      <c r="AA6" s="51"/>
      <c r="AB6" s="80"/>
      <c r="AC6" s="51">
        <f t="shared" si="4"/>
        <v>0</v>
      </c>
      <c r="AD6" s="51">
        <f>IF(AC6&gt;=7,AC6,((IF(Parâmetros!$C$17="S",$T6,AA6)*40)+(AC6*60))/100)</f>
        <v>0</v>
      </c>
      <c r="AE6" s="52" t="str">
        <f>IF(Parâmetros!$C$2=4, IF(AC6&gt;=7,"APR",IF(AD6&gt;=5,"APR","REP")),"")</f>
        <v/>
      </c>
      <c r="AF6" s="65">
        <v>9.4</v>
      </c>
      <c r="AG6" s="65"/>
      <c r="AH6" s="65"/>
      <c r="AI6" s="65"/>
      <c r="AJ6" s="65"/>
      <c r="AK6" s="66">
        <v>1</v>
      </c>
      <c r="AL6" s="65">
        <f t="shared" si="5"/>
        <v>0</v>
      </c>
      <c r="AM6" s="65">
        <f>IF(AL6&gt;=7,AL6,((IF(Parâmetros!$C$17="S",$T6,AJ6)*40)+(AL6*60))/100)</f>
        <v>0</v>
      </c>
      <c r="AN6" s="67" t="str">
        <f>IF(Parâmetros!$C$2=4, IF(AL6&gt;=7,"APR",IF(AM6&gt;=5,"APR","REP")),"")</f>
        <v/>
      </c>
      <c r="AO6" s="49">
        <v>9.4</v>
      </c>
      <c r="AP6" s="107"/>
      <c r="AQ6" s="78"/>
      <c r="AR6" s="49"/>
      <c r="AS6" s="49"/>
      <c r="AT6" s="48"/>
      <c r="AU6" s="49">
        <f t="shared" si="6"/>
        <v>0</v>
      </c>
      <c r="AV6" s="49">
        <f>IF(AU6&gt;=7,AU6,((IF(Parâmetros!$C$17="S",$T6,AS6)*40)+(AU6*60))/100)</f>
        <v>0</v>
      </c>
      <c r="AW6" s="46" t="str">
        <f>IF(Parâmetros!$C$2=4, IF(AU6&gt;=7,"APR",IF(AV6&gt;=5,"APR","REP")),"")</f>
        <v/>
      </c>
      <c r="AX6" s="57">
        <v>8.1999999999999993</v>
      </c>
      <c r="AY6" s="57"/>
      <c r="AZ6" s="57"/>
      <c r="BA6" s="57"/>
      <c r="BB6" s="57"/>
      <c r="BC6" s="74">
        <v>0</v>
      </c>
      <c r="BD6" s="57">
        <f t="shared" si="7"/>
        <v>0</v>
      </c>
      <c r="BE6" s="57">
        <f>IF(BD6&gt;=7,BD6,((IF(Parâmetros!$C$17="S",$T6,BB6)*40)+(BD6*60))/100)</f>
        <v>0</v>
      </c>
      <c r="BF6" s="58" t="str">
        <f>IF(Parâmetros!$C$2=4, IF(BD6&gt;=7,"APR",IF(BE6&gt;=5,"APR","REP")),"")</f>
        <v/>
      </c>
      <c r="BG6" s="108">
        <v>1.7</v>
      </c>
      <c r="BH6" s="108"/>
      <c r="BI6" s="108"/>
      <c r="BJ6" s="108"/>
      <c r="BK6" s="53"/>
      <c r="BL6" s="109"/>
      <c r="BM6" s="53">
        <f t="shared" si="8"/>
        <v>0</v>
      </c>
      <c r="BN6" s="53">
        <f>IF(BM6&gt;=7,BM6,((IF(Parâmetros!$C$17="S",$T6,BK6)*40)+(BM6*60))/100)</f>
        <v>0</v>
      </c>
      <c r="BO6" s="54" t="str">
        <f>IF(Parâmetros!$C$2=4, IF(BM6&gt;=7,"APR",IF(BN6&gt;=5,"APR","REP")),"")</f>
        <v/>
      </c>
      <c r="BP6" s="87">
        <v>1.7</v>
      </c>
      <c r="BQ6" s="71"/>
      <c r="BR6" s="71"/>
      <c r="BS6" s="71"/>
      <c r="BT6" s="71"/>
      <c r="BU6" s="72">
        <v>2</v>
      </c>
      <c r="BV6" s="71">
        <f t="shared" si="9"/>
        <v>0</v>
      </c>
      <c r="BW6" s="71">
        <f>IF(BV6&gt;=7,BV6,((IF(Parâmetros!$C$17="S",$T6,BT6)*40)+(BV6*60))/100)</f>
        <v>0</v>
      </c>
      <c r="BX6" s="73" t="str">
        <f>IF(Parâmetros!$C$2=4, IF(BV6&gt;=7,"APR",IF(BW6&gt;=5,"APR","REP")),"")</f>
        <v/>
      </c>
      <c r="BY6" s="94">
        <v>9.3000000000000007</v>
      </c>
      <c r="BZ6" s="102"/>
      <c r="CA6" s="104"/>
      <c r="CB6" s="86"/>
      <c r="CC6" s="82"/>
      <c r="CD6" s="74">
        <v>4</v>
      </c>
      <c r="CE6" s="57">
        <f t="shared" si="10"/>
        <v>0</v>
      </c>
      <c r="CF6" s="57">
        <f>IF(CE6&gt;=7,CE6,((IF(Parâmetros!$C$17="S",$T6,CC6)*40)+(CE6*60))/100)</f>
        <v>0</v>
      </c>
      <c r="CG6" s="58" t="str">
        <f>IF(Parâmetros!$C$2=4, IF(CE6&gt;=7,"APR",IF(CF6&gt;=5,"APR","REP")),"")</f>
        <v/>
      </c>
      <c r="CH6" s="59">
        <v>2.9</v>
      </c>
      <c r="CI6" s="59"/>
      <c r="CJ6" s="59"/>
      <c r="CK6" s="81"/>
      <c r="CL6" s="59"/>
      <c r="CM6" s="60">
        <v>0</v>
      </c>
      <c r="CN6" s="59">
        <f t="shared" si="11"/>
        <v>0</v>
      </c>
      <c r="CO6" s="59">
        <f>IF(CN6&gt;=7,CN6,((IF(Parâmetros!$C$17="S",$T6,CL6)*40)+(CN6*60))/100)</f>
        <v>0</v>
      </c>
      <c r="CP6" s="61" t="str">
        <f>IF(Parâmetros!$C$2=4, IF(CN6&gt;=7,"APR",IF(CO6&gt;=5,"APR","REP")),"")</f>
        <v/>
      </c>
      <c r="CQ6" s="62">
        <v>1.9</v>
      </c>
      <c r="CR6" s="62"/>
      <c r="CS6" s="62"/>
      <c r="CT6" s="62"/>
      <c r="CU6" s="62"/>
      <c r="CV6" s="63">
        <v>0</v>
      </c>
      <c r="CW6" s="62">
        <f t="shared" si="12"/>
        <v>0</v>
      </c>
      <c r="CX6" s="62">
        <f>IF(CW6&gt;=7,CW6,((IF(Parâmetros!$C$17="S",$T6,CU6)*40)+(CW6*60))/100)</f>
        <v>0</v>
      </c>
      <c r="CY6" s="64" t="str">
        <f>IF(Parâmetros!$C$2=4, IF(CW6&gt;=7,"APR",IF(CX6&gt;=5,"APR","REP")),"")</f>
        <v/>
      </c>
      <c r="CZ6" s="55">
        <v>1.6</v>
      </c>
      <c r="DA6" s="55"/>
      <c r="DB6" s="55"/>
      <c r="DC6" s="55"/>
      <c r="DD6" s="57"/>
      <c r="DE6" s="56">
        <v>0</v>
      </c>
      <c r="DF6" s="57">
        <f t="shared" si="13"/>
        <v>0</v>
      </c>
      <c r="DG6" s="57">
        <f>IF(DF6&gt;=7,DF6,((IF(Parâmetros!$C$17="S",$T6,DD6)*40)+(DF6*60))/100)</f>
        <v>0</v>
      </c>
      <c r="DH6" s="58" t="str">
        <f>IF(Parâmetros!$C$2=4, IF(DF6&gt;=7,"APR",IF(DG6&gt;=5,"APR","REP")),"")</f>
        <v/>
      </c>
      <c r="DI6" s="68">
        <v>4.2</v>
      </c>
      <c r="DJ6" s="68"/>
      <c r="DK6" s="68"/>
      <c r="DL6" s="68"/>
      <c r="DM6" s="68"/>
      <c r="DN6" s="69"/>
      <c r="DO6" s="68">
        <f t="shared" si="14"/>
        <v>0</v>
      </c>
      <c r="DP6" s="68">
        <f>IF(DO6&gt;=7,DO6,((IF(Parâmetros!$C$17="S",$T6,DM6)*40)+(DO6*60))/100)</f>
        <v>0</v>
      </c>
      <c r="DQ6" s="70" t="str">
        <f>IF(Parâmetros!$C$2=4, IF(DO6&gt;=7,"APR",IF(DP6&gt;=5,"APR","REP")),"")</f>
        <v/>
      </c>
      <c r="DR6" s="92">
        <v>2.9</v>
      </c>
      <c r="DS6" s="50"/>
      <c r="DT6" s="51"/>
      <c r="DU6" s="51"/>
      <c r="DV6" s="51"/>
      <c r="DW6" s="93">
        <v>2</v>
      </c>
      <c r="DX6" s="51">
        <f t="shared" si="15"/>
        <v>0</v>
      </c>
      <c r="DY6" s="51">
        <f>IF(DX6&gt;=7,DX6,((IF(Parâmetros!$C$17="S",$T6,DV6)*40)+(DX6*60))/100)</f>
        <v>0</v>
      </c>
      <c r="DZ6" s="52" t="str">
        <f>IF(Parâmetros!$C$2=4, IF(DX6&gt;=7,"APR",IF(DY6&gt;=5,"APR","REP")),"")</f>
        <v/>
      </c>
      <c r="EA6" s="85"/>
      <c r="EB6" s="75"/>
      <c r="EC6" s="85"/>
      <c r="ED6" s="111"/>
    </row>
    <row r="7" spans="1:134" ht="15.75" customHeight="1">
      <c r="A7" s="91">
        <v>4321098765</v>
      </c>
      <c r="B7" s="95" t="s">
        <v>193</v>
      </c>
      <c r="C7" s="79" t="s">
        <v>213</v>
      </c>
      <c r="D7" s="91" t="s">
        <v>111</v>
      </c>
      <c r="E7" s="97">
        <v>39169</v>
      </c>
      <c r="F7" s="77" t="s">
        <v>113</v>
      </c>
      <c r="G7" s="44" t="s">
        <v>110</v>
      </c>
      <c r="H7" s="139" t="s">
        <v>135</v>
      </c>
      <c r="I7" s="45"/>
      <c r="J7" s="78"/>
      <c r="K7" s="46">
        <f t="shared" si="0"/>
        <v>0</v>
      </c>
      <c r="L7" s="46"/>
      <c r="M7" s="47"/>
      <c r="N7" s="47"/>
      <c r="O7" s="48">
        <f t="shared" si="1"/>
        <v>2</v>
      </c>
      <c r="P7" s="49">
        <f>O7*100/Parâmetros!$C$12</f>
        <v>0.15625097656860357</v>
      </c>
      <c r="Q7" s="49">
        <f>O7*100/((Parâmetros!$C$12/4)*Parâmetros!$C$2)</f>
        <v>0.62500390627441427</v>
      </c>
      <c r="R7" s="49">
        <f>IF(Parâmetros!$C$2=1,AVERAGE(W7,AF7,AO7,AX7,BG7,BP7,BY7,CH7,CQ7,CZ7,DI7,DR7),IF(Parâmetros!$C$2=2,AVERAGE(X7,AG7,AP7,AY7,BH7,BQ7,BZ7,CI7,CR7,DA7,DJ7,DS7),IF(Parâmetros!$C$2=3,AVERAGE(Y7,AH7,AQ7,AZ7,BI7,BR7,CA7,CJ7,CS7,DB7,DK7,DT7),AVERAGE(AC7,AL7,AU7,BD7,BM7,BV7,CE7,CN7,CW7,DF7,DO7,DX7))))</f>
        <v>5.2583333333333337</v>
      </c>
      <c r="S7" s="49">
        <f>IF(Parâmetros!$C$2=1,MIN(W7,AF7,AO7,AX7,BG7,BP7,BY7,CH7,CQ7,CZ7,DI7,DR7),IF(Parâmetros!$C$2=2,MIN(X7,AG7,AP7,AY7,BH7,BQ7,BZ7,CI7,CR7,DA7,DJ7,DS7),IF(Parâmetros!$C$2=3,MIN(Y7,AH7,AQ7,AZ7,BI7,BR7,CA7,CJ7,CS7,DB7,DK7,DT7),MIN(AC7,AL7,AU7,BD7,BM7,BV7,CE7,CN7,CW7,DF7,DO7,DX7))))</f>
        <v>0.8</v>
      </c>
      <c r="T7" s="78"/>
      <c r="U7" s="46" t="str">
        <f t="shared" si="2"/>
        <v/>
      </c>
      <c r="V7" s="48">
        <f t="shared" si="3"/>
        <v>0</v>
      </c>
      <c r="W7" s="51">
        <v>6.1</v>
      </c>
      <c r="X7" s="51"/>
      <c r="Y7" s="51"/>
      <c r="Z7" s="51"/>
      <c r="AA7" s="51"/>
      <c r="AB7" s="80"/>
      <c r="AC7" s="51">
        <f t="shared" si="4"/>
        <v>0</v>
      </c>
      <c r="AD7" s="51">
        <f>IF(AC7&gt;=7,AC7,((IF(Parâmetros!$C$17="S",$T7,AA7)*40)+(AC7*60))/100)</f>
        <v>0</v>
      </c>
      <c r="AE7" s="52" t="str">
        <f>IF(Parâmetros!$C$2=4, IF(AC7&gt;=7,"APR",IF(AD7&gt;=5,"APR","REP")),"")</f>
        <v/>
      </c>
      <c r="AF7" s="65">
        <v>6.1</v>
      </c>
      <c r="AG7" s="65"/>
      <c r="AH7" s="65"/>
      <c r="AI7" s="65"/>
      <c r="AJ7" s="65"/>
      <c r="AK7" s="66">
        <v>0</v>
      </c>
      <c r="AL7" s="65">
        <f t="shared" si="5"/>
        <v>0</v>
      </c>
      <c r="AM7" s="65">
        <f>IF(AL7&gt;=7,AL7,((IF(Parâmetros!$C$17="S",$T7,AJ7)*40)+(AL7*60))/100)</f>
        <v>0</v>
      </c>
      <c r="AN7" s="67" t="str">
        <f>IF(Parâmetros!$C$2=4, IF(AL7&gt;=7,"APR",IF(AM7&gt;=5,"APR","REP")),"")</f>
        <v/>
      </c>
      <c r="AO7" s="49">
        <v>6.1</v>
      </c>
      <c r="AP7" s="107"/>
      <c r="AQ7" s="78"/>
      <c r="AR7" s="49"/>
      <c r="AS7" s="49"/>
      <c r="AT7" s="48"/>
      <c r="AU7" s="49">
        <f t="shared" si="6"/>
        <v>0</v>
      </c>
      <c r="AV7" s="49">
        <f>IF(AU7&gt;=7,AU7,((IF(Parâmetros!$C$17="S",$T7,AS7)*40)+(AU7*60))/100)</f>
        <v>0</v>
      </c>
      <c r="AW7" s="46" t="str">
        <f>IF(Parâmetros!$C$2=4, IF(AU7&gt;=7,"APR",IF(AV7&gt;=5,"APR","REP")),"")</f>
        <v/>
      </c>
      <c r="AX7" s="57">
        <v>1.9</v>
      </c>
      <c r="AY7" s="57"/>
      <c r="AZ7" s="57"/>
      <c r="BA7" s="57"/>
      <c r="BB7" s="57"/>
      <c r="BC7" s="74">
        <v>1</v>
      </c>
      <c r="BD7" s="57">
        <f t="shared" si="7"/>
        <v>0</v>
      </c>
      <c r="BE7" s="57">
        <f>IF(BD7&gt;=7,BD7,((IF(Parâmetros!$C$17="S",$T7,BB7)*40)+(BD7*60))/100)</f>
        <v>0</v>
      </c>
      <c r="BF7" s="58" t="str">
        <f>IF(Parâmetros!$C$2=4, IF(BD7&gt;=7,"APR",IF(BE7&gt;=5,"APR","REP")),"")</f>
        <v/>
      </c>
      <c r="BG7" s="108">
        <v>5.3</v>
      </c>
      <c r="BH7" s="108"/>
      <c r="BI7" s="108"/>
      <c r="BJ7" s="108"/>
      <c r="BK7" s="108"/>
      <c r="BL7" s="109"/>
      <c r="BM7" s="53">
        <f t="shared" si="8"/>
        <v>0</v>
      </c>
      <c r="BN7" s="53">
        <f>IF(BM7&gt;=7,BM7,((IF(Parâmetros!$C$17="S",$T7,BK7)*40)+(BM7*60))/100)</f>
        <v>0</v>
      </c>
      <c r="BO7" s="54" t="str">
        <f>IF(Parâmetros!$C$2=4, IF(BM7&gt;=7,"APR",IF(BN7&gt;=5,"APR","REP")),"")</f>
        <v/>
      </c>
      <c r="BP7" s="87">
        <v>6.4</v>
      </c>
      <c r="BQ7" s="71"/>
      <c r="BR7" s="71"/>
      <c r="BS7" s="71"/>
      <c r="BT7" s="71"/>
      <c r="BU7" s="72">
        <v>1</v>
      </c>
      <c r="BV7" s="71">
        <f t="shared" si="9"/>
        <v>0</v>
      </c>
      <c r="BW7" s="71">
        <f>IF(BV7&gt;=7,BV7,((IF(Parâmetros!$C$17="S",$T7,BT7)*40)+(BV7*60))/100)</f>
        <v>0</v>
      </c>
      <c r="BX7" s="73" t="str">
        <f>IF(Parâmetros!$C$2=4, IF(BV7&gt;=7,"APR",IF(BW7&gt;=5,"APR","REP")),"")</f>
        <v/>
      </c>
      <c r="BY7" s="94">
        <v>6.2</v>
      </c>
      <c r="BZ7" s="102"/>
      <c r="CA7" s="104"/>
      <c r="CB7" s="86"/>
      <c r="CC7" s="82"/>
      <c r="CD7" s="74">
        <v>0</v>
      </c>
      <c r="CE7" s="57">
        <f t="shared" si="10"/>
        <v>0</v>
      </c>
      <c r="CF7" s="57">
        <f>IF(CE7&gt;=7,CE7,((IF(Parâmetros!$C$17="S",$T7,CC7)*40)+(CE7*60))/100)</f>
        <v>0</v>
      </c>
      <c r="CG7" s="58" t="str">
        <f>IF(Parâmetros!$C$2=4, IF(CE7&gt;=7,"APR",IF(CF7&gt;=5,"APR","REP")),"")</f>
        <v/>
      </c>
      <c r="CH7" s="59">
        <v>6.1</v>
      </c>
      <c r="CI7" s="59"/>
      <c r="CJ7" s="59"/>
      <c r="CK7" s="59"/>
      <c r="CL7" s="59"/>
      <c r="CM7" s="60">
        <v>0</v>
      </c>
      <c r="CN7" s="59">
        <f t="shared" si="11"/>
        <v>0</v>
      </c>
      <c r="CO7" s="59">
        <f>IF(CN7&gt;=7,CN7,((IF(Parâmetros!$C$17="S",$T7,CL7)*40)+(CN7*60))/100)</f>
        <v>0</v>
      </c>
      <c r="CP7" s="61" t="str">
        <f>IF(Parâmetros!$C$2=4, IF(CN7&gt;=7,"APR",IF(CO7&gt;=5,"APR","REP")),"")</f>
        <v/>
      </c>
      <c r="CQ7" s="62">
        <v>6.7</v>
      </c>
      <c r="CR7" s="62"/>
      <c r="CS7" s="62"/>
      <c r="CT7" s="62"/>
      <c r="CU7" s="62"/>
      <c r="CV7" s="63">
        <v>0</v>
      </c>
      <c r="CW7" s="62">
        <f t="shared" si="12"/>
        <v>0</v>
      </c>
      <c r="CX7" s="62">
        <f>IF(CW7&gt;=7,CW7,((IF(Parâmetros!$C$17="S",$T7,CU7)*40)+(CW7*60))/100)</f>
        <v>0</v>
      </c>
      <c r="CY7" s="64" t="str">
        <f>IF(Parâmetros!$C$2=4, IF(CW7&gt;=7,"APR",IF(CX7&gt;=5,"APR","REP")),"")</f>
        <v/>
      </c>
      <c r="CZ7" s="55">
        <v>5.3</v>
      </c>
      <c r="DA7" s="55"/>
      <c r="DB7" s="55"/>
      <c r="DC7" s="55"/>
      <c r="DD7" s="57"/>
      <c r="DE7" s="56">
        <v>0</v>
      </c>
      <c r="DF7" s="57">
        <f t="shared" si="13"/>
        <v>0</v>
      </c>
      <c r="DG7" s="57">
        <f>IF(DF7&gt;=7,DF7,((IF(Parâmetros!$C$17="S",$T7,DD7)*40)+(DF7*60))/100)</f>
        <v>0</v>
      </c>
      <c r="DH7" s="58" t="str">
        <f>IF(Parâmetros!$C$2=4, IF(DF7&gt;=7,"APR",IF(DG7&gt;=5,"APR","REP")),"")</f>
        <v/>
      </c>
      <c r="DI7" s="68">
        <v>0.8</v>
      </c>
      <c r="DJ7" s="68"/>
      <c r="DK7" s="68"/>
      <c r="DL7" s="68"/>
      <c r="DM7" s="68"/>
      <c r="DN7" s="69"/>
      <c r="DO7" s="68">
        <f t="shared" si="14"/>
        <v>0</v>
      </c>
      <c r="DP7" s="68">
        <f>IF(DO7&gt;=7,DO7,((IF(Parâmetros!$C$17="S",$T7,DM7)*40)+(DO7*60))/100)</f>
        <v>0</v>
      </c>
      <c r="DQ7" s="70" t="str">
        <f>IF(Parâmetros!$C$2=4, IF(DO7&gt;=7,"APR",IF(DP7&gt;=5,"APR","REP")),"")</f>
        <v/>
      </c>
      <c r="DR7" s="92">
        <v>6.1</v>
      </c>
      <c r="DS7" s="50"/>
      <c r="DT7" s="51"/>
      <c r="DU7" s="51"/>
      <c r="DV7" s="51"/>
      <c r="DW7" s="93"/>
      <c r="DX7" s="51">
        <f t="shared" si="15"/>
        <v>0</v>
      </c>
      <c r="DY7" s="51">
        <f>IF(DX7&gt;=7,DX7,((IF(Parâmetros!$C$17="S",$T7,DV7)*40)+(DX7*60))/100)</f>
        <v>0</v>
      </c>
      <c r="DZ7" s="52" t="str">
        <f>IF(Parâmetros!$C$2=4, IF(DX7&gt;=7,"APR",IF(DY7&gt;=5,"APR","REP")),"")</f>
        <v/>
      </c>
      <c r="EA7" s="85"/>
      <c r="EB7" s="75"/>
      <c r="EC7" s="89"/>
      <c r="ED7" s="84"/>
    </row>
    <row r="8" spans="1:134" ht="15.75" customHeight="1">
      <c r="A8" s="91">
        <v>7612340987</v>
      </c>
      <c r="B8" s="95" t="s">
        <v>194</v>
      </c>
      <c r="C8" s="79" t="s">
        <v>214</v>
      </c>
      <c r="D8" s="91" t="s">
        <v>108</v>
      </c>
      <c r="E8" s="99">
        <v>39405</v>
      </c>
      <c r="F8" s="77" t="s">
        <v>123</v>
      </c>
      <c r="G8" s="44" t="s">
        <v>110</v>
      </c>
      <c r="H8" s="105"/>
      <c r="I8" s="45"/>
      <c r="J8" s="78"/>
      <c r="K8" s="46">
        <f t="shared" si="0"/>
        <v>0</v>
      </c>
      <c r="L8" s="46"/>
      <c r="M8" s="47"/>
      <c r="N8" s="47"/>
      <c r="O8" s="48">
        <f t="shared" si="1"/>
        <v>9</v>
      </c>
      <c r="P8" s="49">
        <f>O8*100/Parâmetros!$C$12</f>
        <v>0.70312939455871604</v>
      </c>
      <c r="Q8" s="49">
        <f>O8*100/((Parâmetros!$C$12/4)*Parâmetros!$C$2)</f>
        <v>2.8125175782348641</v>
      </c>
      <c r="R8" s="49">
        <f>IF(Parâmetros!$C$2=1,AVERAGE(W8,AF8,AO8,AX8,BG8,BP8,BY8,CH8,CQ8,CZ8,DI8,DR8),IF(Parâmetros!$C$2=2,AVERAGE(X8,AG8,AP8,AY8,BH8,BQ8,BZ8,CI8,CR8,DA8,DJ8,DS8),IF(Parâmetros!$C$2=3,AVERAGE(Y8,AH8,AQ8,AZ8,BI8,BR8,CA8,CJ8,CS8,DB8,DK8,DT8),AVERAGE(AC8,AL8,AU8,BD8,BM8,BV8,CE8,CN8,CW8,DF8,DO8,DX8))))</f>
        <v>4.1083333333333334</v>
      </c>
      <c r="S8" s="49">
        <f>IF(Parâmetros!$C$2=1,MIN(W8,AF8,AO8,AX8,BG8,BP8,BY8,CH8,CQ8,CZ8,DI8,DR8),IF(Parâmetros!$C$2=2,MIN(X8,AG8,AP8,AY8,BH8,BQ8,BZ8,CI8,CR8,DA8,DJ8,DS8),IF(Parâmetros!$C$2=3,MIN(Y8,AH8,AQ8,AZ8,BI8,BR8,CA8,CJ8,CS8,DB8,DK8,DT8),MIN(AC8,AL8,AU8,BD8,BM8,BV8,CE8,CN8,CW8,DF8,DO8,DX8))))</f>
        <v>1.8</v>
      </c>
      <c r="T8" s="78"/>
      <c r="U8" s="46" t="str">
        <f t="shared" si="2"/>
        <v/>
      </c>
      <c r="V8" s="48">
        <f t="shared" si="3"/>
        <v>0</v>
      </c>
      <c r="W8" s="51">
        <v>3.9</v>
      </c>
      <c r="X8" s="51"/>
      <c r="Y8" s="51"/>
      <c r="Z8" s="51"/>
      <c r="AA8" s="51"/>
      <c r="AB8" s="80"/>
      <c r="AC8" s="51">
        <f t="shared" si="4"/>
        <v>0</v>
      </c>
      <c r="AD8" s="51">
        <f>IF(AC8&gt;=7,AC8,((IF(Parâmetros!$C$17="S",$T8,AA8)*40)+(AC8*60))/100)</f>
        <v>0</v>
      </c>
      <c r="AE8" s="52" t="str">
        <f>IF(Parâmetros!$C$2=4, IF(AC8&gt;=7,"APR",IF(AD8&gt;=5,"APR","REP")),"")</f>
        <v/>
      </c>
      <c r="AF8" s="65">
        <v>3.9</v>
      </c>
      <c r="AG8" s="65"/>
      <c r="AH8" s="65"/>
      <c r="AI8" s="65"/>
      <c r="AJ8" s="65"/>
      <c r="AK8" s="66">
        <v>0</v>
      </c>
      <c r="AL8" s="65">
        <f t="shared" si="5"/>
        <v>0</v>
      </c>
      <c r="AM8" s="65">
        <f>IF(AL8&gt;=7,AL8,((IF(Parâmetros!$C$17="S",$T8,AJ8)*40)+(AL8*60))/100)</f>
        <v>0</v>
      </c>
      <c r="AN8" s="67" t="str">
        <f>IF(Parâmetros!$C$2=4, IF(AL8&gt;=7,"APR",IF(AM8&gt;=5,"APR","REP")),"")</f>
        <v/>
      </c>
      <c r="AO8" s="49">
        <v>3.9</v>
      </c>
      <c r="AP8" s="107"/>
      <c r="AQ8" s="49"/>
      <c r="AR8" s="49"/>
      <c r="AS8" s="49"/>
      <c r="AT8" s="48">
        <v>1</v>
      </c>
      <c r="AU8" s="49">
        <f t="shared" si="6"/>
        <v>0</v>
      </c>
      <c r="AV8" s="49">
        <f>IF(AU8&gt;=7,AU8,((IF(Parâmetros!$C$17="S",$T8,AS8)*40)+(AU8*60))/100)</f>
        <v>0</v>
      </c>
      <c r="AW8" s="46" t="str">
        <f>IF(Parâmetros!$C$2=4, IF(AU8&gt;=7,"APR",IF(AV8&gt;=5,"APR","REP")),"")</f>
        <v/>
      </c>
      <c r="AX8" s="57">
        <v>5.5</v>
      </c>
      <c r="AY8" s="57"/>
      <c r="AZ8" s="57"/>
      <c r="BA8" s="57"/>
      <c r="BB8" s="57"/>
      <c r="BC8" s="74">
        <v>0</v>
      </c>
      <c r="BD8" s="57">
        <f t="shared" si="7"/>
        <v>0</v>
      </c>
      <c r="BE8" s="57">
        <f>IF(BD8&gt;=7,BD8,((IF(Parâmetros!$C$17="S",$T8,BB8)*40)+(BD8*60))/100)</f>
        <v>0</v>
      </c>
      <c r="BF8" s="58" t="str">
        <f>IF(Parâmetros!$C$2=4, IF(BD8&gt;=7,"APR",IF(BE8&gt;=5,"APR","REP")),"")</f>
        <v/>
      </c>
      <c r="BG8" s="108">
        <v>8.1</v>
      </c>
      <c r="BH8" s="108"/>
      <c r="BI8" s="108"/>
      <c r="BJ8" s="108"/>
      <c r="BK8" s="53"/>
      <c r="BL8" s="109">
        <v>2</v>
      </c>
      <c r="BM8" s="53">
        <f t="shared" si="8"/>
        <v>0</v>
      </c>
      <c r="BN8" s="53">
        <f>IF(BM8&gt;=7,BM8,((IF(Parâmetros!$C$17="S",$T8,BK8)*40)+(BM8*60))/100)</f>
        <v>0</v>
      </c>
      <c r="BO8" s="54" t="str">
        <f>IF(Parâmetros!$C$2=4, IF(BM8&gt;=7,"APR",IF(BN8&gt;=5,"APR","REP")),"")</f>
        <v/>
      </c>
      <c r="BP8" s="87">
        <v>2.1</v>
      </c>
      <c r="BQ8" s="71"/>
      <c r="BR8" s="71"/>
      <c r="BS8" s="71"/>
      <c r="BT8" s="71"/>
      <c r="BU8" s="72">
        <v>0</v>
      </c>
      <c r="BV8" s="71">
        <f t="shared" si="9"/>
        <v>0</v>
      </c>
      <c r="BW8" s="71">
        <f>IF(BV8&gt;=7,BV8,((IF(Parâmetros!$C$17="S",$T8,BT8)*40)+(BV8*60))/100)</f>
        <v>0</v>
      </c>
      <c r="BX8" s="73" t="str">
        <f>IF(Parâmetros!$C$2=4, IF(BV8&gt;=7,"APR",IF(BW8&gt;=5,"APR","REP")),"")</f>
        <v/>
      </c>
      <c r="BY8" s="94">
        <v>3.7</v>
      </c>
      <c r="BZ8" s="102"/>
      <c r="CA8" s="104"/>
      <c r="CB8" s="86"/>
      <c r="CC8" s="82"/>
      <c r="CD8" s="74">
        <v>0</v>
      </c>
      <c r="CE8" s="57">
        <f t="shared" si="10"/>
        <v>0</v>
      </c>
      <c r="CF8" s="57">
        <f>IF(CE8&gt;=7,CE8,((IF(Parâmetros!$C$17="S",$T8,CC8)*40)+(CE8*60))/100)</f>
        <v>0</v>
      </c>
      <c r="CG8" s="58" t="str">
        <f>IF(Parâmetros!$C$2=4, IF(CE8&gt;=7,"APR",IF(CF8&gt;=5,"APR","REP")),"")</f>
        <v/>
      </c>
      <c r="CH8" s="59">
        <v>1.8</v>
      </c>
      <c r="CI8" s="59"/>
      <c r="CJ8" s="59"/>
      <c r="CK8" s="59"/>
      <c r="CL8" s="59"/>
      <c r="CM8" s="60">
        <v>0</v>
      </c>
      <c r="CN8" s="59">
        <f t="shared" si="11"/>
        <v>0</v>
      </c>
      <c r="CO8" s="59">
        <f>IF(CN8&gt;=7,CN8,((IF(Parâmetros!$C$17="S",$T8,CL8)*40)+(CN8*60))/100)</f>
        <v>0</v>
      </c>
      <c r="CP8" s="61" t="str">
        <f>IF(Parâmetros!$C$2=4, IF(CN8&gt;=7,"APR",IF(CO8&gt;=5,"APR","REP")),"")</f>
        <v/>
      </c>
      <c r="CQ8" s="62">
        <v>2.4</v>
      </c>
      <c r="CR8" s="62"/>
      <c r="CS8" s="62"/>
      <c r="CT8" s="62"/>
      <c r="CU8" s="62"/>
      <c r="CV8" s="63">
        <v>0</v>
      </c>
      <c r="CW8" s="62">
        <f t="shared" si="12"/>
        <v>0</v>
      </c>
      <c r="CX8" s="62">
        <f>IF(CW8&gt;=7,CW8,((IF(Parâmetros!$C$17="S",$T8,CU8)*40)+(CW8*60))/100)</f>
        <v>0</v>
      </c>
      <c r="CY8" s="64" t="str">
        <f>IF(Parâmetros!$C$2=4, IF(CW8&gt;=7,"APR",IF(CX8&gt;=5,"APR","REP")),"")</f>
        <v/>
      </c>
      <c r="CZ8" s="55">
        <v>2.9</v>
      </c>
      <c r="DA8" s="55"/>
      <c r="DB8" s="55"/>
      <c r="DC8" s="55"/>
      <c r="DD8" s="57"/>
      <c r="DE8" s="56">
        <v>0</v>
      </c>
      <c r="DF8" s="57">
        <f t="shared" si="13"/>
        <v>0</v>
      </c>
      <c r="DG8" s="57">
        <f>IF(DF8&gt;=7,DF8,((IF(Parâmetros!$C$17="S",$T8,DD8)*40)+(DF8*60))/100)</f>
        <v>0</v>
      </c>
      <c r="DH8" s="58" t="str">
        <f>IF(Parâmetros!$C$2=4, IF(DF8&gt;=7,"APR",IF(DG8&gt;=5,"APR","REP")),"")</f>
        <v/>
      </c>
      <c r="DI8" s="68">
        <v>9.3000000000000007</v>
      </c>
      <c r="DJ8" s="68"/>
      <c r="DK8" s="68"/>
      <c r="DL8" s="68"/>
      <c r="DM8" s="68"/>
      <c r="DN8" s="69">
        <v>2</v>
      </c>
      <c r="DO8" s="68">
        <f t="shared" si="14"/>
        <v>0</v>
      </c>
      <c r="DP8" s="68">
        <f>IF(DO8&gt;=7,DO8,((IF(Parâmetros!$C$17="S",$T8,DM8)*40)+(DO8*60))/100)</f>
        <v>0</v>
      </c>
      <c r="DQ8" s="70" t="str">
        <f>IF(Parâmetros!$C$2=4, IF(DO8&gt;=7,"APR",IF(DP8&gt;=5,"APR","REP")),"")</f>
        <v/>
      </c>
      <c r="DR8" s="92">
        <v>1.8</v>
      </c>
      <c r="DS8" s="50"/>
      <c r="DT8" s="51"/>
      <c r="DU8" s="51"/>
      <c r="DV8" s="51"/>
      <c r="DW8" s="93">
        <v>2</v>
      </c>
      <c r="DX8" s="51">
        <f t="shared" si="15"/>
        <v>0</v>
      </c>
      <c r="DY8" s="51">
        <f>IF(DX8&gt;=7,DX8,((IF(Parâmetros!$C$17="S",$T8,DV8)*40)+(DX8*60))/100)</f>
        <v>0</v>
      </c>
      <c r="DZ8" s="52" t="str">
        <f>IF(Parâmetros!$C$2=4, IF(DX8&gt;=7,"APR",IF(DY8&gt;=5,"APR","REP")),"")</f>
        <v/>
      </c>
      <c r="EA8" s="85"/>
      <c r="EB8" s="75"/>
      <c r="EC8" s="75"/>
      <c r="ED8" s="84"/>
    </row>
    <row r="9" spans="1:134" ht="15.75" customHeight="1">
      <c r="A9" s="91">
        <v>987654321</v>
      </c>
      <c r="B9" s="95" t="s">
        <v>195</v>
      </c>
      <c r="C9" s="79" t="s">
        <v>215</v>
      </c>
      <c r="D9" s="91" t="s">
        <v>111</v>
      </c>
      <c r="E9" s="97">
        <v>39179</v>
      </c>
      <c r="F9" s="77" t="s">
        <v>124</v>
      </c>
      <c r="G9" s="44" t="s">
        <v>110</v>
      </c>
      <c r="H9" s="105"/>
      <c r="I9" s="45"/>
      <c r="J9" s="78"/>
      <c r="K9" s="46">
        <f t="shared" si="0"/>
        <v>0</v>
      </c>
      <c r="L9" s="46"/>
      <c r="M9" s="47"/>
      <c r="N9" s="47"/>
      <c r="O9" s="48">
        <f t="shared" si="1"/>
        <v>1</v>
      </c>
      <c r="P9" s="49">
        <f>O9*100/Parâmetros!$C$12</f>
        <v>7.8125488284301783E-2</v>
      </c>
      <c r="Q9" s="49">
        <f>O9*100/((Parâmetros!$C$12/4)*Parâmetros!$C$2)</f>
        <v>0.31250195313720713</v>
      </c>
      <c r="R9" s="49">
        <f>IF(Parâmetros!$C$2=1,AVERAGE(W9,AF9,AO9,AX9,BG9,BP9,BY9,CH9,CQ9,CZ9,DI9,DR9),IF(Parâmetros!$C$2=2,AVERAGE(X9,AG9,AP9,AY9,BH9,BQ9,BZ9,CI9,CR9,DA9,DJ9,DS9),IF(Parâmetros!$C$2=3,AVERAGE(Y9,AH9,AQ9,AZ9,BI9,BR9,CA9,CJ9,CS9,DB9,DK9,DT9),AVERAGE(AC9,AL9,AU9,BD9,BM9,BV9,CE9,CN9,CW9,DF9,DO9,DX9))))</f>
        <v>4.1333333333333337</v>
      </c>
      <c r="S9" s="49">
        <f>IF(Parâmetros!$C$2=1,MIN(W9,AF9,AO9,AX9,BG9,BP9,BY9,CH9,CQ9,CZ9,DI9,DR9),IF(Parâmetros!$C$2=2,MIN(X9,AG9,AP9,AY9,BH9,BQ9,BZ9,CI9,CR9,DA9,DJ9,DS9),IF(Parâmetros!$C$2=3,MIN(Y9,AH9,AQ9,AZ9,BI9,BR9,CA9,CJ9,CS9,DB9,DK9,DT9),MIN(AC9,AL9,AU9,BD9,BM9,BV9,CE9,CN9,CW9,DF9,DO9,DX9))))</f>
        <v>1.4</v>
      </c>
      <c r="T9" s="78"/>
      <c r="U9" s="46" t="str">
        <f t="shared" si="2"/>
        <v/>
      </c>
      <c r="V9" s="48">
        <f t="shared" si="3"/>
        <v>0</v>
      </c>
      <c r="W9" s="51">
        <v>1.7</v>
      </c>
      <c r="X9" s="51"/>
      <c r="Y9" s="51"/>
      <c r="Z9" s="51"/>
      <c r="AA9" s="51"/>
      <c r="AB9" s="80"/>
      <c r="AC9" s="51">
        <f t="shared" si="4"/>
        <v>0</v>
      </c>
      <c r="AD9" s="51">
        <f>IF(AC9&gt;=7,AC9,((IF(Parâmetros!$C$17="S",$T9,AA9)*40)+(AC9*60))/100)</f>
        <v>0</v>
      </c>
      <c r="AE9" s="52" t="str">
        <f>IF(Parâmetros!$C$2=4, IF(AC9&gt;=7,"APR",IF(AD9&gt;=5,"APR","REP")),"")</f>
        <v/>
      </c>
      <c r="AF9" s="65">
        <v>1.7</v>
      </c>
      <c r="AG9" s="65"/>
      <c r="AH9" s="65"/>
      <c r="AI9" s="65"/>
      <c r="AJ9" s="65"/>
      <c r="AK9" s="66">
        <v>0</v>
      </c>
      <c r="AL9" s="65">
        <f t="shared" si="5"/>
        <v>0</v>
      </c>
      <c r="AM9" s="65">
        <f>IF(AL9&gt;=7,AL9,((IF(Parâmetros!$C$17="S",$T9,AJ9)*40)+(AL9*60))/100)</f>
        <v>0</v>
      </c>
      <c r="AN9" s="67" t="str">
        <f>IF(Parâmetros!$C$2=4, IF(AL9&gt;=7,"APR",IF(AM9&gt;=5,"APR","REP")),"")</f>
        <v/>
      </c>
      <c r="AO9" s="49">
        <v>1.7</v>
      </c>
      <c r="AP9" s="107"/>
      <c r="AQ9" s="78"/>
      <c r="AR9" s="49"/>
      <c r="AS9" s="49"/>
      <c r="AT9" s="48"/>
      <c r="AU9" s="49">
        <f t="shared" si="6"/>
        <v>0</v>
      </c>
      <c r="AV9" s="49">
        <f>IF(AU9&gt;=7,AU9,((IF(Parâmetros!$C$17="S",$T9,AS9)*40)+(AU9*60))/100)</f>
        <v>0</v>
      </c>
      <c r="AW9" s="46" t="str">
        <f>IF(Parâmetros!$C$2=4, IF(AU9&gt;=7,"APR",IF(AV9&gt;=5,"APR","REP")),"")</f>
        <v/>
      </c>
      <c r="AX9" s="57">
        <v>2.6</v>
      </c>
      <c r="AY9" s="57"/>
      <c r="AZ9" s="57"/>
      <c r="BA9" s="57"/>
      <c r="BB9" s="57"/>
      <c r="BC9" s="74">
        <v>0</v>
      </c>
      <c r="BD9" s="57">
        <f t="shared" si="7"/>
        <v>0</v>
      </c>
      <c r="BE9" s="57">
        <f>IF(BD9&gt;=7,BD9,((IF(Parâmetros!$C$17="S",$T9,BB9)*40)+(BD9*60))/100)</f>
        <v>0</v>
      </c>
      <c r="BF9" s="58" t="str">
        <f>IF(Parâmetros!$C$2=4, IF(BD9&gt;=7,"APR",IF(BE9&gt;=5,"APR","REP")),"")</f>
        <v/>
      </c>
      <c r="BG9" s="108">
        <v>2.6</v>
      </c>
      <c r="BH9" s="108"/>
      <c r="BI9" s="108"/>
      <c r="BJ9" s="108"/>
      <c r="BK9" s="53"/>
      <c r="BL9" s="109"/>
      <c r="BM9" s="53">
        <f t="shared" si="8"/>
        <v>0</v>
      </c>
      <c r="BN9" s="53">
        <f>IF(BM9&gt;=7,BM9,((IF(Parâmetros!$C$17="S",$T9,BK9)*40)+(BM9*60))/100)</f>
        <v>0</v>
      </c>
      <c r="BO9" s="54" t="str">
        <f>IF(Parâmetros!$C$2=4, IF(BM9&gt;=7,"APR",IF(BN9&gt;=5,"APR","REP")),"")</f>
        <v/>
      </c>
      <c r="BP9" s="87">
        <v>9.3000000000000007</v>
      </c>
      <c r="BQ9" s="71"/>
      <c r="BR9" s="71"/>
      <c r="BS9" s="71"/>
      <c r="BT9" s="71"/>
      <c r="BU9" s="72">
        <v>2</v>
      </c>
      <c r="BV9" s="71">
        <f t="shared" si="9"/>
        <v>0</v>
      </c>
      <c r="BW9" s="71">
        <f>IF(BV9&gt;=7,BV9,((IF(Parâmetros!$C$17="S",$T9,BT9)*40)+(BV9*60))/100)</f>
        <v>0</v>
      </c>
      <c r="BX9" s="73" t="str">
        <f>IF(Parâmetros!$C$2=4, IF(BV9&gt;=7,"APR",IF(BW9&gt;=5,"APR","REP")),"")</f>
        <v/>
      </c>
      <c r="BY9" s="94">
        <v>1.4</v>
      </c>
      <c r="BZ9" s="102"/>
      <c r="CA9" s="104"/>
      <c r="CB9" s="86"/>
      <c r="CC9" s="82"/>
      <c r="CD9" s="74">
        <v>0</v>
      </c>
      <c r="CE9" s="57">
        <f t="shared" si="10"/>
        <v>0</v>
      </c>
      <c r="CF9" s="57">
        <f>IF(CE9&gt;=7,CE9,((IF(Parâmetros!$C$17="S",$T9,CC9)*40)+(CE9*60))/100)</f>
        <v>0</v>
      </c>
      <c r="CG9" s="58" t="str">
        <f>IF(Parâmetros!$C$2=4, IF(CE9&gt;=7,"APR",IF(CF9&gt;=5,"APR","REP")),"")</f>
        <v/>
      </c>
      <c r="CH9" s="59">
        <v>5.3</v>
      </c>
      <c r="CI9" s="59"/>
      <c r="CJ9" s="59"/>
      <c r="CK9" s="59"/>
      <c r="CL9" s="59"/>
      <c r="CM9" s="60">
        <v>0</v>
      </c>
      <c r="CN9" s="59">
        <f t="shared" si="11"/>
        <v>0</v>
      </c>
      <c r="CO9" s="59">
        <f>IF(CN9&gt;=7,CN9,((IF(Parâmetros!$C$17="S",$T9,CL9)*40)+(CN9*60))/100)</f>
        <v>0</v>
      </c>
      <c r="CP9" s="61" t="str">
        <f>IF(Parâmetros!$C$2=4, IF(CN9&gt;=7,"APR",IF(CO9&gt;=5,"APR","REP")),"")</f>
        <v/>
      </c>
      <c r="CQ9" s="62">
        <v>8.1999999999999993</v>
      </c>
      <c r="CR9" s="62"/>
      <c r="CS9" s="62"/>
      <c r="CT9" s="62"/>
      <c r="CU9" s="62"/>
      <c r="CV9" s="63">
        <v>0</v>
      </c>
      <c r="CW9" s="62">
        <f t="shared" si="12"/>
        <v>0</v>
      </c>
      <c r="CX9" s="62">
        <f>IF(CW9&gt;=7,CW9,((IF(Parâmetros!$C$17="S",$T9,CU9)*40)+(CW9*60))/100)</f>
        <v>0</v>
      </c>
      <c r="CY9" s="64" t="str">
        <f>IF(Parâmetros!$C$2=4, IF(CW9&gt;=7,"APR",IF(CX9&gt;=5,"APR","REP")),"")</f>
        <v/>
      </c>
      <c r="CZ9" s="55">
        <v>6.1</v>
      </c>
      <c r="DA9" s="55"/>
      <c r="DB9" s="55"/>
      <c r="DC9" s="55"/>
      <c r="DD9" s="57"/>
      <c r="DE9" s="56">
        <v>0</v>
      </c>
      <c r="DF9" s="57">
        <f t="shared" si="13"/>
        <v>0</v>
      </c>
      <c r="DG9" s="57">
        <f>IF(DF9&gt;=7,DF9,((IF(Parâmetros!$C$17="S",$T9,DD9)*40)+(DF9*60))/100)</f>
        <v>0</v>
      </c>
      <c r="DH9" s="58" t="str">
        <f>IF(Parâmetros!$C$2=4, IF(DF9&gt;=7,"APR",IF(DG9&gt;=5,"APR","REP")),"")</f>
        <v/>
      </c>
      <c r="DI9" s="68">
        <v>3.7</v>
      </c>
      <c r="DJ9" s="68"/>
      <c r="DK9" s="68"/>
      <c r="DL9" s="68"/>
      <c r="DM9" s="68"/>
      <c r="DN9" s="69"/>
      <c r="DO9" s="68">
        <f t="shared" si="14"/>
        <v>0</v>
      </c>
      <c r="DP9" s="68">
        <f>IF(DO9&gt;=7,DO9,((IF(Parâmetros!$C$17="S",$T9,DM9)*40)+(DO9*60))/100)</f>
        <v>0</v>
      </c>
      <c r="DQ9" s="70" t="str">
        <f>IF(Parâmetros!$C$2=4, IF(DO9&gt;=7,"APR",IF(DP9&gt;=5,"APR","REP")),"")</f>
        <v/>
      </c>
      <c r="DR9" s="92">
        <v>5.3</v>
      </c>
      <c r="DS9" s="50"/>
      <c r="DT9" s="51"/>
      <c r="DU9" s="51"/>
      <c r="DV9" s="51"/>
      <c r="DW9" s="93"/>
      <c r="DX9" s="51">
        <f t="shared" si="15"/>
        <v>0</v>
      </c>
      <c r="DY9" s="51">
        <f>IF(DX9&gt;=7,DX9,((IF(Parâmetros!$C$17="S",$T9,DV9)*40)+(DX9*60))/100)</f>
        <v>0</v>
      </c>
      <c r="DZ9" s="52" t="str">
        <f>IF(Parâmetros!$C$2=4, IF(DX9&gt;=7,"APR",IF(DY9&gt;=5,"APR","REP")),"")</f>
        <v/>
      </c>
      <c r="EA9" s="85"/>
      <c r="EB9" s="75"/>
      <c r="EC9" s="89"/>
      <c r="ED9" s="84"/>
    </row>
    <row r="10" spans="1:134" ht="15.75" customHeight="1">
      <c r="A10" s="91">
        <v>4567890123</v>
      </c>
      <c r="B10" s="95" t="s">
        <v>196</v>
      </c>
      <c r="C10" s="79" t="s">
        <v>216</v>
      </c>
      <c r="D10" s="91" t="s">
        <v>108</v>
      </c>
      <c r="E10" s="97">
        <v>39320</v>
      </c>
      <c r="F10" s="77" t="s">
        <v>118</v>
      </c>
      <c r="G10" s="44" t="s">
        <v>110</v>
      </c>
      <c r="H10" s="105"/>
      <c r="I10" s="45"/>
      <c r="J10" s="78"/>
      <c r="K10" s="46">
        <f t="shared" si="0"/>
        <v>0</v>
      </c>
      <c r="L10" s="46"/>
      <c r="M10" s="47"/>
      <c r="N10" s="47"/>
      <c r="O10" s="48">
        <f t="shared" si="1"/>
        <v>5</v>
      </c>
      <c r="P10" s="49">
        <f>O10*100/Parâmetros!$C$12</f>
        <v>0.3906274414215089</v>
      </c>
      <c r="Q10" s="49">
        <f>O10*100/((Parâmetros!$C$12/4)*Parâmetros!$C$2)</f>
        <v>1.5625097656860356</v>
      </c>
      <c r="R10" s="49">
        <f>IF(Parâmetros!$C$2=1,AVERAGE(W10,AF10,AO10,AX10,BG10,BP10,BY10,CH10,CQ10,CZ10,DI10,DR10),IF(Parâmetros!$C$2=2,AVERAGE(X10,AG10,AP10,AY10,BH10,BQ10,BZ10,CI10,CR10,DA10,DJ10,DS10),IF(Parâmetros!$C$2=3,AVERAGE(Y10,AH10,AQ10,AZ10,BI10,BR10,CA10,CJ10,CS10,DB10,DK10,DT10),AVERAGE(AC10,AL10,AU10,BD10,BM10,BV10,CE10,CN10,CW10,DF10,DO10,DX10))))</f>
        <v>5.0166666666666666</v>
      </c>
      <c r="S10" s="49">
        <f>IF(Parâmetros!$C$2=1,MIN(W10,AF10,AO10,AX10,BG10,BP10,BY10,CH10,CQ10,CZ10,DI10,DR10),IF(Parâmetros!$C$2=2,MIN(X10,AG10,AP10,AY10,BH10,BQ10,BZ10,CI10,CR10,DA10,DJ10,DS10),IF(Parâmetros!$C$2=3,MIN(Y10,AH10,AQ10,AZ10,BI10,BR10,CA10,CJ10,CS10,DB10,DK10,DT10),MIN(AC10,AL10,AU10,BD10,BM10,BV10,CE10,CN10,CW10,DF10,DO10,DX10))))</f>
        <v>0.7</v>
      </c>
      <c r="T10" s="78"/>
      <c r="U10" s="46" t="str">
        <f t="shared" si="2"/>
        <v/>
      </c>
      <c r="V10" s="48">
        <f t="shared" si="3"/>
        <v>0</v>
      </c>
      <c r="W10" s="51">
        <v>5.5</v>
      </c>
      <c r="X10" s="51"/>
      <c r="Y10" s="51"/>
      <c r="Z10" s="51"/>
      <c r="AA10" s="51"/>
      <c r="AB10" s="80"/>
      <c r="AC10" s="51">
        <f t="shared" si="4"/>
        <v>0</v>
      </c>
      <c r="AD10" s="51">
        <f>IF(AC10&gt;=7,AC10,((IF(Parâmetros!$C$17="S",$T10,AA10)*40)+(AC10*60))/100)</f>
        <v>0</v>
      </c>
      <c r="AE10" s="52" t="str">
        <f>IF(Parâmetros!$C$2=4, IF(AC10&gt;=7,"APR",IF(AD10&gt;=5,"APR","REP")),"")</f>
        <v/>
      </c>
      <c r="AF10" s="65">
        <v>5.5</v>
      </c>
      <c r="AG10" s="65"/>
      <c r="AH10" s="65"/>
      <c r="AI10" s="65"/>
      <c r="AJ10" s="65"/>
      <c r="AK10" s="66">
        <v>2</v>
      </c>
      <c r="AL10" s="65">
        <f t="shared" si="5"/>
        <v>0</v>
      </c>
      <c r="AM10" s="65">
        <f>IF(AL10&gt;=7,AL10,((IF(Parâmetros!$C$17="S",$T10,AJ10)*40)+(AL10*60))/100)</f>
        <v>0</v>
      </c>
      <c r="AN10" s="67" t="str">
        <f>IF(Parâmetros!$C$2=4, IF(AL10&gt;=7,"APR",IF(AM10&gt;=5,"APR","REP")),"")</f>
        <v/>
      </c>
      <c r="AO10" s="49">
        <v>5.5</v>
      </c>
      <c r="AP10" s="107"/>
      <c r="AQ10" s="78"/>
      <c r="AR10" s="49"/>
      <c r="AS10" s="49"/>
      <c r="AT10" s="48"/>
      <c r="AU10" s="49">
        <f t="shared" si="6"/>
        <v>0</v>
      </c>
      <c r="AV10" s="49">
        <f>IF(AU10&gt;=7,AU10,((IF(Parâmetros!$C$17="S",$T10,AS10)*40)+(AU10*60))/100)</f>
        <v>0</v>
      </c>
      <c r="AW10" s="46" t="str">
        <f>IF(Parâmetros!$C$2=4, IF(AU10&gt;=7,"APR",IF(AV10&gt;=5,"APR","REP")),"")</f>
        <v/>
      </c>
      <c r="AX10" s="57">
        <v>7.4</v>
      </c>
      <c r="AY10" s="57"/>
      <c r="AZ10" s="57"/>
      <c r="BA10" s="57"/>
      <c r="BB10" s="57"/>
      <c r="BC10" s="74">
        <v>2</v>
      </c>
      <c r="BD10" s="57">
        <f t="shared" si="7"/>
        <v>0</v>
      </c>
      <c r="BE10" s="57">
        <f>IF(BD10&gt;=7,BD10,((IF(Parâmetros!$C$17="S",$T10,BB10)*40)+(BD10*60))/100)</f>
        <v>0</v>
      </c>
      <c r="BF10" s="58" t="str">
        <f>IF(Parâmetros!$C$2=4, IF(BD10&gt;=7,"APR",IF(BE10&gt;=5,"APR","REP")),"")</f>
        <v/>
      </c>
      <c r="BG10" s="108">
        <v>6.8</v>
      </c>
      <c r="BH10" s="108"/>
      <c r="BI10" s="108"/>
      <c r="BJ10" s="108"/>
      <c r="BK10" s="53"/>
      <c r="BL10" s="109"/>
      <c r="BM10" s="53">
        <f t="shared" si="8"/>
        <v>0</v>
      </c>
      <c r="BN10" s="53">
        <f>IF(BM10&gt;=7,BM10,((IF(Parâmetros!$C$17="S",$T10,BK10)*40)+(BM10*60))/100)</f>
        <v>0</v>
      </c>
      <c r="BO10" s="54" t="str">
        <f>IF(Parâmetros!$C$2=4, IF(BM10&gt;=7,"APR",IF(BN10&gt;=5,"APR","REP")),"")</f>
        <v/>
      </c>
      <c r="BP10" s="87">
        <v>4.8</v>
      </c>
      <c r="BQ10" s="71"/>
      <c r="BR10" s="71"/>
      <c r="BS10" s="71"/>
      <c r="BT10" s="71"/>
      <c r="BU10" s="72">
        <v>2</v>
      </c>
      <c r="BV10" s="71">
        <f t="shared" si="9"/>
        <v>0</v>
      </c>
      <c r="BW10" s="71">
        <f>IF(BV10&gt;=7,BV10,((IF(Parâmetros!$C$17="S",$T10,BT10)*40)+(BV10*60))/100)</f>
        <v>0</v>
      </c>
      <c r="BX10" s="73" t="str">
        <f>IF(Parâmetros!$C$2=4, IF(BV10&gt;=7,"APR",IF(BW10&gt;=5,"APR","REP")),"")</f>
        <v/>
      </c>
      <c r="BY10" s="94">
        <v>5.9</v>
      </c>
      <c r="BZ10" s="102"/>
      <c r="CA10" s="104"/>
      <c r="CB10" s="86"/>
      <c r="CC10" s="82"/>
      <c r="CD10" s="74">
        <v>0</v>
      </c>
      <c r="CE10" s="57">
        <f t="shared" si="10"/>
        <v>0</v>
      </c>
      <c r="CF10" s="57">
        <f>IF(CE10&gt;=7,CE10,((IF(Parâmetros!$C$17="S",$T10,CC10)*40)+(CE10*60))/100)</f>
        <v>0</v>
      </c>
      <c r="CG10" s="58" t="str">
        <f>IF(Parâmetros!$C$2=4, IF(CE10&gt;=7,"APR",IF(CF10&gt;=5,"APR","REP")),"")</f>
        <v/>
      </c>
      <c r="CH10" s="59">
        <v>0.7</v>
      </c>
      <c r="CI10" s="59"/>
      <c r="CJ10" s="59"/>
      <c r="CK10" s="59"/>
      <c r="CL10" s="59"/>
      <c r="CM10" s="60">
        <v>1</v>
      </c>
      <c r="CN10" s="59">
        <f t="shared" si="11"/>
        <v>0</v>
      </c>
      <c r="CO10" s="59">
        <f>IF(CN10&gt;=7,CN10,((IF(Parâmetros!$C$17="S",$T10,CL10)*40)+(CN10*60))/100)</f>
        <v>0</v>
      </c>
      <c r="CP10" s="61" t="str">
        <f>IF(Parâmetros!$C$2=4, IF(CN10&gt;=7,"APR",IF(CO10&gt;=5,"APR","REP")),"")</f>
        <v/>
      </c>
      <c r="CQ10" s="62">
        <v>4.3</v>
      </c>
      <c r="CR10" s="62"/>
      <c r="CS10" s="62"/>
      <c r="CT10" s="62"/>
      <c r="CU10" s="62"/>
      <c r="CV10" s="63">
        <v>0</v>
      </c>
      <c r="CW10" s="62">
        <f t="shared" si="12"/>
        <v>0</v>
      </c>
      <c r="CX10" s="62">
        <f>IF(CW10&gt;=7,CW10,((IF(Parâmetros!$C$17="S",$T10,CU10)*40)+(CW10*60))/100)</f>
        <v>0</v>
      </c>
      <c r="CY10" s="64" t="str">
        <f>IF(Parâmetros!$C$2=4, IF(CW10&gt;=7,"APR",IF(CX10&gt;=5,"APR","REP")),"")</f>
        <v/>
      </c>
      <c r="CZ10" s="55">
        <v>4.7</v>
      </c>
      <c r="DA10" s="55"/>
      <c r="DB10" s="55"/>
      <c r="DC10" s="55"/>
      <c r="DD10" s="57"/>
      <c r="DE10" s="56">
        <v>0</v>
      </c>
      <c r="DF10" s="57">
        <f t="shared" si="13"/>
        <v>0</v>
      </c>
      <c r="DG10" s="57">
        <f>IF(DF10&gt;=7,DF10,((IF(Parâmetros!$C$17="S",$T10,DD10)*40)+(DF10*60))/100)</f>
        <v>0</v>
      </c>
      <c r="DH10" s="58" t="str">
        <f>IF(Parâmetros!$C$2=4, IF(DF10&gt;=7,"APR",IF(DG10&gt;=5,"APR","REP")),"")</f>
        <v/>
      </c>
      <c r="DI10" s="68">
        <v>8.4</v>
      </c>
      <c r="DJ10" s="68"/>
      <c r="DK10" s="68"/>
      <c r="DL10" s="68"/>
      <c r="DM10" s="68"/>
      <c r="DN10" s="69"/>
      <c r="DO10" s="68">
        <f t="shared" si="14"/>
        <v>0</v>
      </c>
      <c r="DP10" s="68">
        <f>IF(DO10&gt;=7,DO10,((IF(Parâmetros!$C$17="S",$T10,DM10)*40)+(DO10*60))/100)</f>
        <v>0</v>
      </c>
      <c r="DQ10" s="70" t="str">
        <f>IF(Parâmetros!$C$2=4, IF(DO10&gt;=7,"APR",IF(DP10&gt;=5,"APR","REP")),"")</f>
        <v/>
      </c>
      <c r="DR10" s="92">
        <v>0.7</v>
      </c>
      <c r="DS10" s="50"/>
      <c r="DT10" s="51"/>
      <c r="DU10" s="51"/>
      <c r="DV10" s="51"/>
      <c r="DW10" s="93"/>
      <c r="DX10" s="51">
        <f t="shared" si="15"/>
        <v>0</v>
      </c>
      <c r="DY10" s="51">
        <f>IF(DX10&gt;=7,DX10,((IF(Parâmetros!$C$17="S",$T10,DV10)*40)+(DX10*60))/100)</f>
        <v>0</v>
      </c>
      <c r="DZ10" s="52" t="str">
        <f>IF(Parâmetros!$C$2=4, IF(DX10&gt;=7,"APR",IF(DY10&gt;=5,"APR","REP")),"")</f>
        <v/>
      </c>
      <c r="EA10" s="85"/>
      <c r="EB10" s="75"/>
      <c r="EC10" s="88"/>
      <c r="ED10" s="76"/>
    </row>
    <row r="11" spans="1:134" ht="15.75" customHeight="1">
      <c r="A11" s="91">
        <v>123456789</v>
      </c>
      <c r="B11" s="95" t="s">
        <v>197</v>
      </c>
      <c r="C11" s="79" t="s">
        <v>217</v>
      </c>
      <c r="D11" s="91" t="s">
        <v>111</v>
      </c>
      <c r="E11" s="97">
        <v>39095</v>
      </c>
      <c r="F11" s="77" t="s">
        <v>114</v>
      </c>
      <c r="G11" s="44" t="s">
        <v>110</v>
      </c>
      <c r="H11" s="105"/>
      <c r="I11" s="45"/>
      <c r="J11" s="78"/>
      <c r="K11" s="46">
        <f t="shared" si="0"/>
        <v>0</v>
      </c>
      <c r="L11" s="46"/>
      <c r="M11" s="47"/>
      <c r="N11" s="47"/>
      <c r="O11" s="48">
        <f t="shared" si="1"/>
        <v>4</v>
      </c>
      <c r="P11" s="49">
        <f>O11*100/Parâmetros!$C$12</f>
        <v>0.31250195313720713</v>
      </c>
      <c r="Q11" s="49">
        <f>O11*100/((Parâmetros!$C$12/4)*Parâmetros!$C$2)</f>
        <v>1.2500078125488285</v>
      </c>
      <c r="R11" s="49">
        <f>IF(Parâmetros!$C$2=1,AVERAGE(W11,AF11,AO11,AX11,BG11,BP11,BY11,CH11,CQ11,CZ11,DI11,DR11),IF(Parâmetros!$C$2=2,AVERAGE(X11,AG11,AP11,AY11,BH11,BQ11,BZ11,CI11,CR11,DA11,DJ11,DS11),IF(Parâmetros!$C$2=3,AVERAGE(Y11,AH11,AQ11,AZ11,BI11,BR11,CA11,CJ11,CS11,DB11,DK11,DT11),AVERAGE(AC11,AL11,AU11,BD11,BM11,BV11,CE11,CN11,CW11,DF11,DO11,DX11))))</f>
        <v>5.0833333333333339</v>
      </c>
      <c r="S11" s="49">
        <f>IF(Parâmetros!$C$2=1,MIN(W11,AF11,AO11,AX11,BG11,BP11,BY11,CH11,CQ11,CZ11,DI11,DR11),IF(Parâmetros!$C$2=2,MIN(X11,AG11,AP11,AY11,BH11,BQ11,BZ11,CI11,CR11,DA11,DJ11,DS11),IF(Parâmetros!$C$2=3,MIN(Y11,AH11,AQ11,AZ11,BI11,BR11,CA11,CJ11,CS11,DB11,DK11,DT11),MIN(AC11,AL11,AU11,BD11,BM11,BV11,CE11,CN11,CW11,DF11,DO11,DX11))))</f>
        <v>0.5</v>
      </c>
      <c r="T11" s="78"/>
      <c r="U11" s="46" t="str">
        <f t="shared" si="2"/>
        <v/>
      </c>
      <c r="V11" s="48">
        <f t="shared" si="3"/>
        <v>0</v>
      </c>
      <c r="W11" s="51">
        <v>8.9</v>
      </c>
      <c r="X11" s="51"/>
      <c r="Y11" s="51"/>
      <c r="Z11" s="51"/>
      <c r="AA11" s="51"/>
      <c r="AB11" s="80"/>
      <c r="AC11" s="51">
        <f t="shared" si="4"/>
        <v>0</v>
      </c>
      <c r="AD11" s="51">
        <f>IF(AC11&gt;=7,AC11,((IF(Parâmetros!$C$17="S",$T11,AA11)*40)+(AC11*60))/100)</f>
        <v>0</v>
      </c>
      <c r="AE11" s="52" t="str">
        <f>IF(Parâmetros!$C$2=4, IF(AC11&gt;=7,"APR",IF(AD11&gt;=5,"APR","REP")),"")</f>
        <v/>
      </c>
      <c r="AF11" s="65">
        <v>8.9</v>
      </c>
      <c r="AG11" s="65"/>
      <c r="AH11" s="65"/>
      <c r="AI11" s="65"/>
      <c r="AJ11" s="65"/>
      <c r="AK11" s="66">
        <v>0</v>
      </c>
      <c r="AL11" s="65">
        <f t="shared" si="5"/>
        <v>0</v>
      </c>
      <c r="AM11" s="65">
        <f>IF(AL11&gt;=7,AL11,((IF(Parâmetros!$C$17="S",$T11,AJ11)*40)+(AL11*60))/100)</f>
        <v>0</v>
      </c>
      <c r="AN11" s="67" t="str">
        <f>IF(Parâmetros!$C$2=4, IF(AL11&gt;=7,"APR",IF(AM11&gt;=5,"APR","REP")),"")</f>
        <v/>
      </c>
      <c r="AO11" s="49">
        <v>8.9</v>
      </c>
      <c r="AP11" s="107"/>
      <c r="AQ11" s="78"/>
      <c r="AR11" s="49"/>
      <c r="AS11" s="49"/>
      <c r="AT11" s="48">
        <v>1</v>
      </c>
      <c r="AU11" s="49">
        <f t="shared" si="6"/>
        <v>0</v>
      </c>
      <c r="AV11" s="49">
        <f>IF(AU11&gt;=7,AU11,((IF(Parâmetros!$C$17="S",$T11,AS11)*40)+(AU11*60))/100)</f>
        <v>0</v>
      </c>
      <c r="AW11" s="46" t="str">
        <f>IF(Parâmetros!$C$2=4, IF(AU11&gt;=7,"APR",IF(AV11&gt;=5,"APR","REP")),"")</f>
        <v/>
      </c>
      <c r="AX11" s="57">
        <v>3.8</v>
      </c>
      <c r="AY11" s="57"/>
      <c r="AZ11" s="57"/>
      <c r="BA11" s="57"/>
      <c r="BB11" s="57"/>
      <c r="BC11" s="74">
        <v>1</v>
      </c>
      <c r="BD11" s="57">
        <f t="shared" si="7"/>
        <v>0</v>
      </c>
      <c r="BE11" s="57">
        <f>IF(BD11&gt;=7,BD11,((IF(Parâmetros!$C$17="S",$T11,BB11)*40)+(BD11*60))/100)</f>
        <v>0</v>
      </c>
      <c r="BF11" s="58" t="str">
        <f>IF(Parâmetros!$C$2=4, IF(BD11&gt;=7,"APR",IF(BE11&gt;=5,"APR","REP")),"")</f>
        <v/>
      </c>
      <c r="BG11" s="108">
        <v>0.5</v>
      </c>
      <c r="BH11" s="108"/>
      <c r="BI11" s="108"/>
      <c r="BJ11" s="108"/>
      <c r="BK11" s="53"/>
      <c r="BL11" s="109"/>
      <c r="BM11" s="53">
        <f t="shared" si="8"/>
        <v>0</v>
      </c>
      <c r="BN11" s="53">
        <f>IF(BM11&gt;=7,BM11,((IF(Parâmetros!$C$17="S",$T11,BK11)*40)+(BM11*60))/100)</f>
        <v>0</v>
      </c>
      <c r="BO11" s="54" t="str">
        <f>IF(Parâmetros!$C$2=4, IF(BM11&gt;=7,"APR",IF(BN11&gt;=5,"APR","REP")),"")</f>
        <v/>
      </c>
      <c r="BP11" s="87">
        <v>0.7</v>
      </c>
      <c r="BQ11" s="71"/>
      <c r="BR11" s="71"/>
      <c r="BS11" s="71"/>
      <c r="BT11" s="71"/>
      <c r="BU11" s="72">
        <v>0</v>
      </c>
      <c r="BV11" s="71">
        <f t="shared" si="9"/>
        <v>0</v>
      </c>
      <c r="BW11" s="71">
        <f>IF(BV11&gt;=7,BV11,((IF(Parâmetros!$C$17="S",$T11,BT11)*40)+(BV11*60))/100)</f>
        <v>0</v>
      </c>
      <c r="BX11" s="73" t="str">
        <f>IF(Parâmetros!$C$2=4, IF(BV11&gt;=7,"APR",IF(BW11&gt;=5,"APR","REP")),"")</f>
        <v/>
      </c>
      <c r="BY11" s="94">
        <v>8.1</v>
      </c>
      <c r="BZ11" s="102"/>
      <c r="CA11" s="104"/>
      <c r="CB11" s="86"/>
      <c r="CC11" s="82"/>
      <c r="CD11" s="74">
        <v>0</v>
      </c>
      <c r="CE11" s="57">
        <f t="shared" si="10"/>
        <v>0</v>
      </c>
      <c r="CF11" s="57">
        <f>IF(CE11&gt;=7,CE11,((IF(Parâmetros!$C$17="S",$T11,CC11)*40)+(CE11*60))/100)</f>
        <v>0</v>
      </c>
      <c r="CG11" s="58" t="str">
        <f>IF(Parâmetros!$C$2=4, IF(CE11&gt;=7,"APR",IF(CF11&gt;=5,"APR","REP")),"")</f>
        <v/>
      </c>
      <c r="CH11" s="59">
        <v>7.5</v>
      </c>
      <c r="CI11" s="59"/>
      <c r="CJ11" s="59"/>
      <c r="CK11" s="59"/>
      <c r="CL11" s="59"/>
      <c r="CM11" s="60">
        <v>0</v>
      </c>
      <c r="CN11" s="59">
        <f t="shared" si="11"/>
        <v>0</v>
      </c>
      <c r="CO11" s="59">
        <f>IF(CN11&gt;=7,CN11,((IF(Parâmetros!$C$17="S",$T11,CL11)*40)+(CN11*60))/100)</f>
        <v>0</v>
      </c>
      <c r="CP11" s="61" t="str">
        <f>IF(Parâmetros!$C$2=4, IF(CN11&gt;=7,"APR",IF(CO11&gt;=5,"APR","REP")),"")</f>
        <v/>
      </c>
      <c r="CQ11" s="62">
        <v>0.6</v>
      </c>
      <c r="CR11" s="62"/>
      <c r="CS11" s="62"/>
      <c r="CT11" s="62"/>
      <c r="CU11" s="62"/>
      <c r="CV11" s="63">
        <v>0</v>
      </c>
      <c r="CW11" s="62">
        <f t="shared" si="12"/>
        <v>0</v>
      </c>
      <c r="CX11" s="62">
        <f>IF(CW11&gt;=7,CW11,((IF(Parâmetros!$C$17="S",$T11,CU11)*40)+(CW11*60))/100)</f>
        <v>0</v>
      </c>
      <c r="CY11" s="64" t="str">
        <f>IF(Parâmetros!$C$2=4, IF(CW11&gt;=7,"APR",IF(CX11&gt;=5,"APR","REP")),"")</f>
        <v/>
      </c>
      <c r="CZ11" s="55">
        <v>0.5</v>
      </c>
      <c r="DA11" s="55"/>
      <c r="DB11" s="55"/>
      <c r="DC11" s="55"/>
      <c r="DD11" s="57"/>
      <c r="DE11" s="56">
        <v>0</v>
      </c>
      <c r="DF11" s="57">
        <f t="shared" si="13"/>
        <v>0</v>
      </c>
      <c r="DG11" s="57">
        <f>IF(DF11&gt;=7,DF11,((IF(Parâmetros!$C$17="S",$T11,DD11)*40)+(DF11*60))/100)</f>
        <v>0</v>
      </c>
      <c r="DH11" s="58" t="str">
        <f>IF(Parâmetros!$C$2=4, IF(DF11&gt;=7,"APR",IF(DG11&gt;=5,"APR","REP")),"")</f>
        <v/>
      </c>
      <c r="DI11" s="68">
        <v>5.0999999999999996</v>
      </c>
      <c r="DJ11" s="68"/>
      <c r="DK11" s="68"/>
      <c r="DL11" s="68"/>
      <c r="DM11" s="68"/>
      <c r="DN11" s="69"/>
      <c r="DO11" s="68">
        <f t="shared" si="14"/>
        <v>0</v>
      </c>
      <c r="DP11" s="68">
        <f>IF(DO11&gt;=7,DO11,((IF(Parâmetros!$C$17="S",$T11,DM11)*40)+(DO11*60))/100)</f>
        <v>0</v>
      </c>
      <c r="DQ11" s="70" t="str">
        <f>IF(Parâmetros!$C$2=4, IF(DO11&gt;=7,"APR",IF(DP11&gt;=5,"APR","REP")),"")</f>
        <v/>
      </c>
      <c r="DR11" s="92">
        <v>7.5</v>
      </c>
      <c r="DS11" s="50"/>
      <c r="DT11" s="51"/>
      <c r="DU11" s="51"/>
      <c r="DV11" s="51"/>
      <c r="DW11" s="93"/>
      <c r="DX11" s="51">
        <f t="shared" si="15"/>
        <v>0</v>
      </c>
      <c r="DY11" s="51">
        <f>IF(DX11&gt;=7,DX11,((IF(Parâmetros!$C$17="S",$T11,DV11)*40)+(DX11*60))/100)</f>
        <v>0</v>
      </c>
      <c r="DZ11" s="52" t="str">
        <f>IF(Parâmetros!$C$2=4, IF(DX11&gt;=7,"APR",IF(DY11&gt;=5,"APR","REP")),"")</f>
        <v/>
      </c>
      <c r="EA11" s="85"/>
      <c r="EB11" s="75"/>
      <c r="EC11" s="88"/>
      <c r="ED11" s="84"/>
    </row>
    <row r="12" spans="1:134" ht="15.75" customHeight="1">
      <c r="A12" s="91">
        <v>8901234567</v>
      </c>
      <c r="B12" s="95" t="s">
        <v>198</v>
      </c>
      <c r="C12" s="79" t="s">
        <v>218</v>
      </c>
      <c r="D12" s="91" t="s">
        <v>108</v>
      </c>
      <c r="E12" s="99">
        <v>39242</v>
      </c>
      <c r="F12" s="77" t="s">
        <v>121</v>
      </c>
      <c r="G12" s="44" t="s">
        <v>110</v>
      </c>
      <c r="H12" s="105"/>
      <c r="I12" s="45"/>
      <c r="J12" s="78"/>
      <c r="K12" s="46">
        <f t="shared" si="0"/>
        <v>0</v>
      </c>
      <c r="L12" s="46"/>
      <c r="M12" s="47"/>
      <c r="N12" s="47"/>
      <c r="O12" s="48">
        <f t="shared" si="1"/>
        <v>12</v>
      </c>
      <c r="P12" s="49">
        <f>O12*100/Parâmetros!$C$12</f>
        <v>0.93750585941162135</v>
      </c>
      <c r="Q12" s="49">
        <f>O12*100/((Parâmetros!$C$12/4)*Parâmetros!$C$2)</f>
        <v>3.7500234376464854</v>
      </c>
      <c r="R12" s="49">
        <f>IF(Parâmetros!$C$2=1,AVERAGE(W12,AF12,AO12,AX12,BG12,BP12,BY12,CH12,CQ12,CZ12,DI12,DR12),IF(Parâmetros!$C$2=2,AVERAGE(X12,AG12,AP12,AY12,BH12,BQ12,BZ12,CI12,CR12,DA12,DJ12,DS12),IF(Parâmetros!$C$2=3,AVERAGE(Y12,AH12,AQ12,AZ12,BI12,BR12,CA12,CJ12,CS12,DB12,DK12,DT12),AVERAGE(AC12,AL12,AU12,BD12,BM12,BV12,CE12,CN12,CW12,DF12,DO12,DX12))))</f>
        <v>3.1333333333333329</v>
      </c>
      <c r="S12" s="49">
        <f>IF(Parâmetros!$C$2=1,MIN(W12,AF12,AO12,AX12,BG12,BP12,BY12,CH12,CQ12,CZ12,DI12,DR12),IF(Parâmetros!$C$2=2,MIN(X12,AG12,AP12,AY12,BH12,BQ12,BZ12,CI12,CR12,DA12,DJ12,DS12),IF(Parâmetros!$C$2=3,MIN(Y12,AH12,AQ12,AZ12,BI12,BR12,CA12,CJ12,CS12,DB12,DK12,DT12),MIN(AC12,AL12,AU12,BD12,BM12,BV12,CE12,CN12,CW12,DF12,DO12,DX12))))</f>
        <v>0.3</v>
      </c>
      <c r="T12" s="78"/>
      <c r="U12" s="46" t="str">
        <f t="shared" si="2"/>
        <v/>
      </c>
      <c r="V12" s="48">
        <f t="shared" si="3"/>
        <v>0</v>
      </c>
      <c r="W12" s="51">
        <v>0.3</v>
      </c>
      <c r="X12" s="51"/>
      <c r="Y12" s="51"/>
      <c r="Z12" s="51"/>
      <c r="AA12" s="51"/>
      <c r="AB12" s="80"/>
      <c r="AC12" s="51">
        <f t="shared" si="4"/>
        <v>0</v>
      </c>
      <c r="AD12" s="51">
        <f>IF(AC12&gt;=7,AC12,((IF(Parâmetros!$C$17="S",$T12,AA12)*40)+(AC12*60))/100)</f>
        <v>0</v>
      </c>
      <c r="AE12" s="52" t="str">
        <f>IF(Parâmetros!$C$2=4, IF(AC12&gt;=7,"APR",IF(AD12&gt;=5,"APR","REP")),"")</f>
        <v/>
      </c>
      <c r="AF12" s="65">
        <v>0.3</v>
      </c>
      <c r="AG12" s="65"/>
      <c r="AH12" s="65"/>
      <c r="AI12" s="65"/>
      <c r="AJ12" s="65"/>
      <c r="AK12" s="66">
        <v>0</v>
      </c>
      <c r="AL12" s="65">
        <f t="shared" si="5"/>
        <v>0</v>
      </c>
      <c r="AM12" s="65">
        <f>IF(AL12&gt;=7,AL12,((IF(Parâmetros!$C$17="S",$T12,AJ12)*40)+(AL12*60))/100)</f>
        <v>0</v>
      </c>
      <c r="AN12" s="67" t="str">
        <f>IF(Parâmetros!$C$2=4, IF(AL12&gt;=7,"APR",IF(AM12&gt;=5,"APR","REP")),"")</f>
        <v/>
      </c>
      <c r="AO12" s="49">
        <v>0.3</v>
      </c>
      <c r="AP12" s="107"/>
      <c r="AQ12" s="78"/>
      <c r="AR12" s="49"/>
      <c r="AS12" s="49"/>
      <c r="AT12" s="48"/>
      <c r="AU12" s="49">
        <f t="shared" si="6"/>
        <v>0</v>
      </c>
      <c r="AV12" s="49">
        <f>IF(AU12&gt;=7,AU12,((IF(Parâmetros!$C$17="S",$T12,AS12)*40)+(AU12*60))/100)</f>
        <v>0</v>
      </c>
      <c r="AW12" s="46" t="str">
        <f>IF(Parâmetros!$C$2=4, IF(AU12&gt;=7,"APR",IF(AV12&gt;=5,"APR","REP")),"")</f>
        <v/>
      </c>
      <c r="AX12" s="57">
        <v>0.4</v>
      </c>
      <c r="AY12" s="57"/>
      <c r="AZ12" s="57"/>
      <c r="BA12" s="57"/>
      <c r="BB12" s="57"/>
      <c r="BC12" s="74">
        <v>2</v>
      </c>
      <c r="BD12" s="57">
        <f t="shared" si="7"/>
        <v>0</v>
      </c>
      <c r="BE12" s="57">
        <f>IF(BD12&gt;=7,BD12,((IF(Parâmetros!$C$17="S",$T12,BB12)*40)+(BD12*60))/100)</f>
        <v>0</v>
      </c>
      <c r="BF12" s="58" t="str">
        <f>IF(Parâmetros!$C$2=4, IF(BD12&gt;=7,"APR",IF(BE12&gt;=5,"APR","REP")),"")</f>
        <v/>
      </c>
      <c r="BG12" s="108">
        <v>4.9000000000000004</v>
      </c>
      <c r="BH12" s="108"/>
      <c r="BI12" s="108"/>
      <c r="BJ12" s="108"/>
      <c r="BK12" s="53"/>
      <c r="BL12" s="109"/>
      <c r="BM12" s="53">
        <f t="shared" si="8"/>
        <v>0</v>
      </c>
      <c r="BN12" s="53">
        <f>IF(BM12&gt;=7,BM12,((IF(Parâmetros!$C$17="S",$T12,BK12)*40)+(BM12*60))/100)</f>
        <v>0</v>
      </c>
      <c r="BO12" s="54" t="str">
        <f>IF(Parâmetros!$C$2=4, IF(BM12&gt;=7,"APR",IF(BN12&gt;=5,"APR","REP")),"")</f>
        <v/>
      </c>
      <c r="BP12" s="87">
        <v>7.2</v>
      </c>
      <c r="BQ12" s="71"/>
      <c r="BR12" s="71"/>
      <c r="BS12" s="71"/>
      <c r="BT12" s="71"/>
      <c r="BU12" s="72">
        <v>1</v>
      </c>
      <c r="BV12" s="71">
        <f t="shared" si="9"/>
        <v>0</v>
      </c>
      <c r="BW12" s="71">
        <f>IF(BV12&gt;=7,BV12,((IF(Parâmetros!$C$17="S",$T12,BT12)*40)+(BV12*60))/100)</f>
        <v>0</v>
      </c>
      <c r="BX12" s="73" t="str">
        <f>IF(Parâmetros!$C$2=4, IF(BV12&gt;=7,"APR",IF(BW12&gt;=5,"APR","REP")),"")</f>
        <v/>
      </c>
      <c r="BY12" s="94">
        <v>0.6</v>
      </c>
      <c r="BZ12" s="102"/>
      <c r="CA12" s="104"/>
      <c r="CB12" s="86"/>
      <c r="CC12" s="82"/>
      <c r="CD12" s="74">
        <v>2</v>
      </c>
      <c r="CE12" s="57">
        <f t="shared" si="10"/>
        <v>0</v>
      </c>
      <c r="CF12" s="57">
        <f>IF(CE12&gt;=7,CE12,((IF(Parâmetros!$C$17="S",$T12,CC12)*40)+(CE12*60))/100)</f>
        <v>0</v>
      </c>
      <c r="CG12" s="58" t="str">
        <f>IF(Parâmetros!$C$2=4, IF(CE12&gt;=7,"APR",IF(CF12&gt;=5,"APR","REP")),"")</f>
        <v/>
      </c>
      <c r="CH12" s="59">
        <v>3.4</v>
      </c>
      <c r="CI12" s="59"/>
      <c r="CJ12" s="59"/>
      <c r="CK12" s="59"/>
      <c r="CL12" s="59"/>
      <c r="CM12" s="60">
        <v>2</v>
      </c>
      <c r="CN12" s="59">
        <f t="shared" si="11"/>
        <v>0</v>
      </c>
      <c r="CO12" s="59">
        <f>IF(CN12&gt;=7,CN12,((IF(Parâmetros!$C$17="S",$T12,CL12)*40)+(CN12*60))/100)</f>
        <v>0</v>
      </c>
      <c r="CP12" s="61" t="str">
        <f>IF(Parâmetros!$C$2=4, IF(CN12&gt;=7,"APR",IF(CO12&gt;=5,"APR","REP")),"")</f>
        <v/>
      </c>
      <c r="CQ12" s="62">
        <v>7</v>
      </c>
      <c r="CR12" s="62"/>
      <c r="CS12" s="62"/>
      <c r="CT12" s="62"/>
      <c r="CU12" s="62"/>
      <c r="CV12" s="63">
        <v>2</v>
      </c>
      <c r="CW12" s="62">
        <f t="shared" si="12"/>
        <v>0</v>
      </c>
      <c r="CX12" s="62">
        <f>IF(CW12&gt;=7,CW12,((IF(Parâmetros!$C$17="S",$T12,CU12)*40)+(CW12*60))/100)</f>
        <v>0</v>
      </c>
      <c r="CY12" s="64" t="str">
        <f>IF(Parâmetros!$C$2=4, IF(CW12&gt;=7,"APR",IF(CX12&gt;=5,"APR","REP")),"")</f>
        <v/>
      </c>
      <c r="CZ12" s="55">
        <v>8.1999999999999993</v>
      </c>
      <c r="DA12" s="55"/>
      <c r="DB12" s="55"/>
      <c r="DC12" s="55"/>
      <c r="DD12" s="57"/>
      <c r="DE12" s="56">
        <v>0</v>
      </c>
      <c r="DF12" s="57">
        <f t="shared" si="13"/>
        <v>0</v>
      </c>
      <c r="DG12" s="57">
        <f>IF(DF12&gt;=7,DF12,((IF(Parâmetros!$C$17="S",$T12,DD12)*40)+(DF12*60))/100)</f>
        <v>0</v>
      </c>
      <c r="DH12" s="58" t="str">
        <f>IF(Parâmetros!$C$2=4, IF(DF12&gt;=7,"APR",IF(DG12&gt;=5,"APR","REP")),"")</f>
        <v/>
      </c>
      <c r="DI12" s="68">
        <v>1.6</v>
      </c>
      <c r="DJ12" s="68"/>
      <c r="DK12" s="68"/>
      <c r="DL12" s="68"/>
      <c r="DM12" s="68"/>
      <c r="DN12" s="69"/>
      <c r="DO12" s="68">
        <f t="shared" si="14"/>
        <v>0</v>
      </c>
      <c r="DP12" s="68">
        <f>IF(DO12&gt;=7,DO12,((IF(Parâmetros!$C$17="S",$T12,DM12)*40)+(DO12*60))/100)</f>
        <v>0</v>
      </c>
      <c r="DQ12" s="70" t="str">
        <f>IF(Parâmetros!$C$2=4, IF(DO12&gt;=7,"APR",IF(DP12&gt;=5,"APR","REP")),"")</f>
        <v/>
      </c>
      <c r="DR12" s="92">
        <v>3.4</v>
      </c>
      <c r="DS12" s="50"/>
      <c r="DT12" s="51"/>
      <c r="DU12" s="51"/>
      <c r="DV12" s="51"/>
      <c r="DW12" s="93">
        <v>2</v>
      </c>
      <c r="DX12" s="51">
        <f t="shared" si="15"/>
        <v>0</v>
      </c>
      <c r="DY12" s="51">
        <f>IF(DX12&gt;=7,DX12,((IF(Parâmetros!$C$17="S",$T12,DV12)*40)+(DX12*60))/100)</f>
        <v>0</v>
      </c>
      <c r="DZ12" s="52" t="str">
        <f>IF(Parâmetros!$C$2=4, IF(DX12&gt;=7,"APR",IF(DY12&gt;=5,"APR","REP")),"")</f>
        <v/>
      </c>
      <c r="EA12" s="85"/>
      <c r="EB12" s="75"/>
      <c r="EC12" s="89"/>
      <c r="ED12" s="84"/>
    </row>
    <row r="13" spans="1:134" ht="15.75" customHeight="1">
      <c r="A13" s="91">
        <v>2340987654</v>
      </c>
      <c r="B13" s="95" t="s">
        <v>199</v>
      </c>
      <c r="C13" s="79" t="s">
        <v>219</v>
      </c>
      <c r="D13" s="91" t="s">
        <v>111</v>
      </c>
      <c r="E13" s="97">
        <v>39441</v>
      </c>
      <c r="F13" s="77" t="s">
        <v>117</v>
      </c>
      <c r="G13" s="44" t="s">
        <v>110</v>
      </c>
      <c r="H13" s="105"/>
      <c r="I13" s="140" t="s">
        <v>168</v>
      </c>
      <c r="J13" s="78"/>
      <c r="K13" s="46">
        <f t="shared" si="0"/>
        <v>0</v>
      </c>
      <c r="L13" s="46"/>
      <c r="M13" s="47"/>
      <c r="N13" s="47"/>
      <c r="O13" s="48">
        <f t="shared" si="1"/>
        <v>2</v>
      </c>
      <c r="P13" s="49">
        <f>O13*100/Parâmetros!$C$12</f>
        <v>0.15625097656860357</v>
      </c>
      <c r="Q13" s="49">
        <f>O13*100/((Parâmetros!$C$12/4)*Parâmetros!$C$2)</f>
        <v>0.62500390627441427</v>
      </c>
      <c r="R13" s="49">
        <f>IF(Parâmetros!$C$2=1,AVERAGE(W13,AF13,AO13,AX13,BG13,BP13,BY13,CH13,CQ13,CZ13,DI13,DR13),IF(Parâmetros!$C$2=2,AVERAGE(X13,AG13,AP13,AY13,BH13,BQ13,BZ13,CI13,CR13,DA13,DJ13,DS13),IF(Parâmetros!$C$2=3,AVERAGE(Y13,AH13,AQ13,AZ13,BI13,BR13,CA13,CJ13,CS13,DB13,DK13,DT13),AVERAGE(AC13,AL13,AU13,BD13,BM13,BV13,CE13,CN13,CW13,DF13,DO13,DX13))))</f>
        <v>6.45</v>
      </c>
      <c r="S13" s="49">
        <f>IF(Parâmetros!$C$2=1,MIN(W13,AF13,AO13,AX13,BG13,BP13,BY13,CH13,CQ13,CZ13,DI13,DR13),IF(Parâmetros!$C$2=2,MIN(X13,AG13,AP13,AY13,BH13,BQ13,BZ13,CI13,CR13,DA13,DJ13,DS13),IF(Parâmetros!$C$2=3,MIN(Y13,AH13,AQ13,AZ13,BI13,BR13,CA13,CJ13,CS13,DB13,DK13,DT13),MIN(AC13,AL13,AU13,BD13,BM13,BV13,CE13,CN13,CW13,DF13,DO13,DX13))))</f>
        <v>2.9</v>
      </c>
      <c r="T13" s="78"/>
      <c r="U13" s="46" t="str">
        <f t="shared" si="2"/>
        <v/>
      </c>
      <c r="V13" s="48">
        <f t="shared" si="3"/>
        <v>0</v>
      </c>
      <c r="W13" s="51">
        <v>7.2</v>
      </c>
      <c r="X13" s="51"/>
      <c r="Y13" s="51"/>
      <c r="Z13" s="51"/>
      <c r="AA13" s="51"/>
      <c r="AB13" s="80"/>
      <c r="AC13" s="51">
        <f t="shared" si="4"/>
        <v>0</v>
      </c>
      <c r="AD13" s="51">
        <f>IF(AC13&gt;=7,AC13,((IF(Parâmetros!$C$17="S",$T13,AA13)*40)+(AC13*60))/100)</f>
        <v>0</v>
      </c>
      <c r="AE13" s="52" t="str">
        <f>IF(Parâmetros!$C$2=4, IF(AC13&gt;=7,"APR",IF(AD13&gt;=5,"APR","REP")),"")</f>
        <v/>
      </c>
      <c r="AF13" s="65">
        <v>7.2</v>
      </c>
      <c r="AG13" s="65"/>
      <c r="AH13" s="65"/>
      <c r="AI13" s="65"/>
      <c r="AJ13" s="65"/>
      <c r="AK13" s="66">
        <v>0</v>
      </c>
      <c r="AL13" s="65">
        <f t="shared" si="5"/>
        <v>0</v>
      </c>
      <c r="AM13" s="65">
        <f>IF(AL13&gt;=7,AL13,((IF(Parâmetros!$C$17="S",$T13,AJ13)*40)+(AL13*60))/100)</f>
        <v>0</v>
      </c>
      <c r="AN13" s="67" t="str">
        <f>IF(Parâmetros!$C$2=4, IF(AL13&gt;=7,"APR",IF(AM13&gt;=5,"APR","REP")),"")</f>
        <v/>
      </c>
      <c r="AO13" s="49">
        <v>7.2</v>
      </c>
      <c r="AP13" s="107"/>
      <c r="AQ13" s="49"/>
      <c r="AR13" s="49"/>
      <c r="AS13" s="49"/>
      <c r="AT13" s="48"/>
      <c r="AU13" s="49">
        <f t="shared" si="6"/>
        <v>0</v>
      </c>
      <c r="AV13" s="49">
        <f>IF(AU13&gt;=7,AU13,((IF(Parâmetros!$C$17="S",$T13,AS13)*40)+(AU13*60))/100)</f>
        <v>0</v>
      </c>
      <c r="AW13" s="46" t="str">
        <f>IF(Parâmetros!$C$2=4, IF(AU13&gt;=7,"APR",IF(AV13&gt;=5,"APR","REP")),"")</f>
        <v/>
      </c>
      <c r="AX13" s="57">
        <v>6.9</v>
      </c>
      <c r="AY13" s="57"/>
      <c r="AZ13" s="57"/>
      <c r="BA13" s="57"/>
      <c r="BB13" s="57"/>
      <c r="BC13" s="74">
        <v>0</v>
      </c>
      <c r="BD13" s="57">
        <f t="shared" si="7"/>
        <v>0</v>
      </c>
      <c r="BE13" s="57">
        <f>IF(BD13&gt;=7,BD13,((IF(Parâmetros!$C$17="S",$T13,BB13)*40)+(BD13*60))/100)</f>
        <v>0</v>
      </c>
      <c r="BF13" s="58" t="str">
        <f>IF(Parâmetros!$C$2=4, IF(BD13&gt;=7,"APR",IF(BE13&gt;=5,"APR","REP")),"")</f>
        <v/>
      </c>
      <c r="BG13" s="108">
        <v>7.2</v>
      </c>
      <c r="BH13" s="108"/>
      <c r="BI13" s="108"/>
      <c r="BJ13" s="108"/>
      <c r="BK13" s="53"/>
      <c r="BL13" s="109"/>
      <c r="BM13" s="53">
        <f t="shared" si="8"/>
        <v>0</v>
      </c>
      <c r="BN13" s="53">
        <f>IF(BM13&gt;=7,BM13,((IF(Parâmetros!$C$17="S",$T13,BK13)*40)+(BM13*60))/100)</f>
        <v>0</v>
      </c>
      <c r="BO13" s="54" t="str">
        <f>IF(Parâmetros!$C$2=4, IF(BM13&gt;=7,"APR",IF(BN13&gt;=5,"APR","REP")),"")</f>
        <v/>
      </c>
      <c r="BP13" s="87">
        <v>2.9</v>
      </c>
      <c r="BQ13" s="71"/>
      <c r="BR13" s="71"/>
      <c r="BS13" s="71"/>
      <c r="BT13" s="71"/>
      <c r="BU13" s="72">
        <v>0</v>
      </c>
      <c r="BV13" s="71">
        <f t="shared" si="9"/>
        <v>0</v>
      </c>
      <c r="BW13" s="71">
        <f>IF(BV13&gt;=7,BV13,((IF(Parâmetros!$C$17="S",$T13,BT13)*40)+(BV13*60))/100)</f>
        <v>0</v>
      </c>
      <c r="BX13" s="73" t="str">
        <f>IF(Parâmetros!$C$2=4, IF(BV13&gt;=7,"APR",IF(BW13&gt;=5,"APR","REP")),"")</f>
        <v/>
      </c>
      <c r="BY13" s="94">
        <v>7</v>
      </c>
      <c r="BZ13" s="102"/>
      <c r="CA13" s="104"/>
      <c r="CB13" s="86"/>
      <c r="CC13" s="82"/>
      <c r="CD13" s="74">
        <v>0</v>
      </c>
      <c r="CE13" s="57">
        <f t="shared" si="10"/>
        <v>0</v>
      </c>
      <c r="CF13" s="57">
        <f>IF(CE13&gt;=7,CE13,((IF(Parâmetros!$C$17="S",$T13,CC13)*40)+(CE13*60))/100)</f>
        <v>0</v>
      </c>
      <c r="CG13" s="58" t="str">
        <f>IF(Parâmetros!$C$2=4, IF(CE13&gt;=7,"APR",IF(CF13&gt;=5,"APR","REP")),"")</f>
        <v/>
      </c>
      <c r="CH13" s="59">
        <v>9.1999999999999993</v>
      </c>
      <c r="CI13" s="59"/>
      <c r="CJ13" s="59"/>
      <c r="CK13" s="59"/>
      <c r="CL13" s="59"/>
      <c r="CM13" s="60">
        <v>0</v>
      </c>
      <c r="CN13" s="59">
        <f t="shared" si="11"/>
        <v>0</v>
      </c>
      <c r="CO13" s="59">
        <f>IF(CN13&gt;=7,CN13,((IF(Parâmetros!$C$17="S",$T13,CL13)*40)+(CN13*60))/100)</f>
        <v>0</v>
      </c>
      <c r="CP13" s="61" t="str">
        <f>IF(Parâmetros!$C$2=4, IF(CN13&gt;=7,"APR",IF(CO13&gt;=5,"APR","REP")),"")</f>
        <v/>
      </c>
      <c r="CQ13" s="62">
        <v>2.9</v>
      </c>
      <c r="CR13" s="62"/>
      <c r="CS13" s="62"/>
      <c r="CT13" s="62"/>
      <c r="CU13" s="62"/>
      <c r="CV13" s="63">
        <v>2</v>
      </c>
      <c r="CW13" s="62">
        <f t="shared" si="12"/>
        <v>0</v>
      </c>
      <c r="CX13" s="62">
        <f>IF(CW13&gt;=7,CW13,((IF(Parâmetros!$C$17="S",$T13,CU13)*40)+(CW13*60))/100)</f>
        <v>0</v>
      </c>
      <c r="CY13" s="64" t="str">
        <f>IF(Parâmetros!$C$2=4, IF(CW13&gt;=7,"APR",IF(CX13&gt;=5,"APR","REP")),"")</f>
        <v/>
      </c>
      <c r="CZ13" s="55">
        <v>3.6</v>
      </c>
      <c r="DA13" s="55"/>
      <c r="DB13" s="55"/>
      <c r="DC13" s="55"/>
      <c r="DD13" s="57"/>
      <c r="DE13" s="56">
        <v>0</v>
      </c>
      <c r="DF13" s="57">
        <f t="shared" si="13"/>
        <v>0</v>
      </c>
      <c r="DG13" s="57">
        <f>IF(DF13&gt;=7,DF13,((IF(Parâmetros!$C$17="S",$T13,DD13)*40)+(DF13*60))/100)</f>
        <v>0</v>
      </c>
      <c r="DH13" s="58" t="str">
        <f>IF(Parâmetros!$C$2=4, IF(DF13&gt;=7,"APR",IF(DG13&gt;=5,"APR","REP")),"")</f>
        <v/>
      </c>
      <c r="DI13" s="68">
        <v>6.9</v>
      </c>
      <c r="DJ13" s="68"/>
      <c r="DK13" s="68"/>
      <c r="DL13" s="68"/>
      <c r="DM13" s="68"/>
      <c r="DN13" s="69"/>
      <c r="DO13" s="68">
        <f t="shared" si="14"/>
        <v>0</v>
      </c>
      <c r="DP13" s="68">
        <f>IF(DO13&gt;=7,DO13,((IF(Parâmetros!$C$17="S",$T13,DM13)*40)+(DO13*60))/100)</f>
        <v>0</v>
      </c>
      <c r="DQ13" s="70" t="str">
        <f>IF(Parâmetros!$C$2=4, IF(DO13&gt;=7,"APR",IF(DP13&gt;=5,"APR","REP")),"")</f>
        <v/>
      </c>
      <c r="DR13" s="92">
        <v>9.1999999999999993</v>
      </c>
      <c r="DS13" s="50"/>
      <c r="DT13" s="51"/>
      <c r="DU13" s="51"/>
      <c r="DV13" s="51"/>
      <c r="DW13" s="93"/>
      <c r="DX13" s="51">
        <f t="shared" si="15"/>
        <v>0</v>
      </c>
      <c r="DY13" s="51">
        <f>IF(DX13&gt;=7,DX13,((IF(Parâmetros!$C$17="S",$T13,DV13)*40)+(DX13*60))/100)</f>
        <v>0</v>
      </c>
      <c r="DZ13" s="52" t="str">
        <f>IF(Parâmetros!$C$2=4, IF(DX13&gt;=7,"APR",IF(DY13&gt;=5,"APR","REP")),"")</f>
        <v/>
      </c>
      <c r="EA13" s="85"/>
      <c r="EB13" s="88"/>
      <c r="EC13" s="89"/>
      <c r="ED13" s="76"/>
    </row>
    <row r="14" spans="1:134" ht="15.75" customHeight="1">
      <c r="A14" s="91">
        <v>9876543210</v>
      </c>
      <c r="B14" s="95" t="s">
        <v>200</v>
      </c>
      <c r="C14" s="79" t="s">
        <v>220</v>
      </c>
      <c r="D14" s="91" t="s">
        <v>108</v>
      </c>
      <c r="E14" s="97">
        <v>39373</v>
      </c>
      <c r="F14" s="77" t="s">
        <v>119</v>
      </c>
      <c r="G14" s="44" t="s">
        <v>110</v>
      </c>
      <c r="H14" s="105"/>
      <c r="I14" s="45"/>
      <c r="J14" s="78"/>
      <c r="K14" s="46">
        <f t="shared" si="0"/>
        <v>0</v>
      </c>
      <c r="L14" s="46"/>
      <c r="M14" s="47"/>
      <c r="N14" s="47"/>
      <c r="O14" s="48">
        <f t="shared" si="1"/>
        <v>6</v>
      </c>
      <c r="P14" s="49">
        <f>O14*100/Parâmetros!$C$12</f>
        <v>0.46875292970581067</v>
      </c>
      <c r="Q14" s="49">
        <f>O14*100/((Parâmetros!$C$12/4)*Parâmetros!$C$2)</f>
        <v>1.8750117188232427</v>
      </c>
      <c r="R14" s="49">
        <f>IF(Parâmetros!$C$2=1,AVERAGE(W14,AF14,AO14,AX14,BG14,BP14,BY14,CH14,CQ14,CZ14,DI14,DR14),IF(Parâmetros!$C$2=2,AVERAGE(X14,AG14,AP14,AY14,BH14,BQ14,BZ14,CI14,CR14,DA14,DJ14,DS14),IF(Parâmetros!$C$2=3,AVERAGE(Y14,AH14,AQ14,AZ14,BI14,BR14,CA14,CJ14,CS14,DB14,DK14,DT14),AVERAGE(AC14,AL14,AU14,BD14,BM14,BV14,CE14,CN14,CW14,DF14,DO14,DX14))))</f>
        <v>4.8499999999999996</v>
      </c>
      <c r="S14" s="49">
        <f>IF(Parâmetros!$C$2=1,MIN(W14,AF14,AO14,AX14,BG14,BP14,BY14,CH14,CQ14,CZ14,DI14,DR14),IF(Parâmetros!$C$2=2,MIN(X14,AG14,AP14,AY14,BH14,BQ14,BZ14,CI14,CR14,DA14,DJ14,DS14),IF(Parâmetros!$C$2=3,MIN(Y14,AH14,AQ14,AZ14,BI14,BR14,CA14,CJ14,CS14,DB14,DK14,DT14),MIN(AC14,AL14,AU14,BD14,BM14,BV14,CE14,CN14,CW14,DF14,DO14,DX14))))</f>
        <v>1.3</v>
      </c>
      <c r="T14" s="78"/>
      <c r="U14" s="46" t="str">
        <f t="shared" si="2"/>
        <v/>
      </c>
      <c r="V14" s="48">
        <f t="shared" si="3"/>
        <v>0</v>
      </c>
      <c r="W14" s="51">
        <v>2.6</v>
      </c>
      <c r="X14" s="51"/>
      <c r="Y14" s="51"/>
      <c r="Z14" s="51"/>
      <c r="AA14" s="51"/>
      <c r="AB14" s="80"/>
      <c r="AC14" s="51">
        <f t="shared" si="4"/>
        <v>0</v>
      </c>
      <c r="AD14" s="51">
        <f>IF(AC14&gt;=7,AC14,((IF(Parâmetros!$C$17="S",$T14,AA14)*40)+(AC14*60))/100)</f>
        <v>0</v>
      </c>
      <c r="AE14" s="52" t="str">
        <f>IF(Parâmetros!$C$2=4, IF(AC14&gt;=7,"APR",IF(AD14&gt;=5,"APR","REP")),"")</f>
        <v/>
      </c>
      <c r="AF14" s="65">
        <v>2.6</v>
      </c>
      <c r="AG14" s="65"/>
      <c r="AH14" s="65"/>
      <c r="AI14" s="65"/>
      <c r="AJ14" s="65"/>
      <c r="AK14" s="66">
        <v>2</v>
      </c>
      <c r="AL14" s="65">
        <f t="shared" si="5"/>
        <v>0</v>
      </c>
      <c r="AM14" s="65">
        <f>IF(AL14&gt;=7,AL14,((IF(Parâmetros!$C$17="S",$T14,AJ14)*40)+(AL14*60))/100)</f>
        <v>0</v>
      </c>
      <c r="AN14" s="67" t="str">
        <f>IF(Parâmetros!$C$2=4, IF(AL14&gt;=7,"APR",IF(AM14&gt;=5,"APR","REP")),"")</f>
        <v/>
      </c>
      <c r="AO14" s="49">
        <v>2.6</v>
      </c>
      <c r="AP14" s="112"/>
      <c r="AQ14" s="49"/>
      <c r="AR14" s="49"/>
      <c r="AS14" s="49"/>
      <c r="AT14" s="48"/>
      <c r="AU14" s="49">
        <f t="shared" si="6"/>
        <v>0</v>
      </c>
      <c r="AV14" s="49">
        <f>IF(AU14&gt;=7,AU14,((IF(Parâmetros!$C$17="S",$T14,AS14)*40)+(AU14*60))/100)</f>
        <v>0</v>
      </c>
      <c r="AW14" s="46" t="str">
        <f>IF(Parâmetros!$C$2=4, IF(AU14&gt;=7,"APR",IF(AV14&gt;=5,"APR","REP")),"")</f>
        <v/>
      </c>
      <c r="AX14" s="57">
        <v>9.3000000000000007</v>
      </c>
      <c r="AY14" s="57"/>
      <c r="AZ14" s="57"/>
      <c r="BA14" s="57"/>
      <c r="BB14" s="57"/>
      <c r="BC14" s="74">
        <v>2</v>
      </c>
      <c r="BD14" s="57">
        <f t="shared" si="7"/>
        <v>0</v>
      </c>
      <c r="BE14" s="57">
        <f>IF(BD14&gt;=7,BD14,((IF(Parâmetros!$C$17="S",$T14,BB14)*40)+(BD14*60))/100)</f>
        <v>0</v>
      </c>
      <c r="BF14" s="58" t="str">
        <f>IF(Parâmetros!$C$2=4, IF(BD14&gt;=7,"APR",IF(BE14&gt;=5,"APR","REP")),"")</f>
        <v/>
      </c>
      <c r="BG14" s="108">
        <v>1.3</v>
      </c>
      <c r="BH14" s="108"/>
      <c r="BI14" s="108"/>
      <c r="BJ14" s="108"/>
      <c r="BK14" s="53"/>
      <c r="BL14" s="109"/>
      <c r="BM14" s="53">
        <f t="shared" si="8"/>
        <v>0</v>
      </c>
      <c r="BN14" s="53">
        <f>IF(BM14&gt;=7,BM14,((IF(Parâmetros!$C$17="S",$T14,BK14)*40)+(BM14*60))/100)</f>
        <v>0</v>
      </c>
      <c r="BO14" s="54" t="str">
        <f>IF(Parâmetros!$C$2=4, IF(BM14&gt;=7,"APR",IF(BN14&gt;=5,"APR","REP")),"")</f>
        <v/>
      </c>
      <c r="BP14" s="87">
        <v>6.1</v>
      </c>
      <c r="BQ14" s="71"/>
      <c r="BR14" s="71"/>
      <c r="BS14" s="71"/>
      <c r="BT14" s="71"/>
      <c r="BU14" s="72">
        <v>1</v>
      </c>
      <c r="BV14" s="71">
        <f t="shared" si="9"/>
        <v>0</v>
      </c>
      <c r="BW14" s="71">
        <f>IF(BV14&gt;=7,BV14,((IF(Parâmetros!$C$17="S",$T14,BT14)*40)+(BV14*60))/100)</f>
        <v>0</v>
      </c>
      <c r="BX14" s="73" t="str">
        <f>IF(Parâmetros!$C$2=4, IF(BV14&gt;=7,"APR",IF(BW14&gt;=5,"APR","REP")),"")</f>
        <v/>
      </c>
      <c r="BY14" s="94">
        <v>2.2999999999999998</v>
      </c>
      <c r="BZ14" s="102"/>
      <c r="CA14" s="104"/>
      <c r="CB14" s="86"/>
      <c r="CC14" s="82"/>
      <c r="CD14" s="74">
        <v>0</v>
      </c>
      <c r="CE14" s="57">
        <f t="shared" si="10"/>
        <v>0</v>
      </c>
      <c r="CF14" s="57">
        <f>IF(CE14&gt;=7,CE14,((IF(Parâmetros!$C$17="S",$T14,CC14)*40)+(CE14*60))/100)</f>
        <v>0</v>
      </c>
      <c r="CG14" s="58" t="str">
        <f>IF(Parâmetros!$C$2=4, IF(CE14&gt;=7,"APR",IF(CF14&gt;=5,"APR","REP")),"")</f>
        <v/>
      </c>
      <c r="CH14" s="59">
        <v>4.5999999999999996</v>
      </c>
      <c r="CI14" s="59"/>
      <c r="CJ14" s="59"/>
      <c r="CK14" s="59"/>
      <c r="CL14" s="59"/>
      <c r="CM14" s="60">
        <v>1</v>
      </c>
      <c r="CN14" s="59">
        <f t="shared" si="11"/>
        <v>0</v>
      </c>
      <c r="CO14" s="59">
        <f>IF(CN14&gt;=7,CN14,((IF(Parâmetros!$C$17="S",$T14,CL14)*40)+(CN14*60))/100)</f>
        <v>0</v>
      </c>
      <c r="CP14" s="61" t="str">
        <f>IF(Parâmetros!$C$2=4, IF(CN14&gt;=7,"APR",IF(CO14&gt;=5,"APR","REP")),"")</f>
        <v/>
      </c>
      <c r="CQ14" s="62">
        <v>5.0999999999999996</v>
      </c>
      <c r="CR14" s="62"/>
      <c r="CS14" s="62"/>
      <c r="CT14" s="62"/>
      <c r="CU14" s="62"/>
      <c r="CV14" s="63">
        <v>0</v>
      </c>
      <c r="CW14" s="62">
        <f t="shared" si="12"/>
        <v>0</v>
      </c>
      <c r="CX14" s="62">
        <f>IF(CW14&gt;=7,CW14,((IF(Parâmetros!$C$17="S",$T14,CU14)*40)+(CW14*60))/100)</f>
        <v>0</v>
      </c>
      <c r="CY14" s="64" t="str">
        <f>IF(Parâmetros!$C$2=4, IF(CW14&gt;=7,"APR",IF(CX14&gt;=5,"APR","REP")),"")</f>
        <v/>
      </c>
      <c r="CZ14" s="55">
        <v>7.9</v>
      </c>
      <c r="DA14" s="55"/>
      <c r="DB14" s="55"/>
      <c r="DC14" s="55"/>
      <c r="DD14" s="57"/>
      <c r="DE14" s="56">
        <v>0</v>
      </c>
      <c r="DF14" s="57">
        <f t="shared" si="13"/>
        <v>0</v>
      </c>
      <c r="DG14" s="57">
        <f>IF(DF14&gt;=7,DF14,((IF(Parâmetros!$C$17="S",$T14,DD14)*40)+(DF14*60))/100)</f>
        <v>0</v>
      </c>
      <c r="DH14" s="58" t="str">
        <f>IF(Parâmetros!$C$2=4, IF(DF14&gt;=7,"APR",IF(DG14&gt;=5,"APR","REP")),"")</f>
        <v/>
      </c>
      <c r="DI14" s="68">
        <v>9.1999999999999993</v>
      </c>
      <c r="DJ14" s="68"/>
      <c r="DK14" s="68"/>
      <c r="DL14" s="68"/>
      <c r="DM14" s="68"/>
      <c r="DN14" s="69"/>
      <c r="DO14" s="68">
        <f t="shared" si="14"/>
        <v>0</v>
      </c>
      <c r="DP14" s="68">
        <f>IF(DO14&gt;=7,DO14,((IF(Parâmetros!$C$17="S",$T14,DM14)*40)+(DO14*60))/100)</f>
        <v>0</v>
      </c>
      <c r="DQ14" s="70" t="str">
        <f>IF(Parâmetros!$C$2=4, IF(DO14&gt;=7,"APR",IF(DP14&gt;=5,"APR","REP")),"")</f>
        <v/>
      </c>
      <c r="DR14" s="92">
        <v>4.5999999999999996</v>
      </c>
      <c r="DS14" s="50"/>
      <c r="DT14" s="51"/>
      <c r="DU14" s="51"/>
      <c r="DV14" s="51"/>
      <c r="DW14" s="93"/>
      <c r="DX14" s="51">
        <f t="shared" si="15"/>
        <v>0</v>
      </c>
      <c r="DY14" s="51">
        <f>IF(DX14&gt;=7,DX14,((IF(Parâmetros!$C$17="S",$T14,DV14)*40)+(DX14*60))/100)</f>
        <v>0</v>
      </c>
      <c r="DZ14" s="52" t="str">
        <f>IF(Parâmetros!$C$2=4, IF(DX14&gt;=7,"APR",IF(DY14&gt;=5,"APR","REP")),"")</f>
        <v/>
      </c>
      <c r="EA14" s="85"/>
      <c r="EB14" s="75"/>
      <c r="EC14" s="89"/>
      <c r="ED14" s="84"/>
    </row>
    <row r="15" spans="1:134" ht="15.75" customHeight="1">
      <c r="A15" s="91">
        <v>3456789012</v>
      </c>
      <c r="B15" s="95" t="s">
        <v>201</v>
      </c>
      <c r="C15" s="79" t="s">
        <v>221</v>
      </c>
      <c r="D15" s="91" t="s">
        <v>111</v>
      </c>
      <c r="E15" s="97">
        <v>39264</v>
      </c>
      <c r="F15" s="79" t="s">
        <v>230</v>
      </c>
      <c r="G15" s="44" t="s">
        <v>110</v>
      </c>
      <c r="H15" s="105"/>
      <c r="I15" s="45"/>
      <c r="J15" s="78"/>
      <c r="K15" s="46">
        <f t="shared" si="0"/>
        <v>0</v>
      </c>
      <c r="L15" s="46"/>
      <c r="M15" s="47"/>
      <c r="N15" s="47"/>
      <c r="O15" s="48">
        <f t="shared" si="1"/>
        <v>8</v>
      </c>
      <c r="P15" s="49">
        <f>O15*100/Parâmetros!$C$12</f>
        <v>0.62500390627441427</v>
      </c>
      <c r="Q15" s="49">
        <f>O15*100/((Parâmetros!$C$12/4)*Parâmetros!$C$2)</f>
        <v>2.5000156250976571</v>
      </c>
      <c r="R15" s="49">
        <f>IF(Parâmetros!$C$2=1,AVERAGE(W15,AF15,AO15,AX15,BG15,BP15,BY15,CH15,CQ15,CZ15,DI15,DR15),IF(Parâmetros!$C$2=2,AVERAGE(X15,AG15,AP15,AY15,BH15,BQ15,BZ15,CI15,CR15,DA15,DJ15,DS15),IF(Parâmetros!$C$2=3,AVERAGE(Y15,AH15,AQ15,AZ15,BI15,BR15,CA15,CJ15,CS15,DB15,DK15,DT15),AVERAGE(AC15,AL15,AU15,BD15,BM15,BV15,CE15,CN15,CW15,DF15,DO15,DX15))))</f>
        <v>5.6583333333333323</v>
      </c>
      <c r="S15" s="49">
        <f>IF(Parâmetros!$C$2=1,MIN(W15,AF15,AO15,AX15,BG15,BP15,BY15,CH15,CQ15,CZ15,DI15,DR15),IF(Parâmetros!$C$2=2,MIN(X15,AG15,AP15,AY15,BH15,BQ15,BZ15,CI15,CR15,DA15,DJ15,DS15),IF(Parâmetros!$C$2=3,MIN(Y15,AH15,AQ15,AZ15,BI15,BR15,CA15,CJ15,CS15,DB15,DK15,DT15),MIN(AC15,AL15,AU15,BD15,BM15,BV15,CE15,CN15,CW15,DF15,DO15,DX15))))</f>
        <v>2.2999999999999998</v>
      </c>
      <c r="T15" s="78"/>
      <c r="U15" s="46" t="str">
        <f t="shared" si="2"/>
        <v/>
      </c>
      <c r="V15" s="48">
        <f t="shared" si="3"/>
        <v>0</v>
      </c>
      <c r="W15" s="51">
        <v>4.3</v>
      </c>
      <c r="X15" s="51"/>
      <c r="Y15" s="51"/>
      <c r="Z15" s="51"/>
      <c r="AA15" s="51"/>
      <c r="AB15" s="80"/>
      <c r="AC15" s="51">
        <f t="shared" si="4"/>
        <v>0</v>
      </c>
      <c r="AD15" s="51">
        <f>IF(AC15&gt;=7,AC15,((IF(Parâmetros!$C$17="S",$T15,AA15)*40)+(AC15*60))/100)</f>
        <v>0</v>
      </c>
      <c r="AE15" s="52" t="str">
        <f>IF(Parâmetros!$C$2=4, IF(AC15&gt;=7,"APR",IF(AD15&gt;=5,"APR","REP")),"")</f>
        <v/>
      </c>
      <c r="AF15" s="65">
        <v>4.3</v>
      </c>
      <c r="AG15" s="65"/>
      <c r="AH15" s="65"/>
      <c r="AI15" s="65"/>
      <c r="AJ15" s="65"/>
      <c r="AK15" s="66">
        <v>2</v>
      </c>
      <c r="AL15" s="65">
        <f t="shared" si="5"/>
        <v>0</v>
      </c>
      <c r="AM15" s="65">
        <f>IF(AL15&gt;=7,AL15,((IF(Parâmetros!$C$17="S",$T15,AJ15)*40)+(AL15*60))/100)</f>
        <v>0</v>
      </c>
      <c r="AN15" s="67" t="str">
        <f>IF(Parâmetros!$C$2=4, IF(AL15&gt;=7,"APR",IF(AM15&gt;=5,"APR","REP")),"")</f>
        <v/>
      </c>
      <c r="AO15" s="49">
        <v>4.3</v>
      </c>
      <c r="AP15" s="107"/>
      <c r="AQ15" s="78"/>
      <c r="AR15" s="49"/>
      <c r="AS15" s="49"/>
      <c r="AT15" s="48"/>
      <c r="AU15" s="49">
        <f t="shared" si="6"/>
        <v>0</v>
      </c>
      <c r="AV15" s="49">
        <f>IF(AU15&gt;=7,AU15,((IF(Parâmetros!$C$17="S",$T15,AS15)*40)+(AU15*60))/100)</f>
        <v>0</v>
      </c>
      <c r="AW15" s="46" t="str">
        <f>IF(Parâmetros!$C$2=4, IF(AU15&gt;=7,"APR",IF(AV15&gt;=5,"APR","REP")),"")</f>
        <v/>
      </c>
      <c r="AX15" s="57">
        <v>4.0999999999999996</v>
      </c>
      <c r="AY15" s="57"/>
      <c r="AZ15" s="57"/>
      <c r="BA15" s="57"/>
      <c r="BB15" s="57"/>
      <c r="BC15" s="74">
        <v>1</v>
      </c>
      <c r="BD15" s="57">
        <f t="shared" si="7"/>
        <v>0</v>
      </c>
      <c r="BE15" s="57">
        <f>IF(BD15&gt;=7,BD15,((IF(Parâmetros!$C$17="S",$T15,BB15)*40)+(BD15*60))/100)</f>
        <v>0</v>
      </c>
      <c r="BF15" s="58" t="str">
        <f>IF(Parâmetros!$C$2=4, IF(BD15&gt;=7,"APR",IF(BE15&gt;=5,"APR","REP")),"")</f>
        <v/>
      </c>
      <c r="BG15" s="108">
        <v>5.7</v>
      </c>
      <c r="BH15" s="108"/>
      <c r="BI15" s="108"/>
      <c r="BJ15" s="108"/>
      <c r="BK15" s="53"/>
      <c r="BL15" s="109"/>
      <c r="BM15" s="53">
        <f t="shared" si="8"/>
        <v>0</v>
      </c>
      <c r="BN15" s="53">
        <f>IF(BM15&gt;=7,BM15,((IF(Parâmetros!$C$17="S",$T15,BK15)*40)+(BM15*60))/100)</f>
        <v>0</v>
      </c>
      <c r="BO15" s="54" t="str">
        <f>IF(Parâmetros!$C$2=4, IF(BM15&gt;=7,"APR",IF(BN15&gt;=5,"APR","REP")),"")</f>
        <v/>
      </c>
      <c r="BP15" s="87">
        <v>9.6999999999999993</v>
      </c>
      <c r="BQ15" s="71"/>
      <c r="BR15" s="71"/>
      <c r="BS15" s="71"/>
      <c r="BT15" s="71"/>
      <c r="BU15" s="72">
        <v>3</v>
      </c>
      <c r="BV15" s="71">
        <f t="shared" si="9"/>
        <v>0</v>
      </c>
      <c r="BW15" s="71">
        <f>IF(BV15&gt;=7,BV15,((IF(Parâmetros!$C$17="S",$T15,BT15)*40)+(BV15*60))/100)</f>
        <v>0</v>
      </c>
      <c r="BX15" s="73" t="str">
        <f>IF(Parâmetros!$C$2=4, IF(BV15&gt;=7,"APR",IF(BW15&gt;=5,"APR","REP")),"")</f>
        <v/>
      </c>
      <c r="BY15" s="94">
        <v>4.9000000000000004</v>
      </c>
      <c r="BZ15" s="102"/>
      <c r="CA15" s="104"/>
      <c r="CB15" s="86"/>
      <c r="CC15" s="82"/>
      <c r="CD15" s="74">
        <v>0</v>
      </c>
      <c r="CE15" s="57">
        <f t="shared" si="10"/>
        <v>0</v>
      </c>
      <c r="CF15" s="57">
        <f>IF(CE15&gt;=7,CE15,((IF(Parâmetros!$C$17="S",$T15,CC15)*40)+(CE15*60))/100)</f>
        <v>0</v>
      </c>
      <c r="CG15" s="58" t="str">
        <f>IF(Parâmetros!$C$2=4, IF(CE15&gt;=7,"APR",IF(CF15&gt;=5,"APR","REP")),"")</f>
        <v/>
      </c>
      <c r="CH15" s="59">
        <v>8.3000000000000007</v>
      </c>
      <c r="CI15" s="59"/>
      <c r="CJ15" s="59"/>
      <c r="CK15" s="59"/>
      <c r="CL15" s="59"/>
      <c r="CM15" s="60">
        <v>0</v>
      </c>
      <c r="CN15" s="59">
        <f t="shared" si="11"/>
        <v>0</v>
      </c>
      <c r="CO15" s="59">
        <f>IF(CN15&gt;=7,CN15,((IF(Parâmetros!$C$17="S",$T15,CL15)*40)+(CN15*60))/100)</f>
        <v>0</v>
      </c>
      <c r="CP15" s="61" t="str">
        <f>IF(Parâmetros!$C$2=4, IF(CN15&gt;=7,"APR",IF(CO15&gt;=5,"APR","REP")),"")</f>
        <v/>
      </c>
      <c r="CQ15" s="62">
        <v>9.3000000000000007</v>
      </c>
      <c r="CR15" s="62"/>
      <c r="CS15" s="62"/>
      <c r="CT15" s="62"/>
      <c r="CU15" s="62"/>
      <c r="CV15" s="63">
        <v>0</v>
      </c>
      <c r="CW15" s="62">
        <f t="shared" si="12"/>
        <v>0</v>
      </c>
      <c r="CX15" s="62">
        <f>IF(CW15&gt;=7,CW15,((IF(Parâmetros!$C$17="S",$T15,CU15)*40)+(CW15*60))/100)</f>
        <v>0</v>
      </c>
      <c r="CY15" s="64" t="str">
        <f>IF(Parâmetros!$C$2=4, IF(CW15&gt;=7,"APR",IF(CX15&gt;=5,"APR","REP")),"")</f>
        <v/>
      </c>
      <c r="CZ15" s="55">
        <v>2.2999999999999998</v>
      </c>
      <c r="DA15" s="55"/>
      <c r="DB15" s="55"/>
      <c r="DC15" s="55"/>
      <c r="DD15" s="57"/>
      <c r="DE15" s="56">
        <v>2</v>
      </c>
      <c r="DF15" s="57">
        <f t="shared" si="13"/>
        <v>0</v>
      </c>
      <c r="DG15" s="57">
        <f>IF(DF15&gt;=7,DF15,((IF(Parâmetros!$C$17="S",$T15,DD15)*40)+(DF15*60))/100)</f>
        <v>0</v>
      </c>
      <c r="DH15" s="58" t="str">
        <f>IF(Parâmetros!$C$2=4, IF(DF15&gt;=7,"APR",IF(DG15&gt;=5,"APR","REP")),"")</f>
        <v/>
      </c>
      <c r="DI15" s="68">
        <v>2.4</v>
      </c>
      <c r="DJ15" s="68"/>
      <c r="DK15" s="68"/>
      <c r="DL15" s="68"/>
      <c r="DM15" s="68"/>
      <c r="DN15" s="69"/>
      <c r="DO15" s="68">
        <f t="shared" si="14"/>
        <v>0</v>
      </c>
      <c r="DP15" s="68">
        <f>IF(DO15&gt;=7,DO15,((IF(Parâmetros!$C$17="S",$T15,DM15)*40)+(DO15*60))/100)</f>
        <v>0</v>
      </c>
      <c r="DQ15" s="70" t="str">
        <f>IF(Parâmetros!$C$2=4, IF(DO15&gt;=7,"APR",IF(DP15&gt;=5,"APR","REP")),"")</f>
        <v/>
      </c>
      <c r="DR15" s="92">
        <v>8.3000000000000007</v>
      </c>
      <c r="DS15" s="50"/>
      <c r="DT15" s="51"/>
      <c r="DU15" s="51"/>
      <c r="DV15" s="51"/>
      <c r="DW15" s="93">
        <v>3</v>
      </c>
      <c r="DX15" s="51">
        <f t="shared" si="15"/>
        <v>0</v>
      </c>
      <c r="DY15" s="51">
        <f>IF(DX15&gt;=7,DX15,((IF(Parâmetros!$C$17="S",$T15,DV15)*40)+(DX15*60))/100)</f>
        <v>0</v>
      </c>
      <c r="DZ15" s="52" t="str">
        <f>IF(Parâmetros!$C$2=4, IF(DX15&gt;=7,"APR",IF(DY15&gt;=5,"APR","REP")),"")</f>
        <v/>
      </c>
      <c r="EA15" s="85"/>
      <c r="EB15" s="75"/>
      <c r="EC15" s="75"/>
      <c r="ED15" s="76"/>
    </row>
    <row r="16" spans="1:134" ht="15.75" customHeight="1">
      <c r="A16" s="91">
        <v>6789012345</v>
      </c>
      <c r="B16" s="95" t="s">
        <v>202</v>
      </c>
      <c r="C16" s="79" t="s">
        <v>222</v>
      </c>
      <c r="D16" s="91" t="s">
        <v>108</v>
      </c>
      <c r="E16" s="99">
        <v>39192</v>
      </c>
      <c r="F16" s="79" t="s">
        <v>116</v>
      </c>
      <c r="G16" s="44" t="s">
        <v>110</v>
      </c>
      <c r="H16" s="105"/>
      <c r="I16" s="45"/>
      <c r="J16" s="78"/>
      <c r="K16" s="46">
        <f t="shared" si="0"/>
        <v>0</v>
      </c>
      <c r="L16" s="46"/>
      <c r="M16" s="47"/>
      <c r="N16" s="47"/>
      <c r="O16" s="48">
        <f t="shared" si="1"/>
        <v>3</v>
      </c>
      <c r="P16" s="49">
        <f>O16*100/Parâmetros!$C$12</f>
        <v>0.23437646485290534</v>
      </c>
      <c r="Q16" s="49">
        <f>O16*100/((Parâmetros!$C$12/4)*Parâmetros!$C$2)</f>
        <v>0.93750585941162135</v>
      </c>
      <c r="R16" s="49">
        <f>IF(Parâmetros!$C$2=1,AVERAGE(W16,AF16,AO16,AX16,BG16,BP16,BY16,CH16,CQ16,CZ16,DI16,DR16),IF(Parâmetros!$C$2=2,AVERAGE(X16,AG16,AP16,AY16,BH16,BQ16,BZ16,CI16,CR16,DA16,DJ16,DS16),IF(Parâmetros!$C$2=3,AVERAGE(Y16,AH16,AQ16,AZ16,BI16,BR16,CA16,CJ16,CS16,DB16,DK16,DT16),AVERAGE(AC16,AL16,AU16,BD16,BM16,BV16,CE16,CN16,CW16,DF16,DO16,DX16))))</f>
        <v>4.0916666666666668</v>
      </c>
      <c r="S16" s="49">
        <f>IF(Parâmetros!$C$2=1,MIN(W16,AF16,AO16,AX16,BG16,BP16,BY16,CH16,CQ16,CZ16,DI16,DR16),IF(Parâmetros!$C$2=2,MIN(X16,AG16,AP16,AY16,BH16,BQ16,BZ16,CI16,CR16,DA16,DJ16,DS16),IF(Parâmetros!$C$2=3,MIN(Y16,AH16,AQ16,AZ16,BI16,BR16,CA16,CJ16,CS16,DB16,DK16,DT16),MIN(AC16,AL16,AU16,BD16,BM16,BV16,CE16,CN16,CW16,DF16,DO16,DX16))))</f>
        <v>1.5</v>
      </c>
      <c r="T16" s="78"/>
      <c r="U16" s="46" t="str">
        <f t="shared" si="2"/>
        <v/>
      </c>
      <c r="V16" s="48">
        <f t="shared" si="3"/>
        <v>0</v>
      </c>
      <c r="W16" s="51">
        <v>1.5</v>
      </c>
      <c r="X16" s="51"/>
      <c r="Y16" s="51"/>
      <c r="Z16" s="51"/>
      <c r="AA16" s="51"/>
      <c r="AB16" s="80"/>
      <c r="AC16" s="51">
        <f t="shared" si="4"/>
        <v>0</v>
      </c>
      <c r="AD16" s="51">
        <f>IF(AC16&gt;=7,AC16,((IF(Parâmetros!$C$17="S",$T16,AA16)*40)+(AC16*60))/100)</f>
        <v>0</v>
      </c>
      <c r="AE16" s="52" t="str">
        <f>IF(Parâmetros!$C$2=4, IF(AC16&gt;=7,"APR",IF(AD16&gt;=5,"APR","REP")),"")</f>
        <v/>
      </c>
      <c r="AF16" s="65">
        <v>1.5</v>
      </c>
      <c r="AG16" s="65"/>
      <c r="AH16" s="65"/>
      <c r="AI16" s="65"/>
      <c r="AJ16" s="65"/>
      <c r="AK16" s="66">
        <v>0</v>
      </c>
      <c r="AL16" s="65">
        <f t="shared" si="5"/>
        <v>0</v>
      </c>
      <c r="AM16" s="65">
        <f>IF(AL16&gt;=7,AL16,((IF(Parâmetros!$C$17="S",$T16,AJ16)*40)+(AL16*60))/100)</f>
        <v>0</v>
      </c>
      <c r="AN16" s="67" t="str">
        <f>IF(Parâmetros!$C$2=4, IF(AL16&gt;=7,"APR",IF(AM16&gt;=5,"APR","REP")),"")</f>
        <v/>
      </c>
      <c r="AO16" s="49">
        <v>1.5</v>
      </c>
      <c r="AP16" s="107"/>
      <c r="AQ16" s="78"/>
      <c r="AR16" s="49"/>
      <c r="AS16" s="49"/>
      <c r="AT16" s="48"/>
      <c r="AU16" s="49">
        <f t="shared" si="6"/>
        <v>0</v>
      </c>
      <c r="AV16" s="49">
        <f>IF(AU16&gt;=7,AU16,((IF(Parâmetros!$C$17="S",$T16,AS16)*40)+(AU16*60))/100)</f>
        <v>0</v>
      </c>
      <c r="AW16" s="46" t="str">
        <f>IF(Parâmetros!$C$2=4, IF(AU16&gt;=7,"APR",IF(AV16&gt;=5,"APR","REP")),"")</f>
        <v/>
      </c>
      <c r="AX16" s="57">
        <v>8.6999999999999993</v>
      </c>
      <c r="AY16" s="57"/>
      <c r="AZ16" s="57"/>
      <c r="BA16" s="57"/>
      <c r="BB16" s="57"/>
      <c r="BC16" s="74">
        <v>0</v>
      </c>
      <c r="BD16" s="57">
        <f t="shared" si="7"/>
        <v>0</v>
      </c>
      <c r="BE16" s="57">
        <f>IF(BD16&gt;=7,BD16,((IF(Parâmetros!$C$17="S",$T16,BB16)*40)+(BD16*60))/100)</f>
        <v>0</v>
      </c>
      <c r="BF16" s="58" t="str">
        <f>IF(Parâmetros!$C$2=4, IF(BD16&gt;=7,"APR",IF(BE16&gt;=5,"APR","REP")),"")</f>
        <v/>
      </c>
      <c r="BG16" s="108">
        <v>8.3000000000000007</v>
      </c>
      <c r="BH16" s="108"/>
      <c r="BI16" s="108"/>
      <c r="BJ16" s="108"/>
      <c r="BK16" s="53"/>
      <c r="BL16" s="109"/>
      <c r="BM16" s="53">
        <f t="shared" si="8"/>
        <v>0</v>
      </c>
      <c r="BN16" s="53">
        <f>IF(BM16&gt;=7,BM16,((IF(Parâmetros!$C$17="S",$T16,BK16)*40)+(BM16*60))/100)</f>
        <v>0</v>
      </c>
      <c r="BO16" s="54" t="str">
        <f>IF(Parâmetros!$C$2=4, IF(BM16&gt;=7,"APR",IF(BN16&gt;=5,"APR","REP")),"")</f>
        <v/>
      </c>
      <c r="BP16" s="87">
        <v>5.3</v>
      </c>
      <c r="BQ16" s="71"/>
      <c r="BR16" s="71"/>
      <c r="BS16" s="71"/>
      <c r="BT16" s="71"/>
      <c r="BU16" s="72">
        <v>0</v>
      </c>
      <c r="BV16" s="71">
        <f t="shared" si="9"/>
        <v>0</v>
      </c>
      <c r="BW16" s="71">
        <f>IF(BV16&gt;=7,BV16,((IF(Parâmetros!$C$17="S",$T16,BT16)*40)+(BV16*60))/100)</f>
        <v>0</v>
      </c>
      <c r="BX16" s="73" t="str">
        <f>IF(Parâmetros!$C$2=4, IF(BV16&gt;=7,"APR",IF(BW16&gt;=5,"APR","REP")),"")</f>
        <v/>
      </c>
      <c r="BY16" s="94">
        <v>1.8</v>
      </c>
      <c r="BZ16" s="102"/>
      <c r="CA16" s="104"/>
      <c r="CB16" s="86"/>
      <c r="CC16" s="82"/>
      <c r="CD16" s="74">
        <v>0</v>
      </c>
      <c r="CE16" s="57">
        <f t="shared" si="10"/>
        <v>0</v>
      </c>
      <c r="CF16" s="57">
        <f>IF(CE16&gt;=7,CE16,((IF(Parâmetros!$C$17="S",$T16,CC16)*40)+(CE16*60))/100)</f>
        <v>0</v>
      </c>
      <c r="CG16" s="58" t="str">
        <f>IF(Parâmetros!$C$2=4, IF(CE16&gt;=7,"APR",IF(CF16&gt;=5,"APR","REP")),"")</f>
        <v/>
      </c>
      <c r="CH16" s="59">
        <v>2.1</v>
      </c>
      <c r="CI16" s="59"/>
      <c r="CJ16" s="59"/>
      <c r="CK16" s="59"/>
      <c r="CL16" s="59"/>
      <c r="CM16" s="60">
        <v>0</v>
      </c>
      <c r="CN16" s="59">
        <f t="shared" si="11"/>
        <v>0</v>
      </c>
      <c r="CO16" s="59">
        <f>IF(CN16&gt;=7,CN16,((IF(Parâmetros!$C$17="S",$T16,CL16)*40)+(CN16*60))/100)</f>
        <v>0</v>
      </c>
      <c r="CP16" s="61" t="str">
        <f>IF(Parâmetros!$C$2=4, IF(CN16&gt;=7,"APR",IF(CO16&gt;=5,"APR","REP")),"")</f>
        <v/>
      </c>
      <c r="CQ16" s="62">
        <v>3.7</v>
      </c>
      <c r="CR16" s="62"/>
      <c r="CS16" s="62"/>
      <c r="CT16" s="62"/>
      <c r="CU16" s="62"/>
      <c r="CV16" s="63">
        <v>2</v>
      </c>
      <c r="CW16" s="62">
        <f t="shared" si="12"/>
        <v>0</v>
      </c>
      <c r="CX16" s="62">
        <f>IF(CW16&gt;=7,CW16,((IF(Parâmetros!$C$17="S",$T16,CU16)*40)+(CW16*60))/100)</f>
        <v>0</v>
      </c>
      <c r="CY16" s="64" t="str">
        <f>IF(Parâmetros!$C$2=4, IF(CW16&gt;=7,"APR",IF(CX16&gt;=5,"APR","REP")),"")</f>
        <v/>
      </c>
      <c r="CZ16" s="55">
        <v>6.8</v>
      </c>
      <c r="DA16" s="55"/>
      <c r="DB16" s="55"/>
      <c r="DC16" s="55"/>
      <c r="DD16" s="57"/>
      <c r="DE16" s="56">
        <v>0</v>
      </c>
      <c r="DF16" s="57">
        <f t="shared" si="13"/>
        <v>0</v>
      </c>
      <c r="DG16" s="57">
        <f>IF(DF16&gt;=7,DF16,((IF(Parâmetros!$C$17="S",$T16,DD16)*40)+(DF16*60))/100)</f>
        <v>0</v>
      </c>
      <c r="DH16" s="58" t="str">
        <f>IF(Parâmetros!$C$2=4, IF(DF16&gt;=7,"APR",IF(DG16&gt;=5,"APR","REP")),"")</f>
        <v/>
      </c>
      <c r="DI16" s="68">
        <v>5.8</v>
      </c>
      <c r="DJ16" s="68"/>
      <c r="DK16" s="68"/>
      <c r="DL16" s="68"/>
      <c r="DM16" s="68"/>
      <c r="DN16" s="69"/>
      <c r="DO16" s="68">
        <f t="shared" si="14"/>
        <v>0</v>
      </c>
      <c r="DP16" s="68">
        <f>IF(DO16&gt;=7,DO16,((IF(Parâmetros!$C$17="S",$T16,DM16)*40)+(DO16*60))/100)</f>
        <v>0</v>
      </c>
      <c r="DQ16" s="70" t="str">
        <f>IF(Parâmetros!$C$2=4, IF(DO16&gt;=7,"APR",IF(DP16&gt;=5,"APR","REP")),"")</f>
        <v/>
      </c>
      <c r="DR16" s="92">
        <v>2.1</v>
      </c>
      <c r="DS16" s="50"/>
      <c r="DT16" s="51"/>
      <c r="DU16" s="51"/>
      <c r="DV16" s="51"/>
      <c r="DW16" s="93"/>
      <c r="DX16" s="51">
        <f t="shared" si="15"/>
        <v>0</v>
      </c>
      <c r="DY16" s="51">
        <f>IF(DX16&gt;=7,DX16,((IF(Parâmetros!$C$17="S",$T16,DV16)*40)+(DX16*60))/100)</f>
        <v>0</v>
      </c>
      <c r="DZ16" s="52" t="str">
        <f>IF(Parâmetros!$C$2=4, IF(DX16&gt;=7,"APR",IF(DY16&gt;=5,"APR","REP")),"")</f>
        <v/>
      </c>
      <c r="EA16" s="85"/>
      <c r="EB16" s="75"/>
      <c r="EC16" s="89"/>
      <c r="ED16" s="111"/>
    </row>
    <row r="17" spans="1:134" ht="15.75" customHeight="1">
      <c r="A17" s="91">
        <v>5678901234</v>
      </c>
      <c r="B17" s="95" t="s">
        <v>203</v>
      </c>
      <c r="C17" s="79" t="s">
        <v>223</v>
      </c>
      <c r="D17" s="91" t="s">
        <v>111</v>
      </c>
      <c r="E17" s="97">
        <v>39155</v>
      </c>
      <c r="F17" s="79" t="s">
        <v>122</v>
      </c>
      <c r="G17" s="44" t="s">
        <v>110</v>
      </c>
      <c r="H17" s="105"/>
      <c r="I17" s="45"/>
      <c r="J17" s="78"/>
      <c r="K17" s="46">
        <f t="shared" si="0"/>
        <v>0</v>
      </c>
      <c r="L17" s="46"/>
      <c r="M17" s="47"/>
      <c r="N17" s="47"/>
      <c r="O17" s="48">
        <f t="shared" si="1"/>
        <v>12</v>
      </c>
      <c r="P17" s="49">
        <f>O17*100/Parâmetros!$C$12</f>
        <v>0.93750585941162135</v>
      </c>
      <c r="Q17" s="49">
        <f>O17*100/((Parâmetros!$C$12/4)*Parâmetros!$C$2)</f>
        <v>3.7500234376464854</v>
      </c>
      <c r="R17" s="49">
        <f>IF(Parâmetros!$C$2=1,AVERAGE(W17,AF17,AO17,AX17,BG17,BP17,BY17,CH17,CQ17,CZ17,DI17,DR17),IF(Parâmetros!$C$2=2,AVERAGE(X17,AG17,AP17,AY17,BH17,BQ17,BZ17,CI17,CR17,DA17,DJ17,DS17),IF(Parâmetros!$C$2=3,AVERAGE(Y17,AH17,AQ17,AZ17,BI17,BR17,CA17,CJ17,CS17,DB17,DK17,DT17),AVERAGE(AC17,AL17,AU17,BD17,BM17,BV17,CE17,CN17,CW17,DF17,DO17,DX17))))</f>
        <v>4.7583333333333346</v>
      </c>
      <c r="S17" s="49">
        <f>IF(Parâmetros!$C$2=1,MIN(W17,AF17,AO17,AX17,BG17,BP17,BY17,CH17,CQ17,CZ17,DI17,DR17),IF(Parâmetros!$C$2=2,MIN(X17,AG17,AP17,AY17,BH17,BQ17,BZ17,CI17,CR17,DA17,DJ17,DS17),IF(Parâmetros!$C$2=3,MIN(Y17,AH17,AQ17,AZ17,BI17,BR17,CA17,CJ17,CS17,DB17,DK17,DT17),MIN(AC17,AL17,AU17,BD17,BM17,BV17,CE17,CN17,CW17,DF17,DO17,DX17))))</f>
        <v>1.3</v>
      </c>
      <c r="T17" s="78"/>
      <c r="U17" s="46" t="str">
        <f t="shared" si="2"/>
        <v/>
      </c>
      <c r="V17" s="48">
        <f t="shared" si="3"/>
        <v>0</v>
      </c>
      <c r="W17" s="51">
        <v>6.7</v>
      </c>
      <c r="X17" s="51"/>
      <c r="Y17" s="51"/>
      <c r="Z17" s="51"/>
      <c r="AA17" s="51"/>
      <c r="AB17" s="80"/>
      <c r="AC17" s="51">
        <f t="shared" si="4"/>
        <v>0</v>
      </c>
      <c r="AD17" s="51">
        <f>IF(AC17&gt;=7,AC17,((IF(Parâmetros!$C$17="S",$T17,AA17)*40)+(AC17*60))/100)</f>
        <v>0</v>
      </c>
      <c r="AE17" s="52" t="str">
        <f>IF(Parâmetros!$C$2=4, IF(AC17&gt;=7,"APR",IF(AD17&gt;=5,"APR","REP")),"")</f>
        <v/>
      </c>
      <c r="AF17" s="65">
        <v>6.7</v>
      </c>
      <c r="AG17" s="65"/>
      <c r="AH17" s="65"/>
      <c r="AI17" s="65"/>
      <c r="AJ17" s="65"/>
      <c r="AK17" s="66">
        <v>2</v>
      </c>
      <c r="AL17" s="65">
        <f t="shared" si="5"/>
        <v>0</v>
      </c>
      <c r="AM17" s="65">
        <f>IF(AL17&gt;=7,AL17,((IF(Parâmetros!$C$17="S",$T17,AJ17)*40)+(AL17*60))/100)</f>
        <v>0</v>
      </c>
      <c r="AN17" s="67" t="str">
        <f>IF(Parâmetros!$C$2=4, IF(AL17&gt;=7,"APR",IF(AM17&gt;=5,"APR","REP")),"")</f>
        <v/>
      </c>
      <c r="AO17" s="49">
        <v>6.7</v>
      </c>
      <c r="AP17" s="107"/>
      <c r="AQ17" s="78"/>
      <c r="AR17" s="49"/>
      <c r="AS17" s="49"/>
      <c r="AT17" s="48">
        <v>1</v>
      </c>
      <c r="AU17" s="49">
        <f t="shared" si="6"/>
        <v>0</v>
      </c>
      <c r="AV17" s="49">
        <f>IF(AU17&gt;=7,AU17,((IF(Parâmetros!$C$17="S",$T17,AS17)*40)+(AU17*60))/100)</f>
        <v>0</v>
      </c>
      <c r="AW17" s="46" t="str">
        <f>IF(Parâmetros!$C$2=4, IF(AU17&gt;=7,"APR",IF(AV17&gt;=5,"APR","REP")),"")</f>
        <v/>
      </c>
      <c r="AX17" s="57">
        <v>1.6</v>
      </c>
      <c r="AY17" s="57"/>
      <c r="AZ17" s="57"/>
      <c r="BA17" s="57"/>
      <c r="BB17" s="57"/>
      <c r="BC17" s="74">
        <v>0</v>
      </c>
      <c r="BD17" s="57">
        <f t="shared" si="7"/>
        <v>0</v>
      </c>
      <c r="BE17" s="57">
        <f>IF(BD17&gt;=7,BD17,((IF(Parâmetros!$C$17="S",$T17,BB17)*40)+(BD17*60))/100)</f>
        <v>0</v>
      </c>
      <c r="BF17" s="58" t="str">
        <f>IF(Parâmetros!$C$2=4, IF(BD17&gt;=7,"APR",IF(BE17&gt;=5,"APR","REP")),"")</f>
        <v/>
      </c>
      <c r="BG17" s="108">
        <v>2.1</v>
      </c>
      <c r="BH17" s="108"/>
      <c r="BI17" s="108"/>
      <c r="BJ17" s="108"/>
      <c r="BK17" s="53"/>
      <c r="BL17" s="109"/>
      <c r="BM17" s="53">
        <f t="shared" si="8"/>
        <v>0</v>
      </c>
      <c r="BN17" s="53">
        <f>IF(BM17&gt;=7,BM17,((IF(Parâmetros!$C$17="S",$T17,BK17)*40)+(BM17*60))/100)</f>
        <v>0</v>
      </c>
      <c r="BO17" s="54" t="str">
        <f>IF(Parâmetros!$C$2=4, IF(BM17&gt;=7,"APR",IF(BN17&gt;=5,"APR","REP")),"")</f>
        <v/>
      </c>
      <c r="BP17" s="87">
        <v>1.8</v>
      </c>
      <c r="BQ17" s="71"/>
      <c r="BR17" s="71"/>
      <c r="BS17" s="71"/>
      <c r="BT17" s="71"/>
      <c r="BU17" s="72">
        <v>0</v>
      </c>
      <c r="BV17" s="71">
        <f t="shared" si="9"/>
        <v>0</v>
      </c>
      <c r="BW17" s="71">
        <f>IF(BV17&gt;=7,BV17,((IF(Parâmetros!$C$17="S",$T17,BT17)*40)+(BV17*60))/100)</f>
        <v>0</v>
      </c>
      <c r="BX17" s="73" t="str">
        <f>IF(Parâmetros!$C$2=4, IF(BV17&gt;=7,"APR",IF(BW17&gt;=5,"APR","REP")),"")</f>
        <v/>
      </c>
      <c r="BY17" s="94">
        <v>6.5</v>
      </c>
      <c r="BZ17" s="102"/>
      <c r="CA17" s="104"/>
      <c r="CB17" s="86"/>
      <c r="CC17" s="82"/>
      <c r="CD17" s="74">
        <v>4</v>
      </c>
      <c r="CE17" s="57">
        <f t="shared" si="10"/>
        <v>0</v>
      </c>
      <c r="CF17" s="57">
        <f>IF(CE17&gt;=7,CE17,((IF(Parâmetros!$C$17="S",$T17,CC17)*40)+(CE17*60))/100)</f>
        <v>0</v>
      </c>
      <c r="CG17" s="58" t="str">
        <f>IF(Parâmetros!$C$2=4, IF(CE17&gt;=7,"APR",IF(CF17&gt;=5,"APR","REP")),"")</f>
        <v/>
      </c>
      <c r="CH17" s="59">
        <v>6.7</v>
      </c>
      <c r="CI17" s="59"/>
      <c r="CJ17" s="59"/>
      <c r="CK17" s="59"/>
      <c r="CL17" s="59"/>
      <c r="CM17" s="60">
        <v>0</v>
      </c>
      <c r="CN17" s="59">
        <f t="shared" si="11"/>
        <v>0</v>
      </c>
      <c r="CO17" s="59">
        <f>IF(CN17&gt;=7,CN17,((IF(Parâmetros!$C$17="S",$T17,CL17)*40)+(CN17*60))/100)</f>
        <v>0</v>
      </c>
      <c r="CP17" s="61" t="str">
        <f>IF(Parâmetros!$C$2=4, IF(CN17&gt;=7,"APR",IF(CO17&gt;=5,"APR","REP")),"")</f>
        <v/>
      </c>
      <c r="CQ17" s="62">
        <v>6.2</v>
      </c>
      <c r="CR17" s="62"/>
      <c r="CS17" s="62"/>
      <c r="CT17" s="62"/>
      <c r="CU17" s="62"/>
      <c r="CV17" s="63">
        <v>0</v>
      </c>
      <c r="CW17" s="62">
        <f t="shared" si="12"/>
        <v>0</v>
      </c>
      <c r="CX17" s="62">
        <f>IF(CW17&gt;=7,CW17,((IF(Parâmetros!$C$17="S",$T17,CU17)*40)+(CW17*60))/100)</f>
        <v>0</v>
      </c>
      <c r="CY17" s="64" t="str">
        <f>IF(Parâmetros!$C$2=4, IF(CW17&gt;=7,"APR",IF(CX17&gt;=5,"APR","REP")),"")</f>
        <v/>
      </c>
      <c r="CZ17" s="55">
        <v>4.0999999999999996</v>
      </c>
      <c r="DA17" s="55"/>
      <c r="DB17" s="55"/>
      <c r="DC17" s="55"/>
      <c r="DD17" s="57"/>
      <c r="DE17" s="56">
        <v>0</v>
      </c>
      <c r="DF17" s="57">
        <f t="shared" si="13"/>
        <v>0</v>
      </c>
      <c r="DG17" s="57">
        <f>IF(DF17&gt;=7,DF17,((IF(Parâmetros!$C$17="S",$T17,DD17)*40)+(DF17*60))/100)</f>
        <v>0</v>
      </c>
      <c r="DH17" s="58" t="str">
        <f>IF(Parâmetros!$C$2=4, IF(DF17&gt;=7,"APR",IF(DG17&gt;=5,"APR","REP")),"")</f>
        <v/>
      </c>
      <c r="DI17" s="68">
        <v>1.3</v>
      </c>
      <c r="DJ17" s="68"/>
      <c r="DK17" s="68"/>
      <c r="DL17" s="68"/>
      <c r="DM17" s="68"/>
      <c r="DN17" s="69"/>
      <c r="DO17" s="68">
        <f t="shared" si="14"/>
        <v>0</v>
      </c>
      <c r="DP17" s="68">
        <f>IF(DO17&gt;=7,DO17,((IF(Parâmetros!$C$17="S",$T17,DM17)*40)+(DO17*60))/100)</f>
        <v>0</v>
      </c>
      <c r="DQ17" s="70" t="str">
        <f>IF(Parâmetros!$C$2=4, IF(DO17&gt;=7,"APR",IF(DP17&gt;=5,"APR","REP")),"")</f>
        <v/>
      </c>
      <c r="DR17" s="92">
        <v>6.7</v>
      </c>
      <c r="DS17" s="50"/>
      <c r="DT17" s="51"/>
      <c r="DU17" s="51"/>
      <c r="DV17" s="51"/>
      <c r="DW17" s="93">
        <v>2</v>
      </c>
      <c r="DX17" s="51">
        <f t="shared" si="15"/>
        <v>0</v>
      </c>
      <c r="DY17" s="51">
        <f>IF(DX17&gt;=7,DX17,((IF(Parâmetros!$C$17="S",$T17,DV17)*40)+(DX17*60))/100)</f>
        <v>0</v>
      </c>
      <c r="DZ17" s="52" t="str">
        <f>IF(Parâmetros!$C$2=4, IF(DX17&gt;=7,"APR",IF(DY17&gt;=5,"APR","REP")),"")</f>
        <v/>
      </c>
      <c r="EA17" s="90"/>
      <c r="EB17" s="77"/>
      <c r="EC17" s="89"/>
      <c r="ED17" s="76"/>
    </row>
    <row r="18" spans="1:134" ht="15.75" customHeight="1">
      <c r="A18" s="91">
        <v>123456789</v>
      </c>
      <c r="B18" s="95" t="s">
        <v>204</v>
      </c>
      <c r="C18" s="79" t="s">
        <v>224</v>
      </c>
      <c r="D18" s="91" t="s">
        <v>108</v>
      </c>
      <c r="E18" s="97">
        <v>39327</v>
      </c>
      <c r="F18" s="77" t="s">
        <v>125</v>
      </c>
      <c r="G18" s="44" t="s">
        <v>110</v>
      </c>
      <c r="H18" s="105"/>
      <c r="I18" s="45"/>
      <c r="J18" s="78"/>
      <c r="K18" s="46">
        <f t="shared" si="0"/>
        <v>0</v>
      </c>
      <c r="L18" s="46"/>
      <c r="M18" s="47"/>
      <c r="N18" s="47"/>
      <c r="O18" s="48">
        <f t="shared" si="1"/>
        <v>7</v>
      </c>
      <c r="P18" s="49">
        <f>O18*100/Parâmetros!$C$12</f>
        <v>0.5468784179901125</v>
      </c>
      <c r="Q18" s="49">
        <f>O18*100/((Parâmetros!$C$12/4)*Parâmetros!$C$2)</f>
        <v>2.18751367196045</v>
      </c>
      <c r="R18" s="49">
        <f>IF(Parâmetros!$C$2=1,AVERAGE(W18,AF18,AO18,AX18,BG18,BP18,BY18,CH18,CQ18,CZ18,DI18,DR18),IF(Parâmetros!$C$2=2,AVERAGE(X18,AG18,AP18,AY18,BH18,BQ18,BZ18,CI18,CR18,DA18,DJ18,DS18),IF(Parâmetros!$C$2=3,AVERAGE(Y18,AH18,AQ18,AZ18,BI18,BR18,CA18,CJ18,CS18,DB18,DK18,DT18),AVERAGE(AC18,AL18,AU18,BD18,BM18,BV18,CE18,CN18,CW18,DF18,DO18,DX18))))</f>
        <v>3.5333333333333332</v>
      </c>
      <c r="S18" s="49">
        <f>IF(Parâmetros!$C$2=1,MIN(W18,AF18,AO18,AX18,BG18,BP18,BY18,CH18,CQ18,CZ18,DI18,DR18),IF(Parâmetros!$C$2=2,MIN(X18,AG18,AP18,AY18,BH18,BQ18,BZ18,CI18,CR18,DA18,DJ18,DS18),IF(Parâmetros!$C$2=3,MIN(Y18,AH18,AQ18,AZ18,BI18,BR18,CA18,CJ18,CS18,DB18,DK18,DT18),MIN(AC18,AL18,AU18,BD18,BM18,BV18,CE18,CN18,CW18,DF18,DO18,DX18))))</f>
        <v>0.9</v>
      </c>
      <c r="T18" s="78"/>
      <c r="U18" s="46" t="str">
        <f t="shared" si="2"/>
        <v/>
      </c>
      <c r="V18" s="48">
        <f t="shared" si="3"/>
        <v>0</v>
      </c>
      <c r="W18" s="51">
        <v>3.1</v>
      </c>
      <c r="X18" s="51"/>
      <c r="Y18" s="51"/>
      <c r="Z18" s="51"/>
      <c r="AA18" s="51"/>
      <c r="AB18" s="80"/>
      <c r="AC18" s="51">
        <f t="shared" si="4"/>
        <v>0</v>
      </c>
      <c r="AD18" s="51">
        <f>IF(AC18&gt;=7,AC18,((IF(Parâmetros!$C$17="S",$T18,AA18)*40)+(AC18*60))/100)</f>
        <v>0</v>
      </c>
      <c r="AE18" s="52" t="str">
        <f>IF(Parâmetros!$C$2=4, IF(AC18&gt;=7,"APR",IF(AD18&gt;=5,"APR","REP")),"")</f>
        <v/>
      </c>
      <c r="AF18" s="65">
        <v>3.1</v>
      </c>
      <c r="AG18" s="65"/>
      <c r="AH18" s="65"/>
      <c r="AI18" s="65"/>
      <c r="AJ18" s="65"/>
      <c r="AK18" s="66">
        <v>2</v>
      </c>
      <c r="AL18" s="65">
        <f t="shared" si="5"/>
        <v>0</v>
      </c>
      <c r="AM18" s="65">
        <f>IF(AL18&gt;=7,AL18,((IF(Parâmetros!$C$17="S",$T18,AJ18)*40)+(AL18*60))/100)</f>
        <v>0</v>
      </c>
      <c r="AN18" s="67" t="str">
        <f>IF(Parâmetros!$C$2=4, IF(AL18&gt;=7,"APR",IF(AM18&gt;=5,"APR","REP")),"")</f>
        <v/>
      </c>
      <c r="AO18" s="49">
        <v>3.1</v>
      </c>
      <c r="AP18" s="107"/>
      <c r="AQ18" s="78"/>
      <c r="AR18" s="49"/>
      <c r="AS18" s="49"/>
      <c r="AT18" s="48"/>
      <c r="AU18" s="49">
        <f t="shared" si="6"/>
        <v>0</v>
      </c>
      <c r="AV18" s="49">
        <f>IF(AU18&gt;=7,AU18,((IF(Parâmetros!$C$17="S",$T18,AS18)*40)+(AU18*60))/100)</f>
        <v>0</v>
      </c>
      <c r="AW18" s="46" t="str">
        <f>IF(Parâmetros!$C$2=4, IF(AU18&gt;=7,"APR",IF(AV18&gt;=5,"APR","REP")),"")</f>
        <v/>
      </c>
      <c r="AX18" s="57">
        <v>5.2</v>
      </c>
      <c r="AY18" s="57"/>
      <c r="AZ18" s="57"/>
      <c r="BA18" s="57"/>
      <c r="BB18" s="57"/>
      <c r="BC18" s="74">
        <v>2</v>
      </c>
      <c r="BD18" s="57">
        <f t="shared" si="7"/>
        <v>0</v>
      </c>
      <c r="BE18" s="57">
        <f>IF(BD18&gt;=7,BD18,((IF(Parâmetros!$C$17="S",$T18,BB18)*40)+(BD18*60))/100)</f>
        <v>0</v>
      </c>
      <c r="BF18" s="58" t="str">
        <f>IF(Parâmetros!$C$2=4, IF(BD18&gt;=7,"APR",IF(BE18&gt;=5,"APR","REP")),"")</f>
        <v/>
      </c>
      <c r="BG18" s="108">
        <v>6.5</v>
      </c>
      <c r="BH18" s="108"/>
      <c r="BI18" s="108"/>
      <c r="BJ18" s="108"/>
      <c r="BK18" s="53"/>
      <c r="BL18" s="109"/>
      <c r="BM18" s="53">
        <f t="shared" si="8"/>
        <v>0</v>
      </c>
      <c r="BN18" s="53">
        <f>IF(BM18&gt;=7,BM18,((IF(Parâmetros!$C$17="S",$T18,BK18)*40)+(BM18*60))/100)</f>
        <v>0</v>
      </c>
      <c r="BO18" s="54" t="str">
        <f>IF(Parâmetros!$C$2=4, IF(BM18&gt;=7,"APR",IF(BN18&gt;=5,"APR","REP")),"")</f>
        <v/>
      </c>
      <c r="BP18" s="87">
        <v>7.9</v>
      </c>
      <c r="BQ18" s="71"/>
      <c r="BR18" s="71"/>
      <c r="BS18" s="71"/>
      <c r="BT18" s="71"/>
      <c r="BU18" s="72">
        <v>1</v>
      </c>
      <c r="BV18" s="71">
        <f t="shared" si="9"/>
        <v>0</v>
      </c>
      <c r="BW18" s="71">
        <f>IF(BV18&gt;=7,BV18,((IF(Parâmetros!$C$17="S",$T18,BT18)*40)+(BV18*60))/100)</f>
        <v>0</v>
      </c>
      <c r="BX18" s="73" t="str">
        <f>IF(Parâmetros!$C$2=4, IF(BV18&gt;=7,"APR",IF(BW18&gt;=5,"APR","REP")),"")</f>
        <v/>
      </c>
      <c r="BY18" s="94">
        <v>3.2</v>
      </c>
      <c r="BZ18" s="102"/>
      <c r="CA18" s="104"/>
      <c r="CB18" s="86"/>
      <c r="CC18" s="82"/>
      <c r="CD18" s="74">
        <v>0</v>
      </c>
      <c r="CE18" s="57">
        <f t="shared" si="10"/>
        <v>0</v>
      </c>
      <c r="CF18" s="57">
        <f>IF(CE18&gt;=7,CE18,((IF(Parâmetros!$C$17="S",$T18,CC18)*40)+(CE18*60))/100)</f>
        <v>0</v>
      </c>
      <c r="CG18" s="58" t="str">
        <f>IF(Parâmetros!$C$2=4, IF(CE18&gt;=7,"APR",IF(CF18&gt;=5,"APR","REP")),"")</f>
        <v/>
      </c>
      <c r="CH18" s="59">
        <v>1.5</v>
      </c>
      <c r="CI18" s="59"/>
      <c r="CJ18" s="59"/>
      <c r="CK18" s="59"/>
      <c r="CL18" s="59"/>
      <c r="CM18" s="60">
        <v>1</v>
      </c>
      <c r="CN18" s="59">
        <f t="shared" si="11"/>
        <v>0</v>
      </c>
      <c r="CO18" s="59">
        <f>IF(CN18&gt;=7,CN18,((IF(Parâmetros!$C$17="S",$T18,CL18)*40)+(CN18*60))/100)</f>
        <v>0</v>
      </c>
      <c r="CP18" s="61" t="str">
        <f>IF(Parâmetros!$C$2=4, IF(CN18&gt;=7,"APR",IF(CO18&gt;=5,"APR","REP")),"")</f>
        <v/>
      </c>
      <c r="CQ18" s="62">
        <v>1.8</v>
      </c>
      <c r="CR18" s="62"/>
      <c r="CS18" s="62"/>
      <c r="CT18" s="62"/>
      <c r="CU18" s="62"/>
      <c r="CV18" s="63">
        <v>2</v>
      </c>
      <c r="CW18" s="62">
        <f t="shared" si="12"/>
        <v>0</v>
      </c>
      <c r="CX18" s="62">
        <f>IF(CW18&gt;=7,CW18,((IF(Parâmetros!$C$17="S",$T18,CU18)*40)+(CW18*60))/100)</f>
        <v>0</v>
      </c>
      <c r="CY18" s="64" t="str">
        <f>IF(Parâmetros!$C$2=4, IF(CW18&gt;=7,"APR",IF(CX18&gt;=5,"APR","REP")),"")</f>
        <v/>
      </c>
      <c r="CZ18" s="55">
        <v>0.9</v>
      </c>
      <c r="DA18" s="55"/>
      <c r="DB18" s="55"/>
      <c r="DC18" s="55"/>
      <c r="DD18" s="57"/>
      <c r="DE18" s="56">
        <v>0</v>
      </c>
      <c r="DF18" s="57">
        <f t="shared" si="13"/>
        <v>0</v>
      </c>
      <c r="DG18" s="57">
        <f>IF(DF18&gt;=7,DF18,((IF(Parâmetros!$C$17="S",$T18,DD18)*40)+(DF18*60))/100)</f>
        <v>0</v>
      </c>
      <c r="DH18" s="58" t="str">
        <f>IF(Parâmetros!$C$2=4, IF(DF18&gt;=7,"APR",IF(DG18&gt;=5,"APR","REP")),"")</f>
        <v/>
      </c>
      <c r="DI18" s="68">
        <v>4.5999999999999996</v>
      </c>
      <c r="DJ18" s="68"/>
      <c r="DK18" s="68"/>
      <c r="DL18" s="68"/>
      <c r="DM18" s="68"/>
      <c r="DN18" s="69"/>
      <c r="DO18" s="68">
        <f t="shared" si="14"/>
        <v>0</v>
      </c>
      <c r="DP18" s="68">
        <f>IF(DO18&gt;=7,DO18,((IF(Parâmetros!$C$17="S",$T18,DM18)*40)+(DO18*60))/100)</f>
        <v>0</v>
      </c>
      <c r="DQ18" s="70" t="str">
        <f>IF(Parâmetros!$C$2=4, IF(DO18&gt;=7,"APR",IF(DP18&gt;=5,"APR","REP")),"")</f>
        <v/>
      </c>
      <c r="DR18" s="92">
        <v>1.5</v>
      </c>
      <c r="DS18" s="50"/>
      <c r="DT18" s="51"/>
      <c r="DU18" s="51"/>
      <c r="DV18" s="51"/>
      <c r="DW18" s="93"/>
      <c r="DX18" s="51">
        <f t="shared" si="15"/>
        <v>0</v>
      </c>
      <c r="DY18" s="51">
        <f>IF(DX18&gt;=7,DX18,((IF(Parâmetros!$C$17="S",$T18,DV18)*40)+(DX18*60))/100)</f>
        <v>0</v>
      </c>
      <c r="DZ18" s="52" t="str">
        <f>IF(Parâmetros!$C$2=4, IF(DX18&gt;=7,"APR",IF(DY18&gt;=5,"APR","REP")),"")</f>
        <v/>
      </c>
      <c r="EA18" s="90"/>
      <c r="EB18" s="77"/>
      <c r="EC18" s="85"/>
      <c r="ED18" s="76"/>
    </row>
    <row r="19" spans="1:134" ht="15.75" customHeight="1">
      <c r="A19" s="91">
        <v>5432109876</v>
      </c>
      <c r="B19" s="95" t="s">
        <v>205</v>
      </c>
      <c r="C19" s="79" t="s">
        <v>225</v>
      </c>
      <c r="D19" s="91" t="s">
        <v>111</v>
      </c>
      <c r="E19" s="99">
        <v>39212</v>
      </c>
      <c r="F19" s="77" t="s">
        <v>132</v>
      </c>
      <c r="G19" s="44" t="s">
        <v>110</v>
      </c>
      <c r="H19" s="105"/>
      <c r="I19" s="45"/>
      <c r="J19" s="78"/>
      <c r="K19" s="46">
        <f t="shared" si="0"/>
        <v>0</v>
      </c>
      <c r="L19" s="46"/>
      <c r="M19" s="47"/>
      <c r="N19" s="47"/>
      <c r="O19" s="48">
        <f t="shared" si="1"/>
        <v>1</v>
      </c>
      <c r="P19" s="49">
        <f>O19*100/Parâmetros!$C$12</f>
        <v>7.8125488284301783E-2</v>
      </c>
      <c r="Q19" s="49">
        <f>O19*100/((Parâmetros!$C$12/4)*Parâmetros!$C$2)</f>
        <v>0.31250195313720713</v>
      </c>
      <c r="R19" s="49">
        <f>IF(Parâmetros!$C$2=1,AVERAGE(W19,AF19,AO19,AX19,BG19,BP19,BY19,CH19,CQ19,CZ19,DI19,DR19),IF(Parâmetros!$C$2=2,AVERAGE(X19,AG19,AP19,AY19,BH19,BQ19,BZ19,CI19,CR19,DA19,DJ19,DS19),IF(Parâmetros!$C$2=3,AVERAGE(Y19,AH19,AQ19,AZ19,BI19,BR19,CA19,CJ19,CS19,DB19,DK19,DT19),AVERAGE(AC19,AL19,AU19,BD19,BM19,BV19,CE19,CN19,CW19,DF19,DO19,DX19))))</f>
        <v>5.9750000000000005</v>
      </c>
      <c r="S19" s="49">
        <f>IF(Parâmetros!$C$2=1,MIN(W19,AF19,AO19,AX19,BG19,BP19,BY19,CH19,CQ19,CZ19,DI19,DR19),IF(Parâmetros!$C$2=2,MIN(X19,AG19,AP19,AY19,BH19,BQ19,BZ19,CI19,CR19,DA19,DJ19,DS19),IF(Parâmetros!$C$2=3,MIN(Y19,AH19,AQ19,AZ19,BI19,BR19,CA19,CJ19,CS19,DB19,DK19,DT19),MIN(AC19,AL19,AU19,BD19,BM19,BV19,CE19,CN19,CW19,DF19,DO19,DX19))))</f>
        <v>0.7</v>
      </c>
      <c r="T19" s="78"/>
      <c r="U19" s="46" t="str">
        <f t="shared" si="2"/>
        <v/>
      </c>
      <c r="V19" s="48">
        <f t="shared" si="3"/>
        <v>0</v>
      </c>
      <c r="W19" s="51">
        <v>9</v>
      </c>
      <c r="X19" s="51"/>
      <c r="Y19" s="51"/>
      <c r="Z19" s="51"/>
      <c r="AA19" s="51"/>
      <c r="AB19" s="80"/>
      <c r="AC19" s="51">
        <f t="shared" si="4"/>
        <v>0</v>
      </c>
      <c r="AD19" s="51">
        <f>IF(AC19&gt;=7,AC19,((IF(Parâmetros!$C$17="S",$T19,AA19)*40)+(AC19*60))/100)</f>
        <v>0</v>
      </c>
      <c r="AE19" s="52" t="str">
        <f>IF(Parâmetros!$C$2=4, IF(AC19&gt;=7,"APR",IF(AD19&gt;=5,"APR","REP")),"")</f>
        <v/>
      </c>
      <c r="AF19" s="65">
        <v>9</v>
      </c>
      <c r="AG19" s="65"/>
      <c r="AH19" s="65"/>
      <c r="AI19" s="65"/>
      <c r="AJ19" s="65"/>
      <c r="AK19" s="66">
        <v>0</v>
      </c>
      <c r="AL19" s="65">
        <f t="shared" si="5"/>
        <v>0</v>
      </c>
      <c r="AM19" s="65">
        <f>IF(AL19&gt;=7,AL19,((IF(Parâmetros!$C$17="S",$T19,AJ19)*40)+(AL19*60))/100)</f>
        <v>0</v>
      </c>
      <c r="AN19" s="67" t="str">
        <f>IF(Parâmetros!$C$2=4, IF(AL19&gt;=7,"APR",IF(AM19&gt;=5,"APR","REP")),"")</f>
        <v/>
      </c>
      <c r="AO19" s="49">
        <v>9</v>
      </c>
      <c r="AP19" s="107"/>
      <c r="AQ19" s="78"/>
      <c r="AR19" s="49"/>
      <c r="AS19" s="49"/>
      <c r="AT19" s="48"/>
      <c r="AU19" s="49">
        <f t="shared" si="6"/>
        <v>0</v>
      </c>
      <c r="AV19" s="49">
        <f>IF(AU19&gt;=7,AU19,((IF(Parâmetros!$C$17="S",$T19,AS19)*40)+(AU19*60))/100)</f>
        <v>0</v>
      </c>
      <c r="AW19" s="46" t="str">
        <f>IF(Parâmetros!$C$2=4, IF(AU19&gt;=7,"APR",IF(AV19&gt;=5,"APR","REP")),"")</f>
        <v/>
      </c>
      <c r="AX19" s="57">
        <v>2.5</v>
      </c>
      <c r="AY19" s="57"/>
      <c r="AZ19" s="57"/>
      <c r="BA19" s="57"/>
      <c r="BB19" s="57"/>
      <c r="BC19" s="74">
        <v>1</v>
      </c>
      <c r="BD19" s="57">
        <f t="shared" si="7"/>
        <v>0</v>
      </c>
      <c r="BE19" s="57">
        <f>IF(BD19&gt;=7,BD19,((IF(Parâmetros!$C$17="S",$T19,BB19)*40)+(BD19*60))/100)</f>
        <v>0</v>
      </c>
      <c r="BF19" s="58" t="str">
        <f>IF(Parâmetros!$C$2=4, IF(BD19&gt;=7,"APR",IF(BE19&gt;=5,"APR","REP")),"")</f>
        <v/>
      </c>
      <c r="BG19" s="108">
        <v>0.9</v>
      </c>
      <c r="BH19" s="108"/>
      <c r="BI19" s="108"/>
      <c r="BJ19" s="108"/>
      <c r="BK19" s="53"/>
      <c r="BL19" s="109"/>
      <c r="BM19" s="53">
        <f t="shared" si="8"/>
        <v>0</v>
      </c>
      <c r="BN19" s="53">
        <f>IF(BM19&gt;=7,BM19,((IF(Parâmetros!$C$17="S",$T19,BK19)*40)+(BM19*60))/100)</f>
        <v>0</v>
      </c>
      <c r="BO19" s="54" t="str">
        <f>IF(Parâmetros!$C$2=4, IF(BM19&gt;=7,"APR",IF(BN19&gt;=5,"APR","REP")),"")</f>
        <v/>
      </c>
      <c r="BP19" s="87">
        <v>4.2</v>
      </c>
      <c r="BQ19" s="71"/>
      <c r="BR19" s="71"/>
      <c r="BS19" s="71"/>
      <c r="BT19" s="71"/>
      <c r="BU19" s="72">
        <v>1</v>
      </c>
      <c r="BV19" s="71">
        <f t="shared" si="9"/>
        <v>0</v>
      </c>
      <c r="BW19" s="71">
        <f>IF(BV19&gt;=7,BV19,((IF(Parâmetros!$C$17="S",$T19,BT19)*40)+(BV19*60))/100)</f>
        <v>0</v>
      </c>
      <c r="BX19" s="73" t="str">
        <f>IF(Parâmetros!$C$2=4, IF(BV19&gt;=7,"APR",IF(BW19&gt;=5,"APR","REP")),"")</f>
        <v/>
      </c>
      <c r="BY19" s="94">
        <v>9.6999999999999993</v>
      </c>
      <c r="BZ19" s="102"/>
      <c r="CA19" s="104"/>
      <c r="CB19" s="86"/>
      <c r="CC19" s="82"/>
      <c r="CD19" s="74">
        <v>0</v>
      </c>
      <c r="CE19" s="57">
        <f t="shared" si="10"/>
        <v>0</v>
      </c>
      <c r="CF19" s="57">
        <f>IF(CE19&gt;=7,CE19,((IF(Parâmetros!$C$17="S",$T19,CC19)*40)+(CE19*60))/100)</f>
        <v>0</v>
      </c>
      <c r="CG19" s="58" t="str">
        <f>IF(Parâmetros!$C$2=4, IF(CE19&gt;=7,"APR",IF(CF19&gt;=5,"APR","REP")),"")</f>
        <v/>
      </c>
      <c r="CH19" s="59">
        <v>5.9</v>
      </c>
      <c r="CI19" s="59"/>
      <c r="CJ19" s="59"/>
      <c r="CK19" s="59"/>
      <c r="CL19" s="59"/>
      <c r="CM19" s="60">
        <v>0</v>
      </c>
      <c r="CN19" s="59">
        <f t="shared" si="11"/>
        <v>0</v>
      </c>
      <c r="CO19" s="59">
        <f>IF(CN19&gt;=7,CN19,((IF(Parâmetros!$C$17="S",$T19,CL19)*40)+(CN19*60))/100)</f>
        <v>0</v>
      </c>
      <c r="CP19" s="61" t="str">
        <f>IF(Parâmetros!$C$2=4, IF(CN19&gt;=7,"APR",IF(CO19&gt;=5,"APR","REP")),"")</f>
        <v/>
      </c>
      <c r="CQ19" s="62">
        <v>5.4</v>
      </c>
      <c r="CR19" s="62"/>
      <c r="CS19" s="62"/>
      <c r="CT19" s="62"/>
      <c r="CU19" s="62"/>
      <c r="CV19" s="63">
        <v>0</v>
      </c>
      <c r="CW19" s="62">
        <f t="shared" si="12"/>
        <v>0</v>
      </c>
      <c r="CX19" s="62">
        <f>IF(CW19&gt;=7,CW19,((IF(Parâmetros!$C$17="S",$T19,CU19)*40)+(CW19*60))/100)</f>
        <v>0</v>
      </c>
      <c r="CY19" s="64" t="str">
        <f>IF(Parâmetros!$C$2=4, IF(CW19&gt;=7,"APR",IF(CX19&gt;=5,"APR","REP")),"")</f>
        <v/>
      </c>
      <c r="CZ19" s="55">
        <v>9.5</v>
      </c>
      <c r="DA19" s="55"/>
      <c r="DB19" s="55"/>
      <c r="DC19" s="55"/>
      <c r="DD19" s="57"/>
      <c r="DE19" s="56">
        <v>0</v>
      </c>
      <c r="DF19" s="57">
        <f t="shared" si="13"/>
        <v>0</v>
      </c>
      <c r="DG19" s="57">
        <f>IF(DF19&gt;=7,DF19,((IF(Parâmetros!$C$17="S",$T19,DD19)*40)+(DF19*60))/100)</f>
        <v>0</v>
      </c>
      <c r="DH19" s="58" t="str">
        <f>IF(Parâmetros!$C$2=4, IF(DF19&gt;=7,"APR",IF(DG19&gt;=5,"APR","REP")),"")</f>
        <v/>
      </c>
      <c r="DI19" s="68">
        <v>0.7</v>
      </c>
      <c r="DJ19" s="68"/>
      <c r="DK19" s="68"/>
      <c r="DL19" s="68"/>
      <c r="DM19" s="68"/>
      <c r="DN19" s="69"/>
      <c r="DO19" s="68">
        <f t="shared" si="14"/>
        <v>0</v>
      </c>
      <c r="DP19" s="68">
        <f>IF(DO19&gt;=7,DO19,((IF(Parâmetros!$C$17="S",$T19,DM19)*40)+(DO19*60))/100)</f>
        <v>0</v>
      </c>
      <c r="DQ19" s="70" t="str">
        <f>IF(Parâmetros!$C$2=4, IF(DO19&gt;=7,"APR",IF(DP19&gt;=5,"APR","REP")),"")</f>
        <v/>
      </c>
      <c r="DR19" s="92">
        <v>5.9</v>
      </c>
      <c r="DS19" s="50"/>
      <c r="DT19" s="51"/>
      <c r="DU19" s="51"/>
      <c r="DV19" s="51"/>
      <c r="DW19" s="93"/>
      <c r="DX19" s="51">
        <f t="shared" si="15"/>
        <v>0</v>
      </c>
      <c r="DY19" s="51">
        <f>IF(DX19&gt;=7,DX19,((IF(Parâmetros!$C$17="S",$T19,DV19)*40)+(DX19*60))/100)</f>
        <v>0</v>
      </c>
      <c r="DZ19" s="52" t="str">
        <f>IF(Parâmetros!$C$2=4, IF(DX19&gt;=7,"APR",IF(DY19&gt;=5,"APR","REP")),"")</f>
        <v/>
      </c>
      <c r="EA19" s="85"/>
      <c r="EB19" s="75"/>
      <c r="EC19" s="89"/>
      <c r="ED19" s="76"/>
    </row>
    <row r="20" spans="1:134" ht="15.75" customHeight="1">
      <c r="A20" s="91">
        <v>9012345678</v>
      </c>
      <c r="B20" s="95" t="s">
        <v>206</v>
      </c>
      <c r="C20" s="79" t="s">
        <v>226</v>
      </c>
      <c r="D20" s="91" t="s">
        <v>108</v>
      </c>
      <c r="E20" s="97">
        <v>39413</v>
      </c>
      <c r="F20" s="77" t="s">
        <v>115</v>
      </c>
      <c r="G20" s="44" t="s">
        <v>110</v>
      </c>
      <c r="H20" s="105"/>
      <c r="I20" s="45"/>
      <c r="J20" s="78"/>
      <c r="K20" s="46">
        <f t="shared" si="0"/>
        <v>0</v>
      </c>
      <c r="L20" s="46"/>
      <c r="M20" s="47"/>
      <c r="N20" s="47"/>
      <c r="O20" s="48">
        <f t="shared" si="1"/>
        <v>16</v>
      </c>
      <c r="P20" s="49">
        <f>O20*100/Parâmetros!$C$12</f>
        <v>1.2500078125488285</v>
      </c>
      <c r="Q20" s="49">
        <f>O20*100/((Parâmetros!$C$12/4)*Parâmetros!$C$2)</f>
        <v>5.0000312501953141</v>
      </c>
      <c r="R20" s="49">
        <f>IF(Parâmetros!$C$2=1,AVERAGE(W20,AF20,AO20,AX20,BG20,BP20,BY20,CH20,CQ20,CZ20,DI20,DR20),IF(Parâmetros!$C$2=2,AVERAGE(X20,AG20,AP20,AY20,BH20,BQ20,BZ20,CI20,CR20,DA20,DJ20,DS20),IF(Parâmetros!$C$2=3,AVERAGE(Y20,AH20,AQ20,AZ20,BI20,BR20,CA20,CJ20,CS20,DB20,DK20,DT20),AVERAGE(AC20,AL20,AU20,BD20,BM20,BV20,CE20,CN20,CW20,DF20,DO20,DX20))))</f>
        <v>5.1416666666666666</v>
      </c>
      <c r="S20" s="49">
        <f>IF(Parâmetros!$C$2=1,MIN(W20,AF20,AO20,AX20,BG20,BP20,BY20,CH20,CQ20,CZ20,DI20,DR20),IF(Parâmetros!$C$2=2,MIN(X20,AG20,AP20,AY20,BH20,BQ20,BZ20,CI20,CR20,DA20,DJ20,DS20),IF(Parâmetros!$C$2=3,MIN(Y20,AH20,AQ20,AZ20,BI20,BR20,CA20,CJ20,CS20,DB20,DK20,DT20),MIN(AC20,AL20,AU20,BD20,BM20,BV20,CE20,CN20,CW20,DF20,DO20,DX20))))</f>
        <v>0.3</v>
      </c>
      <c r="T20" s="78"/>
      <c r="U20" s="46" t="str">
        <f t="shared" si="2"/>
        <v/>
      </c>
      <c r="V20" s="48">
        <f t="shared" si="3"/>
        <v>0</v>
      </c>
      <c r="W20" s="51">
        <v>8.5</v>
      </c>
      <c r="X20" s="51"/>
      <c r="Y20" s="51"/>
      <c r="Z20" s="51"/>
      <c r="AA20" s="51"/>
      <c r="AB20" s="80"/>
      <c r="AC20" s="51">
        <f t="shared" si="4"/>
        <v>0</v>
      </c>
      <c r="AD20" s="51">
        <f>IF(AC20&gt;=7,AC20,((IF(Parâmetros!$C$17="S",$T20,AA20)*40)+(AC20*60))/100)</f>
        <v>0</v>
      </c>
      <c r="AE20" s="52" t="str">
        <f>IF(Parâmetros!$C$2=4, IF(AC20&gt;=7,"APR",IF(AD20&gt;=5,"APR","REP")),"")</f>
        <v/>
      </c>
      <c r="AF20" s="65">
        <v>8.5</v>
      </c>
      <c r="AG20" s="65"/>
      <c r="AH20" s="65"/>
      <c r="AI20" s="65"/>
      <c r="AJ20" s="65"/>
      <c r="AK20" s="66">
        <v>2</v>
      </c>
      <c r="AL20" s="65">
        <f t="shared" si="5"/>
        <v>0</v>
      </c>
      <c r="AM20" s="65">
        <f>IF(AL20&gt;=7,AL20,((IF(Parâmetros!$C$17="S",$T20,AJ20)*40)+(AL20*60))/100)</f>
        <v>0</v>
      </c>
      <c r="AN20" s="67" t="str">
        <f>IF(Parâmetros!$C$2=4, IF(AL20&gt;=7,"APR",IF(AM20&gt;=5,"APR","REP")),"")</f>
        <v/>
      </c>
      <c r="AO20" s="49">
        <v>8.5</v>
      </c>
      <c r="AP20" s="107"/>
      <c r="AQ20" s="78"/>
      <c r="AR20" s="49"/>
      <c r="AS20" s="49"/>
      <c r="AT20" s="48">
        <v>3</v>
      </c>
      <c r="AU20" s="49">
        <f t="shared" si="6"/>
        <v>0</v>
      </c>
      <c r="AV20" s="49">
        <f>IF(AU20&gt;=7,AU20,((IF(Parâmetros!$C$17="S",$T20,AS20)*40)+(AU20*60))/100)</f>
        <v>0</v>
      </c>
      <c r="AW20" s="46" t="str">
        <f>IF(Parâmetros!$C$2=4, IF(AU20&gt;=7,"APR",IF(AV20&gt;=5,"APR","REP")),"")</f>
        <v/>
      </c>
      <c r="AX20" s="57">
        <v>7.8</v>
      </c>
      <c r="AY20" s="57"/>
      <c r="AZ20" s="57"/>
      <c r="BA20" s="57"/>
      <c r="BB20" s="57"/>
      <c r="BC20" s="74">
        <v>0</v>
      </c>
      <c r="BD20" s="57">
        <f t="shared" si="7"/>
        <v>0</v>
      </c>
      <c r="BE20" s="57">
        <f>IF(BD20&gt;=7,BD20,((IF(Parâmetros!$C$17="S",$T20,BB20)*40)+(BD20*60))/100)</f>
        <v>0</v>
      </c>
      <c r="BF20" s="58" t="str">
        <f>IF(Parâmetros!$C$2=4, IF(BD20&gt;=7,"APR",IF(BE20&gt;=5,"APR","REP")),"")</f>
        <v/>
      </c>
      <c r="BG20" s="108">
        <v>4.2</v>
      </c>
      <c r="BH20" s="108"/>
      <c r="BI20" s="108"/>
      <c r="BJ20" s="108"/>
      <c r="BK20" s="108"/>
      <c r="BL20" s="109">
        <v>2</v>
      </c>
      <c r="BM20" s="53">
        <f t="shared" si="8"/>
        <v>0</v>
      </c>
      <c r="BN20" s="53">
        <f>IF(BM20&gt;=7,BM20,((IF(Parâmetros!$C$17="S",$T20,BK20)*40)+(BM20*60))/100)</f>
        <v>0</v>
      </c>
      <c r="BO20" s="54" t="str">
        <f>IF(Parâmetros!$C$2=4, IF(BM20&gt;=7,"APR",IF(BN20&gt;=5,"APR","REP")),"")</f>
        <v/>
      </c>
      <c r="BP20" s="87">
        <v>0.5</v>
      </c>
      <c r="BQ20" s="71"/>
      <c r="BR20" s="71"/>
      <c r="BS20" s="71"/>
      <c r="BT20" s="71"/>
      <c r="BU20" s="72">
        <v>0</v>
      </c>
      <c r="BV20" s="71">
        <f t="shared" si="9"/>
        <v>0</v>
      </c>
      <c r="BW20" s="71">
        <f>IF(BV20&gt;=7,BV20,((IF(Parâmetros!$C$17="S",$T20,BT20)*40)+(BV20*60))/100)</f>
        <v>0</v>
      </c>
      <c r="BX20" s="73" t="str">
        <f>IF(Parâmetros!$C$2=4, IF(BV20&gt;=7,"APR",IF(BW20&gt;=5,"APR","REP")),"")</f>
        <v/>
      </c>
      <c r="BY20" s="94">
        <v>8.4</v>
      </c>
      <c r="BZ20" s="102"/>
      <c r="CA20" s="104"/>
      <c r="CB20" s="86"/>
      <c r="CC20" s="82"/>
      <c r="CD20" s="74">
        <v>2</v>
      </c>
      <c r="CE20" s="57">
        <f t="shared" si="10"/>
        <v>0</v>
      </c>
      <c r="CF20" s="57">
        <f>IF(CE20&gt;=7,CE20,((IF(Parâmetros!$C$17="S",$T20,CC20)*40)+(CE20*60))/100)</f>
        <v>0</v>
      </c>
      <c r="CG20" s="58" t="str">
        <f>IF(Parâmetros!$C$2=4, IF(CE20&gt;=7,"APR",IF(CF20&gt;=5,"APR","REP")),"")</f>
        <v/>
      </c>
      <c r="CH20" s="59">
        <v>0.3</v>
      </c>
      <c r="CI20" s="59"/>
      <c r="CJ20" s="59"/>
      <c r="CK20" s="59"/>
      <c r="CL20" s="59"/>
      <c r="CM20" s="60">
        <v>0</v>
      </c>
      <c r="CN20" s="59">
        <f t="shared" si="11"/>
        <v>0</v>
      </c>
      <c r="CO20" s="59">
        <f>IF(CN20&gt;=7,CN20,((IF(Parâmetros!$C$17="S",$T20,CL20)*40)+(CN20*60))/100)</f>
        <v>0</v>
      </c>
      <c r="CP20" s="61" t="str">
        <f>IF(Parâmetros!$C$2=4, IF(CN20&gt;=7,"APR",IF(CO20&gt;=5,"APR","REP")),"")</f>
        <v/>
      </c>
      <c r="CQ20" s="62">
        <v>0.9</v>
      </c>
      <c r="CR20" s="62"/>
      <c r="CS20" s="62"/>
      <c r="CT20" s="62"/>
      <c r="CU20" s="62"/>
      <c r="CV20" s="63">
        <v>0</v>
      </c>
      <c r="CW20" s="62">
        <f t="shared" si="12"/>
        <v>0</v>
      </c>
      <c r="CX20" s="62">
        <f>IF(CW20&gt;=7,CW20,((IF(Parâmetros!$C$17="S",$T20,CU20)*40)+(CW20*60))/100)</f>
        <v>0</v>
      </c>
      <c r="CY20" s="64" t="str">
        <f>IF(Parâmetros!$C$2=4, IF(CW20&gt;=7,"APR",IF(CX20&gt;=5,"APR","REP")),"")</f>
        <v/>
      </c>
      <c r="CZ20" s="55">
        <v>5.7</v>
      </c>
      <c r="DA20" s="55"/>
      <c r="DB20" s="55"/>
      <c r="DC20" s="55"/>
      <c r="DD20" s="57"/>
      <c r="DE20" s="56">
        <v>0</v>
      </c>
      <c r="DF20" s="57">
        <f t="shared" si="13"/>
        <v>0</v>
      </c>
      <c r="DG20" s="57">
        <f>IF(DF20&gt;=7,DF20,((IF(Parâmetros!$C$17="S",$T20,DD20)*40)+(DF20*60))/100)</f>
        <v>0</v>
      </c>
      <c r="DH20" s="58" t="str">
        <f>IF(Parâmetros!$C$2=4, IF(DF20&gt;=7,"APR",IF(DG20&gt;=5,"APR","REP")),"")</f>
        <v/>
      </c>
      <c r="DI20" s="68">
        <v>8.1</v>
      </c>
      <c r="DJ20" s="68"/>
      <c r="DK20" s="68"/>
      <c r="DL20" s="68"/>
      <c r="DM20" s="68"/>
      <c r="DN20" s="69">
        <v>4</v>
      </c>
      <c r="DO20" s="68">
        <f t="shared" si="14"/>
        <v>0</v>
      </c>
      <c r="DP20" s="68">
        <f>IF(DO20&gt;=7,DO20,((IF(Parâmetros!$C$17="S",$T20,DM20)*40)+(DO20*60))/100)</f>
        <v>0</v>
      </c>
      <c r="DQ20" s="70" t="str">
        <f>IF(Parâmetros!$C$2=4, IF(DO20&gt;=7,"APR",IF(DP20&gt;=5,"APR","REP")),"")</f>
        <v/>
      </c>
      <c r="DR20" s="92">
        <v>0.3</v>
      </c>
      <c r="DS20" s="50"/>
      <c r="DT20" s="51"/>
      <c r="DU20" s="51"/>
      <c r="DV20" s="51"/>
      <c r="DW20" s="93">
        <v>2</v>
      </c>
      <c r="DX20" s="51">
        <f t="shared" si="15"/>
        <v>0</v>
      </c>
      <c r="DY20" s="51">
        <f>IF(DX20&gt;=7,DX20,((IF(Parâmetros!$C$17="S",$T20,DV20)*40)+(DX20*60))/100)</f>
        <v>0</v>
      </c>
      <c r="DZ20" s="52" t="str">
        <f>IF(Parâmetros!$C$2=4, IF(DX20&gt;=7,"APR",IF(DY20&gt;=5,"APR","REP")),"")</f>
        <v/>
      </c>
      <c r="EA20" s="85"/>
      <c r="EB20" s="75"/>
      <c r="EC20" s="88"/>
      <c r="ED20" s="76"/>
    </row>
    <row r="21" spans="1:134" ht="15.75" customHeight="1">
      <c r="A21" s="113">
        <v>3456789012</v>
      </c>
      <c r="B21" s="95" t="s">
        <v>207</v>
      </c>
      <c r="C21" s="77" t="s">
        <v>227</v>
      </c>
      <c r="D21" s="45" t="s">
        <v>111</v>
      </c>
      <c r="E21" s="96">
        <v>39118</v>
      </c>
      <c r="F21" s="77" t="s">
        <v>231</v>
      </c>
      <c r="G21" s="44" t="s">
        <v>110</v>
      </c>
      <c r="H21" s="45"/>
      <c r="I21" s="140" t="s">
        <v>168</v>
      </c>
      <c r="J21" s="78"/>
      <c r="K21" s="46">
        <f t="shared" si="0"/>
        <v>0</v>
      </c>
      <c r="L21" s="46"/>
      <c r="M21" s="47"/>
      <c r="N21" s="47"/>
      <c r="O21" s="48">
        <f t="shared" si="1"/>
        <v>1</v>
      </c>
      <c r="P21" s="49">
        <f>O21*100/Parâmetros!$C$12</f>
        <v>7.8125488284301783E-2</v>
      </c>
      <c r="Q21" s="49">
        <f>O21*100/((Parâmetros!$C$12/4)*Parâmetros!$C$2)</f>
        <v>0.31250195313720713</v>
      </c>
      <c r="R21" s="49">
        <f>IF(Parâmetros!$C$2=1,AVERAGE(W21,AF21,AO21,AX21,BG21,BP21,BY21,CH21,CQ21,CZ21,DI21,DR21),IF(Parâmetros!$C$2=2,AVERAGE(X21,AG21,AP21,AY21,BH21,BQ21,BZ21,CI21,CR21,DA21,DJ21,DS21),IF(Parâmetros!$C$2=3,AVERAGE(Y21,AH21,AQ21,AZ21,BI21,BR21,CA21,CJ21,CS21,DB21,DK21,DT21),AVERAGE(AC21,AL21,AU21,BD21,BM21,BV21,CE21,CN21,CW21,DF21,DO21,DX21))))</f>
        <v>4.2666666666666657</v>
      </c>
      <c r="S21" s="49">
        <f>IF(Parâmetros!$C$2=1,MIN(W21,AF21,AO21,AX21,BG21,BP21,BY21,CH21,CQ21,CZ21,DI21,DR21),IF(Parâmetros!$C$2=2,MIN(X21,AG21,AP21,AY21,BH21,BQ21,BZ21,CI21,CR21,DA21,DJ21,DS21),IF(Parâmetros!$C$2=3,MIN(Y21,AH21,AQ21,AZ21,BI21,BR21,CA21,CJ21,CS21,DB21,DK21,DT21),MIN(AC21,AL21,AU21,BD21,BM21,BV21,CE21,CN21,CW21,DF21,DO21,DX21))))</f>
        <v>0.7</v>
      </c>
      <c r="T21" s="78"/>
      <c r="U21" s="46" t="str">
        <f t="shared" si="2"/>
        <v/>
      </c>
      <c r="V21" s="48">
        <f t="shared" si="3"/>
        <v>0</v>
      </c>
      <c r="W21" s="51">
        <v>0.7</v>
      </c>
      <c r="X21" s="51"/>
      <c r="Y21" s="51"/>
      <c r="Z21" s="51"/>
      <c r="AA21" s="51"/>
      <c r="AB21" s="80"/>
      <c r="AC21" s="51">
        <f t="shared" si="4"/>
        <v>0</v>
      </c>
      <c r="AD21" s="51">
        <f>IF(AC21&gt;=7,AC21,((IF(Parâmetros!$C$17="S",$T21,AA21)*40)+(AC21*60))/100)</f>
        <v>0</v>
      </c>
      <c r="AE21" s="52" t="str">
        <f>IF(Parâmetros!$C$2=4, IF(AC21&gt;=7,"APR",IF(AD21&gt;=5,"APR","REP")),"")</f>
        <v/>
      </c>
      <c r="AF21" s="65">
        <v>0.7</v>
      </c>
      <c r="AG21" s="65"/>
      <c r="AH21" s="65"/>
      <c r="AI21" s="65"/>
      <c r="AJ21" s="65"/>
      <c r="AK21" s="66">
        <v>0</v>
      </c>
      <c r="AL21" s="65">
        <f t="shared" si="5"/>
        <v>0</v>
      </c>
      <c r="AM21" s="65">
        <f>IF(AL21&gt;=7,AL21,((IF(Parâmetros!$C$17="S",$T21,AJ21)*40)+(AL21*60))/100)</f>
        <v>0</v>
      </c>
      <c r="AN21" s="67" t="str">
        <f>IF(Parâmetros!$C$2=4, IF(AL21&gt;=7,"APR",IF(AM21&gt;=5,"APR","REP")),"")</f>
        <v/>
      </c>
      <c r="AO21" s="49">
        <v>0.7</v>
      </c>
      <c r="AP21" s="107"/>
      <c r="AQ21" s="78"/>
      <c r="AR21" s="49"/>
      <c r="AS21" s="49"/>
      <c r="AT21" s="48"/>
      <c r="AU21" s="49">
        <f t="shared" si="6"/>
        <v>0</v>
      </c>
      <c r="AV21" s="49">
        <f>IF(AU21&gt;=7,AU21,((IF(Parâmetros!$C$17="S",$T21,AS21)*40)+(AU21*60))/100)</f>
        <v>0</v>
      </c>
      <c r="AW21" s="46" t="str">
        <f>IF(Parâmetros!$C$2=4, IF(AU21&gt;=7,"APR",IF(AV21&gt;=5,"APR","REP")),"")</f>
        <v/>
      </c>
      <c r="AX21" s="57">
        <v>3.2</v>
      </c>
      <c r="AY21" s="57"/>
      <c r="AZ21" s="57"/>
      <c r="BA21" s="57"/>
      <c r="BB21" s="57"/>
      <c r="BC21" s="74">
        <v>0</v>
      </c>
      <c r="BD21" s="57">
        <f t="shared" si="7"/>
        <v>0</v>
      </c>
      <c r="BE21" s="57">
        <f>IF(BD21&gt;=7,BD21,((IF(Parâmetros!$C$17="S",$T21,BB21)*40)+(BD21*60))/100)</f>
        <v>0</v>
      </c>
      <c r="BF21" s="58" t="str">
        <f>IF(Parâmetros!$C$2=4, IF(BD21&gt;=7,"APR",IF(BE21&gt;=5,"APR","REP")),"")</f>
        <v/>
      </c>
      <c r="BG21" s="108">
        <v>7.6</v>
      </c>
      <c r="BH21" s="108"/>
      <c r="BI21" s="108"/>
      <c r="BJ21" s="108"/>
      <c r="BK21" s="53"/>
      <c r="BL21" s="109"/>
      <c r="BM21" s="53">
        <f t="shared" si="8"/>
        <v>0</v>
      </c>
      <c r="BN21" s="53">
        <f>IF(BM21&gt;=7,BM21,((IF(Parâmetros!$C$17="S",$T21,BK21)*40)+(BM21*60))/100)</f>
        <v>0</v>
      </c>
      <c r="BO21" s="54" t="str">
        <f>IF(Parâmetros!$C$2=4, IF(BM21&gt;=7,"APR",IF(BN21&gt;=5,"APR","REP")),"")</f>
        <v/>
      </c>
      <c r="BP21" s="87">
        <v>8.4</v>
      </c>
      <c r="BQ21" s="71"/>
      <c r="BR21" s="71"/>
      <c r="BS21" s="71"/>
      <c r="BT21" s="71"/>
      <c r="BU21" s="72">
        <v>0</v>
      </c>
      <c r="BV21" s="71">
        <f t="shared" si="9"/>
        <v>0</v>
      </c>
      <c r="BW21" s="71">
        <f>IF(BV21&gt;=7,BV21,((IF(Parâmetros!$C$17="S",$T21,BT21)*40)+(BV21*60))/100)</f>
        <v>0</v>
      </c>
      <c r="BX21" s="73" t="str">
        <f>IF(Parâmetros!$C$2=4, IF(BV21&gt;=7,"APR",IF(BW21&gt;=5,"APR","REP")),"")</f>
        <v/>
      </c>
      <c r="BY21" s="94">
        <v>0.9</v>
      </c>
      <c r="BZ21" s="102"/>
      <c r="CA21" s="104"/>
      <c r="CB21" s="86"/>
      <c r="CC21" s="82"/>
      <c r="CD21" s="74">
        <v>0</v>
      </c>
      <c r="CE21" s="57">
        <f t="shared" si="10"/>
        <v>0</v>
      </c>
      <c r="CF21" s="57">
        <f>IF(CE21&gt;=7,CE21,((IF(Parâmetros!$C$17="S",$T21,CC21)*40)+(CE21*60))/100)</f>
        <v>0</v>
      </c>
      <c r="CG21" s="58" t="str">
        <f>IF(Parâmetros!$C$2=4, IF(CE21&gt;=7,"APR",IF(CF21&gt;=5,"APR","REP")),"")</f>
        <v/>
      </c>
      <c r="CH21" s="59">
        <v>7.8</v>
      </c>
      <c r="CI21" s="59"/>
      <c r="CJ21" s="59"/>
      <c r="CK21" s="59"/>
      <c r="CL21" s="59"/>
      <c r="CM21" s="60">
        <v>0</v>
      </c>
      <c r="CN21" s="59">
        <f t="shared" si="11"/>
        <v>0</v>
      </c>
      <c r="CO21" s="59">
        <f>IF(CN21&gt;=7,CN21,((IF(Parâmetros!$C$17="S",$T21,CL21)*40)+(CN21*60))/100)</f>
        <v>0</v>
      </c>
      <c r="CP21" s="61" t="str">
        <f>IF(Parâmetros!$C$2=4, IF(CN21&gt;=7,"APR",IF(CO21&gt;=5,"APR","REP")),"")</f>
        <v/>
      </c>
      <c r="CQ21" s="62">
        <v>8.1</v>
      </c>
      <c r="CR21" s="62"/>
      <c r="CS21" s="62"/>
      <c r="CT21" s="62"/>
      <c r="CU21" s="62"/>
      <c r="CV21" s="63">
        <v>0</v>
      </c>
      <c r="CW21" s="62">
        <f t="shared" si="12"/>
        <v>0</v>
      </c>
      <c r="CX21" s="62">
        <f>IF(CW21&gt;=7,CW21,((IF(Parâmetros!$C$17="S",$T21,CU21)*40)+(CW21*60))/100)</f>
        <v>0</v>
      </c>
      <c r="CY21" s="64" t="str">
        <f>IF(Parâmetros!$C$2=4, IF(CW21&gt;=7,"APR",IF(CX21&gt;=5,"APR","REP")),"")</f>
        <v/>
      </c>
      <c r="CZ21" s="55">
        <v>1.4</v>
      </c>
      <c r="DA21" s="55"/>
      <c r="DB21" s="55"/>
      <c r="DC21" s="55"/>
      <c r="DD21" s="57"/>
      <c r="DE21" s="56">
        <v>0</v>
      </c>
      <c r="DF21" s="57">
        <f t="shared" si="13"/>
        <v>0</v>
      </c>
      <c r="DG21" s="57">
        <f>IF(DF21&gt;=7,DF21,((IF(Parâmetros!$C$17="S",$T21,DD21)*40)+(DF21*60))/100)</f>
        <v>0</v>
      </c>
      <c r="DH21" s="58" t="str">
        <f>IF(Parâmetros!$C$2=4, IF(DF21&gt;=7,"APR",IF(DG21&gt;=5,"APR","REP")),"")</f>
        <v/>
      </c>
      <c r="DI21" s="68">
        <v>3.9</v>
      </c>
      <c r="DJ21" s="68"/>
      <c r="DK21" s="68"/>
      <c r="DL21" s="68"/>
      <c r="DM21" s="68"/>
      <c r="DN21" s="69"/>
      <c r="DO21" s="68">
        <f t="shared" si="14"/>
        <v>0</v>
      </c>
      <c r="DP21" s="68">
        <f>IF(DO21&gt;=7,DO21,((IF(Parâmetros!$C$17="S",$T21,DM21)*40)+(DO21*60))/100)</f>
        <v>0</v>
      </c>
      <c r="DQ21" s="70" t="str">
        <f>IF(Parâmetros!$C$2=4, IF(DO21&gt;=7,"APR",IF(DP21&gt;=5,"APR","REP")),"")</f>
        <v/>
      </c>
      <c r="DR21" s="92">
        <v>7.8</v>
      </c>
      <c r="DS21" s="50"/>
      <c r="DT21" s="51"/>
      <c r="DU21" s="51"/>
      <c r="DV21" s="51"/>
      <c r="DW21" s="93"/>
      <c r="DX21" s="51">
        <f t="shared" si="15"/>
        <v>0</v>
      </c>
      <c r="DY21" s="51">
        <f>IF(DX21&gt;=7,DX21,((IF(Parâmetros!$C$17="S",$T21,DV21)*40)+(DX21*60))/100)</f>
        <v>0</v>
      </c>
      <c r="DZ21" s="52" t="str">
        <f>IF(Parâmetros!$C$2=4, IF(DX21&gt;=7,"APR",IF(DY21&gt;=5,"APR","REP")),"")</f>
        <v/>
      </c>
      <c r="EA21" s="90"/>
      <c r="EB21" s="77"/>
      <c r="EC21" s="89"/>
      <c r="ED21" s="76"/>
    </row>
    <row r="22" spans="1:134" ht="15.75" customHeight="1">
      <c r="A22" s="91">
        <v>7890123456</v>
      </c>
      <c r="B22" s="95" t="s">
        <v>208</v>
      </c>
      <c r="C22" s="79" t="s">
        <v>228</v>
      </c>
      <c r="D22" s="91" t="s">
        <v>108</v>
      </c>
      <c r="E22" s="99">
        <v>39315</v>
      </c>
      <c r="F22" s="77" t="s">
        <v>229</v>
      </c>
      <c r="G22" s="44" t="s">
        <v>110</v>
      </c>
      <c r="H22" s="105"/>
      <c r="I22" s="45"/>
      <c r="J22" s="78"/>
      <c r="K22" s="46">
        <f t="shared" si="0"/>
        <v>0</v>
      </c>
      <c r="L22" s="46"/>
      <c r="M22" s="47"/>
      <c r="N22" s="47"/>
      <c r="O22" s="48">
        <f t="shared" si="1"/>
        <v>22</v>
      </c>
      <c r="P22" s="49">
        <f>O22*100/Parâmetros!$C$12</f>
        <v>1.7187607422546392</v>
      </c>
      <c r="Q22" s="49">
        <f>O22*100/((Parâmetros!$C$12/4)*Parâmetros!$C$2)</f>
        <v>6.8750429690185566</v>
      </c>
      <c r="R22" s="49">
        <f>IF(Parâmetros!$C$2=1,AVERAGE(W22,AF22,AO22,AX22,BG22,BP22,BY22,CH22,CQ22,CZ22,DI22,DR22),IF(Parâmetros!$C$2=2,AVERAGE(X22,AG22,AP22,AY22,BH22,BQ22,BZ22,CI22,CR22,DA22,DJ22,DS22),IF(Parâmetros!$C$2=3,AVERAGE(Y22,AH22,AQ22,AZ22,BI22,BR22,CA22,CJ22,CS22,DB22,DK22,DT22),AVERAGE(AC22,AL22,AU22,BD22,BM22,BV22,CE22,CN22,CW22,DF22,DO22,DX22))))</f>
        <v>4.5916666666666677</v>
      </c>
      <c r="S22" s="49">
        <f>IF(Parâmetros!$C$2=1,MIN(W22,AF22,AO22,AX22,BG22,BP22,BY22,CH22,CQ22,CZ22,DI22,DR22),IF(Parâmetros!$C$2=2,MIN(X22,AG22,AP22,AY22,BH22,BQ22,BZ22,CI22,CR22,DA22,DJ22,DS22),IF(Parâmetros!$C$2=3,MIN(Y22,AH22,AQ22,AZ22,BI22,BR22,CA22,CJ22,CS22,DB22,DK22,DT22),MIN(AC22,AL22,AU22,BD22,BM22,BV22,CE22,CN22,CW22,DF22,DO22,DX22))))</f>
        <v>0.8</v>
      </c>
      <c r="T22" s="78"/>
      <c r="U22" s="46" t="str">
        <f t="shared" si="2"/>
        <v/>
      </c>
      <c r="V22" s="48">
        <f t="shared" si="3"/>
        <v>0</v>
      </c>
      <c r="W22" s="51">
        <v>5.3</v>
      </c>
      <c r="X22" s="51"/>
      <c r="Y22" s="51"/>
      <c r="Z22" s="51"/>
      <c r="AA22" s="51"/>
      <c r="AB22" s="80"/>
      <c r="AC22" s="51">
        <f t="shared" si="4"/>
        <v>0</v>
      </c>
      <c r="AD22" s="51">
        <f>IF(AC22&gt;=7,AC22,((IF(Parâmetros!$C$17="S",$T22,AA22)*40)+(AC22*60))/100)</f>
        <v>0</v>
      </c>
      <c r="AE22" s="52" t="str">
        <f>IF(Parâmetros!$C$2=4, IF(AC22&gt;=7,"APR",IF(AD22&gt;=5,"APR","REP")),"")</f>
        <v/>
      </c>
      <c r="AF22" s="65">
        <v>5.3</v>
      </c>
      <c r="AG22" s="65"/>
      <c r="AH22" s="65"/>
      <c r="AI22" s="65"/>
      <c r="AJ22" s="65"/>
      <c r="AK22" s="66">
        <v>2</v>
      </c>
      <c r="AL22" s="65">
        <f t="shared" si="5"/>
        <v>0</v>
      </c>
      <c r="AM22" s="65">
        <f>IF(AL22&gt;=7,AL22,((IF(Parâmetros!$C$17="S",$T22,AJ22)*40)+(AL22*60))/100)</f>
        <v>0</v>
      </c>
      <c r="AN22" s="67" t="str">
        <f>IF(Parâmetros!$C$2=4, IF(AL22&gt;=7,"APR",IF(AM22&gt;=5,"APR","REP")),"")</f>
        <v/>
      </c>
      <c r="AO22" s="49">
        <v>5.3</v>
      </c>
      <c r="AP22" s="107"/>
      <c r="AQ22" s="78"/>
      <c r="AR22" s="49"/>
      <c r="AS22" s="49"/>
      <c r="AT22" s="48">
        <v>3</v>
      </c>
      <c r="AU22" s="49">
        <f t="shared" si="6"/>
        <v>0</v>
      </c>
      <c r="AV22" s="49">
        <f>IF(AU22&gt;=7,AU22,((IF(Parâmetros!$C$17="S",$T22,AS22)*40)+(AU22*60))/100)</f>
        <v>0</v>
      </c>
      <c r="AW22" s="46" t="str">
        <f>IF(Parâmetros!$C$2=4, IF(AU22&gt;=7,"APR",IF(AV22&gt;=5,"APR","REP")),"")</f>
        <v/>
      </c>
      <c r="AX22" s="57">
        <v>0.8</v>
      </c>
      <c r="AY22" s="57"/>
      <c r="AZ22" s="57"/>
      <c r="BA22" s="57"/>
      <c r="BB22" s="57"/>
      <c r="BC22" s="74">
        <v>0</v>
      </c>
      <c r="BD22" s="57">
        <f t="shared" si="7"/>
        <v>0</v>
      </c>
      <c r="BE22" s="57">
        <f>IF(BD22&gt;=7,BD22,((IF(Parâmetros!$C$17="S",$T22,BB22)*40)+(BD22*60))/100)</f>
        <v>0</v>
      </c>
      <c r="BF22" s="58" t="str">
        <f>IF(Parâmetros!$C$2=4, IF(BD22&gt;=7,"APR",IF(BE22&gt;=5,"APR","REP")),"")</f>
        <v/>
      </c>
      <c r="BG22" s="108">
        <v>3.8</v>
      </c>
      <c r="BH22" s="108"/>
      <c r="BI22" s="108"/>
      <c r="BJ22" s="108"/>
      <c r="BK22" s="53"/>
      <c r="BL22" s="109">
        <v>2</v>
      </c>
      <c r="BM22" s="53">
        <f t="shared" si="8"/>
        <v>0</v>
      </c>
      <c r="BN22" s="53">
        <f>IF(BM22&gt;=7,BM22,((IF(Parâmetros!$C$17="S",$T22,BK22)*40)+(BM22*60))/100)</f>
        <v>0</v>
      </c>
      <c r="BO22" s="54" t="str">
        <f>IF(Parâmetros!$C$2=4, IF(BM22&gt;=7,"APR",IF(BN22&gt;=5,"APR","REP")),"")</f>
        <v/>
      </c>
      <c r="BP22" s="87">
        <v>3.1</v>
      </c>
      <c r="BQ22" s="71"/>
      <c r="BR22" s="71"/>
      <c r="BS22" s="71"/>
      <c r="BT22" s="71"/>
      <c r="BU22" s="72">
        <v>3</v>
      </c>
      <c r="BV22" s="71">
        <f t="shared" si="9"/>
        <v>0</v>
      </c>
      <c r="BW22" s="71">
        <f>IF(BV22&gt;=7,BV22,((IF(Parâmetros!$C$17="S",$T22,BT22)*40)+(BV22*60))/100)</f>
        <v>0</v>
      </c>
      <c r="BX22" s="73" t="str">
        <f>IF(Parâmetros!$C$2=4, IF(BV22&gt;=7,"APR",IF(BW22&gt;=5,"APR","REP")),"")</f>
        <v/>
      </c>
      <c r="BY22" s="94">
        <v>5.2</v>
      </c>
      <c r="BZ22" s="102"/>
      <c r="CA22" s="104"/>
      <c r="CB22" s="86"/>
      <c r="CC22" s="82"/>
      <c r="CD22" s="74">
        <v>4</v>
      </c>
      <c r="CE22" s="57">
        <f t="shared" si="10"/>
        <v>0</v>
      </c>
      <c r="CF22" s="57">
        <f>IF(CE22&gt;=7,CE22,((IF(Parâmetros!$C$17="S",$T22,CC22)*40)+(CE22*60))/100)</f>
        <v>0</v>
      </c>
      <c r="CG22" s="58" t="str">
        <f>IF(Parâmetros!$C$2=4, IF(CE22&gt;=7,"APR",IF(CF22&gt;=5,"APR","REP")),"")</f>
        <v/>
      </c>
      <c r="CH22" s="59">
        <v>3.2</v>
      </c>
      <c r="CI22" s="59"/>
      <c r="CJ22" s="59"/>
      <c r="CK22" s="59"/>
      <c r="CL22" s="59"/>
      <c r="CM22" s="60">
        <v>2</v>
      </c>
      <c r="CN22" s="59">
        <f t="shared" si="11"/>
        <v>0</v>
      </c>
      <c r="CO22" s="59">
        <f>IF(CN22&gt;=7,CN22,((IF(Parâmetros!$C$17="S",$T22,CL22)*40)+(CN22*60))/100)</f>
        <v>0</v>
      </c>
      <c r="CP22" s="61" t="str">
        <f>IF(Parâmetros!$C$2=4, IF(CN22&gt;=7,"APR",IF(CO22&gt;=5,"APR","REP")),"")</f>
        <v/>
      </c>
      <c r="CQ22" s="62">
        <v>4.5999999999999996</v>
      </c>
      <c r="CR22" s="62"/>
      <c r="CS22" s="62"/>
      <c r="CT22" s="62"/>
      <c r="CU22" s="62"/>
      <c r="CV22" s="63">
        <v>3</v>
      </c>
      <c r="CW22" s="62">
        <f t="shared" si="12"/>
        <v>0</v>
      </c>
      <c r="CX22" s="62">
        <f>IF(CW22&gt;=7,CW22,((IF(Parâmetros!$C$17="S",$T22,CU22)*40)+(CW22*60))/100)</f>
        <v>0</v>
      </c>
      <c r="CY22" s="64" t="str">
        <f>IF(Parâmetros!$C$2=4, IF(CW22&gt;=7,"APR",IF(CX22&gt;=5,"APR","REP")),"")</f>
        <v/>
      </c>
      <c r="CZ22" s="55">
        <v>8.3000000000000007</v>
      </c>
      <c r="DA22" s="55"/>
      <c r="DB22" s="55"/>
      <c r="DC22" s="55"/>
      <c r="DD22" s="57"/>
      <c r="DE22" s="56">
        <v>2</v>
      </c>
      <c r="DF22" s="57">
        <f t="shared" si="13"/>
        <v>0</v>
      </c>
      <c r="DG22" s="57">
        <f>IF(DF22&gt;=7,DF22,((IF(Parâmetros!$C$17="S",$T22,DD22)*40)+(DF22*60))/100)</f>
        <v>0</v>
      </c>
      <c r="DH22" s="58" t="str">
        <f>IF(Parâmetros!$C$2=4, IF(DF22&gt;=7,"APR",IF(DG22&gt;=5,"APR","REP")),"")</f>
        <v/>
      </c>
      <c r="DI22" s="68">
        <v>7</v>
      </c>
      <c r="DJ22" s="68"/>
      <c r="DK22" s="68"/>
      <c r="DL22" s="68"/>
      <c r="DM22" s="68"/>
      <c r="DN22" s="69">
        <v>2</v>
      </c>
      <c r="DO22" s="68">
        <f t="shared" si="14"/>
        <v>0</v>
      </c>
      <c r="DP22" s="68">
        <f>IF(DO22&gt;=7,DO22,((IF(Parâmetros!$C$17="S",$T22,DM22)*40)+(DO22*60))/100)</f>
        <v>0</v>
      </c>
      <c r="DQ22" s="70" t="str">
        <f>IF(Parâmetros!$C$2=4, IF(DO22&gt;=7,"APR",IF(DP22&gt;=5,"APR","REP")),"")</f>
        <v/>
      </c>
      <c r="DR22" s="92">
        <v>3.2</v>
      </c>
      <c r="DS22" s="50"/>
      <c r="DT22" s="51"/>
      <c r="DU22" s="51"/>
      <c r="DV22" s="51"/>
      <c r="DW22" s="93">
        <v>2</v>
      </c>
      <c r="DX22" s="51">
        <f t="shared" si="15"/>
        <v>0</v>
      </c>
      <c r="DY22" s="51">
        <f>IF(DX22&gt;=7,DX22,((IF(Parâmetros!$C$17="S",$T22,DV22)*40)+(DX22*60))/100)</f>
        <v>0</v>
      </c>
      <c r="DZ22" s="52" t="str">
        <f>IF(Parâmetros!$C$2=4, IF(DX22&gt;=7,"APR",IF(DY22&gt;=5,"APR","REP")),"")</f>
        <v/>
      </c>
      <c r="EA22" s="90"/>
      <c r="EB22" s="77"/>
      <c r="EC22" s="89"/>
      <c r="ED22" s="76"/>
    </row>
  </sheetData>
  <mergeCells count="16">
    <mergeCell ref="AO1:AW1"/>
    <mergeCell ref="AX1:BF1"/>
    <mergeCell ref="DR1:DZ1"/>
    <mergeCell ref="EA1:EC1"/>
    <mergeCell ref="BG1:BO1"/>
    <mergeCell ref="BP1:BX1"/>
    <mergeCell ref="BY1:CG1"/>
    <mergeCell ref="CH1:CP1"/>
    <mergeCell ref="CQ1:CY1"/>
    <mergeCell ref="CZ1:DH1"/>
    <mergeCell ref="DI1:DQ1"/>
    <mergeCell ref="A1:B1"/>
    <mergeCell ref="C1:I1"/>
    <mergeCell ref="J1:V1"/>
    <mergeCell ref="W1:AE1"/>
    <mergeCell ref="AF1:AN1"/>
  </mergeCells>
  <dataValidations count="1">
    <dataValidation type="decimal" allowBlank="1" showDropDown="1" showInputMessage="1" showErrorMessage="1" prompt="Insira um valor entre 0,00 e 10. Outro valor não pode ser informado!" sqref="W3:AA22 AF3:AJ22 AO3:AS22 AX3:BB22 BG3:BK22 BP3:BT22 BY3:CB22 CH3:CL22 CQ3:CU22 CZ3:DD22 DI3:DM22 DR3:DV22" xr:uid="{00000000-0002-0000-0E00-000000000000}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2" max="2" width="37.6640625" customWidth="1"/>
  </cols>
  <sheetData>
    <row r="1" spans="1:9" ht="15.75" customHeight="1">
      <c r="A1" s="114" t="s">
        <v>169</v>
      </c>
      <c r="B1" s="115"/>
      <c r="C1" s="115"/>
      <c r="D1" s="116"/>
      <c r="E1" s="115"/>
      <c r="F1" s="115"/>
      <c r="G1" s="115"/>
      <c r="H1" s="115"/>
      <c r="I1" s="115"/>
    </row>
    <row r="2" spans="1:9" ht="15.75" customHeight="1">
      <c r="A2" s="115"/>
      <c r="B2" s="117" t="s">
        <v>170</v>
      </c>
      <c r="C2" s="118">
        <v>1</v>
      </c>
      <c r="D2" s="116"/>
      <c r="E2" s="115"/>
      <c r="F2" s="115"/>
      <c r="G2" s="115"/>
      <c r="H2" s="115"/>
      <c r="I2" s="115"/>
    </row>
    <row r="3" spans="1:9">
      <c r="A3" s="115"/>
      <c r="B3" s="115"/>
      <c r="C3" s="115"/>
      <c r="D3" s="116"/>
      <c r="E3" s="115"/>
      <c r="F3" s="115"/>
      <c r="G3" s="115"/>
      <c r="H3" s="115"/>
      <c r="I3" s="115"/>
    </row>
    <row r="4" spans="1:9" ht="15.75" customHeight="1">
      <c r="A4" s="114" t="s">
        <v>171</v>
      </c>
      <c r="B4" s="115"/>
      <c r="C4" s="115"/>
      <c r="D4" s="116"/>
      <c r="E4" s="115"/>
      <c r="F4" s="115"/>
      <c r="G4" s="115"/>
      <c r="H4" s="115"/>
      <c r="I4" s="115"/>
    </row>
    <row r="5" spans="1:9">
      <c r="A5" s="115"/>
      <c r="B5" s="115"/>
      <c r="C5" s="115"/>
      <c r="D5" s="116"/>
      <c r="E5" s="115"/>
      <c r="F5" s="115"/>
      <c r="G5" s="115"/>
      <c r="H5" s="115"/>
      <c r="I5" s="115"/>
    </row>
    <row r="6" spans="1:9" ht="15.75" customHeight="1">
      <c r="A6" s="115"/>
      <c r="B6" s="119" t="s">
        <v>172</v>
      </c>
      <c r="C6" s="119" t="s">
        <v>173</v>
      </c>
      <c r="D6" s="120" t="s">
        <v>174</v>
      </c>
      <c r="E6" s="115"/>
      <c r="F6" s="115"/>
      <c r="G6" s="115"/>
      <c r="H6" s="115"/>
      <c r="I6" s="115"/>
    </row>
    <row r="7" spans="1:9" ht="15.75" customHeight="1">
      <c r="A7" s="115"/>
      <c r="B7" s="77" t="s">
        <v>175</v>
      </c>
      <c r="C7" s="121">
        <f t="shared" ref="C7:C15" si="0">(60/50)*D7</f>
        <v>1279.992</v>
      </c>
      <c r="D7" s="121">
        <v>1066.6600000000001</v>
      </c>
      <c r="E7" s="115"/>
      <c r="F7" s="115"/>
      <c r="G7" s="115"/>
      <c r="H7" s="115"/>
      <c r="I7" s="115"/>
    </row>
    <row r="8" spans="1:9" ht="15.75" customHeight="1">
      <c r="A8" s="115"/>
      <c r="B8" s="77" t="s">
        <v>176</v>
      </c>
      <c r="C8" s="121">
        <f t="shared" si="0"/>
        <v>1279.992</v>
      </c>
      <c r="D8" s="121">
        <v>1066.6600000000001</v>
      </c>
      <c r="F8" s="115"/>
      <c r="G8" s="115"/>
      <c r="H8" s="115"/>
      <c r="I8" s="115"/>
    </row>
    <row r="9" spans="1:9" ht="15.75" customHeight="1">
      <c r="A9" s="115"/>
      <c r="B9" s="77" t="s">
        <v>177</v>
      </c>
      <c r="C9" s="121">
        <f t="shared" si="0"/>
        <v>1279.992</v>
      </c>
      <c r="D9" s="121">
        <v>1066.6600000000001</v>
      </c>
      <c r="E9" s="115"/>
      <c r="F9" s="115"/>
      <c r="G9" s="115"/>
      <c r="H9" s="115"/>
      <c r="I9" s="115"/>
    </row>
    <row r="10" spans="1:9" ht="15.75" customHeight="1">
      <c r="A10" s="115"/>
      <c r="B10" s="77" t="s">
        <v>178</v>
      </c>
      <c r="C10" s="121">
        <f t="shared" si="0"/>
        <v>1279.992</v>
      </c>
      <c r="D10" s="121">
        <v>1066.6600000000001</v>
      </c>
      <c r="E10" s="115"/>
      <c r="F10" s="115"/>
      <c r="G10" s="115"/>
      <c r="H10" s="115"/>
      <c r="I10" s="115"/>
    </row>
    <row r="11" spans="1:9" ht="15.75" customHeight="1">
      <c r="B11" s="77" t="s">
        <v>179</v>
      </c>
      <c r="C11" s="121">
        <f t="shared" si="0"/>
        <v>1279.992</v>
      </c>
      <c r="D11" s="121">
        <v>1066.6600000000001</v>
      </c>
      <c r="E11" s="115"/>
      <c r="F11" s="115"/>
      <c r="G11" s="115"/>
      <c r="H11" s="115"/>
      <c r="I11" s="115"/>
    </row>
    <row r="12" spans="1:9" ht="15.75" customHeight="1">
      <c r="B12" s="77" t="s">
        <v>180</v>
      </c>
      <c r="C12" s="121">
        <f t="shared" si="0"/>
        <v>1279.992</v>
      </c>
      <c r="D12" s="121">
        <v>1066.6600000000001</v>
      </c>
      <c r="E12" s="115"/>
      <c r="F12" s="115"/>
      <c r="G12" s="115"/>
      <c r="H12" s="115"/>
      <c r="I12" s="115"/>
    </row>
    <row r="13" spans="1:9" ht="15.75" customHeight="1">
      <c r="A13" s="115"/>
      <c r="B13" s="77" t="s">
        <v>181</v>
      </c>
      <c r="C13" s="121">
        <f t="shared" si="0"/>
        <v>1200</v>
      </c>
      <c r="D13" s="121">
        <v>1000</v>
      </c>
      <c r="E13" s="115"/>
      <c r="F13" s="115"/>
      <c r="G13" s="115"/>
      <c r="H13" s="115"/>
      <c r="I13" s="115"/>
    </row>
    <row r="14" spans="1:9" ht="15.75" customHeight="1">
      <c r="A14" s="115"/>
      <c r="B14" s="77" t="s">
        <v>182</v>
      </c>
      <c r="C14" s="121">
        <f t="shared" si="0"/>
        <v>1240.0199999999998</v>
      </c>
      <c r="D14" s="121">
        <v>1033.3499999999999</v>
      </c>
      <c r="E14" s="115"/>
      <c r="F14" s="115"/>
      <c r="G14" s="115"/>
      <c r="H14" s="115"/>
      <c r="I14" s="115"/>
    </row>
    <row r="15" spans="1:9" ht="15.75" customHeight="1">
      <c r="A15" s="115"/>
      <c r="B15" s="77" t="s">
        <v>183</v>
      </c>
      <c r="C15" s="121">
        <f t="shared" si="0"/>
        <v>1279.992</v>
      </c>
      <c r="D15" s="121">
        <v>1066.6600000000001</v>
      </c>
      <c r="E15" s="115"/>
      <c r="F15" s="115"/>
      <c r="G15" s="115"/>
      <c r="H15" s="115"/>
      <c r="I15" s="115"/>
    </row>
    <row r="16" spans="1:9">
      <c r="A16" s="115"/>
      <c r="B16" s="115"/>
      <c r="C16" s="115"/>
      <c r="D16" s="116"/>
      <c r="E16" s="115"/>
      <c r="F16" s="115"/>
      <c r="G16" s="115"/>
      <c r="H16" s="115"/>
      <c r="I16" s="115"/>
    </row>
    <row r="17" spans="1:9" ht="15.75" customHeight="1">
      <c r="A17" s="114" t="s">
        <v>184</v>
      </c>
      <c r="B17" s="115"/>
      <c r="C17" s="113" t="s">
        <v>185</v>
      </c>
      <c r="D17" s="117" t="s">
        <v>186</v>
      </c>
      <c r="E17" s="115"/>
      <c r="F17" s="115"/>
      <c r="G17" s="115"/>
      <c r="H17" s="115"/>
      <c r="I17" s="115"/>
    </row>
    <row r="18" spans="1:9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>
      <c r="A19" s="115"/>
      <c r="B19" s="115"/>
      <c r="C19" s="115"/>
      <c r="D19" s="115"/>
      <c r="E19" s="115"/>
      <c r="F19" s="115"/>
      <c r="G19" s="115"/>
      <c r="H19" s="115"/>
      <c r="I19" s="115"/>
    </row>
    <row r="20" spans="1:9">
      <c r="A20" s="115"/>
      <c r="B20" s="115"/>
      <c r="C20" s="115"/>
      <c r="D20" s="115"/>
      <c r="E20" s="115"/>
      <c r="F20" s="115"/>
      <c r="G20" s="115"/>
      <c r="H20" s="115"/>
      <c r="I20" s="115"/>
    </row>
    <row r="21" spans="1:9">
      <c r="A21" s="115"/>
      <c r="B21" s="115"/>
      <c r="C21" s="115"/>
      <c r="D21" s="115"/>
      <c r="E21" s="115"/>
      <c r="F21" s="115"/>
      <c r="G21" s="115"/>
      <c r="H21" s="115"/>
      <c r="I21" s="115"/>
    </row>
    <row r="22" spans="1:9">
      <c r="A22" s="115"/>
      <c r="B22" s="115"/>
      <c r="C22" s="115"/>
      <c r="D22" s="115"/>
      <c r="E22" s="115"/>
      <c r="F22" s="115"/>
      <c r="G22" s="115"/>
      <c r="H22" s="115"/>
      <c r="I22" s="115"/>
    </row>
    <row r="23" spans="1:9">
      <c r="A23" s="115"/>
      <c r="B23" s="115"/>
      <c r="C23" s="115"/>
      <c r="D23" s="115"/>
      <c r="E23" s="115"/>
      <c r="F23" s="115"/>
      <c r="G23" s="115"/>
      <c r="H23" s="115"/>
      <c r="I23" s="1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0946-FA30-40F0-B8EB-48537B4A8F0B}">
  <dimension ref="A1:U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ColWidth="12.6640625" defaultRowHeight="13.2"/>
  <cols>
    <col min="1" max="1" width="11.44140625" customWidth="1"/>
    <col min="2" max="2" width="31.33203125" customWidth="1"/>
    <col min="3" max="3" width="32.44140625" customWidth="1"/>
    <col min="4" max="4" width="7" customWidth="1"/>
    <col min="5" max="5" width="10.6640625" customWidth="1"/>
    <col min="6" max="6" width="21.109375" bestFit="1" customWidth="1"/>
    <col min="7" max="7" width="3.88671875" customWidth="1"/>
    <col min="8" max="8" width="9.21875" bestFit="1" customWidth="1"/>
    <col min="9" max="10" width="8.88671875" customWidth="1"/>
    <col min="11" max="11" width="10.88671875" bestFit="1" customWidth="1"/>
    <col min="12" max="12" width="11.21875" bestFit="1" customWidth="1"/>
    <col min="13" max="13" width="16.33203125" bestFit="1" customWidth="1"/>
    <col min="14" max="14" width="18.33203125" bestFit="1" customWidth="1"/>
    <col min="15" max="15" width="21.77734375" bestFit="1" customWidth="1"/>
    <col min="16" max="16" width="12.77734375" bestFit="1" customWidth="1"/>
    <col min="17" max="17" width="13.109375" bestFit="1" customWidth="1"/>
    <col min="18" max="18" width="11" bestFit="1" customWidth="1"/>
    <col min="19" max="19" width="13.21875" bestFit="1" customWidth="1"/>
    <col min="20" max="20" width="26.6640625" bestFit="1" customWidth="1"/>
    <col min="21" max="21" width="50.109375" customWidth="1"/>
  </cols>
  <sheetData>
    <row r="1" spans="1:21" ht="14.4">
      <c r="A1" s="141" t="s">
        <v>7</v>
      </c>
      <c r="B1" s="142"/>
      <c r="C1" s="141"/>
      <c r="D1" s="143"/>
      <c r="E1" s="143"/>
      <c r="F1" s="143"/>
      <c r="G1" s="143"/>
      <c r="H1" s="143"/>
      <c r="I1" s="144" t="s">
        <v>232</v>
      </c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2"/>
    </row>
    <row r="2" spans="1:21" ht="14.4">
      <c r="A2" s="145" t="s">
        <v>19</v>
      </c>
      <c r="B2" s="146" t="s">
        <v>20</v>
      </c>
      <c r="C2" s="146" t="s">
        <v>21</v>
      </c>
      <c r="D2" s="147" t="s">
        <v>22</v>
      </c>
      <c r="E2" s="148" t="s">
        <v>23</v>
      </c>
      <c r="F2" s="146" t="s">
        <v>24</v>
      </c>
      <c r="G2" s="146" t="s">
        <v>25</v>
      </c>
      <c r="H2" s="146" t="s">
        <v>26</v>
      </c>
      <c r="I2" s="149" t="s">
        <v>27</v>
      </c>
      <c r="J2" s="150" t="s">
        <v>233</v>
      </c>
      <c r="K2" s="149" t="s">
        <v>234</v>
      </c>
      <c r="L2" s="149" t="s">
        <v>235</v>
      </c>
      <c r="M2" s="151" t="s">
        <v>236</v>
      </c>
      <c r="N2" s="149" t="s">
        <v>237</v>
      </c>
      <c r="O2" s="149" t="s">
        <v>238</v>
      </c>
      <c r="P2" s="149" t="s">
        <v>239</v>
      </c>
      <c r="Q2" s="149" t="s">
        <v>240</v>
      </c>
      <c r="R2" s="149" t="s">
        <v>241</v>
      </c>
      <c r="S2" s="149" t="s">
        <v>242</v>
      </c>
      <c r="T2" s="149" t="s">
        <v>243</v>
      </c>
      <c r="U2" s="152" t="s">
        <v>244</v>
      </c>
    </row>
    <row r="3" spans="1:21" ht="14.4">
      <c r="A3" s="106" t="s">
        <v>187</v>
      </c>
      <c r="B3" s="100" t="s">
        <v>189</v>
      </c>
      <c r="C3" s="101" t="s">
        <v>209</v>
      </c>
      <c r="D3" s="98" t="s">
        <v>111</v>
      </c>
      <c r="E3" s="97">
        <v>39128</v>
      </c>
      <c r="F3" s="43" t="s">
        <v>109</v>
      </c>
      <c r="G3" s="153" t="s">
        <v>110</v>
      </c>
      <c r="H3" s="154"/>
      <c r="I3" s="155"/>
      <c r="J3" s="156"/>
      <c r="K3" s="155"/>
      <c r="L3" s="157"/>
      <c r="M3" s="155"/>
      <c r="N3" s="157"/>
      <c r="O3" s="155"/>
      <c r="P3" s="157"/>
      <c r="Q3" s="155"/>
      <c r="R3" s="157"/>
      <c r="S3" s="155"/>
      <c r="T3" s="157"/>
      <c r="U3" s="158"/>
    </row>
    <row r="4" spans="1:21" ht="14.4">
      <c r="A4" s="110" t="s">
        <v>188</v>
      </c>
      <c r="B4" s="100" t="s">
        <v>190</v>
      </c>
      <c r="C4" s="101" t="s">
        <v>210</v>
      </c>
      <c r="D4" s="98" t="s">
        <v>108</v>
      </c>
      <c r="E4" s="97">
        <v>39266</v>
      </c>
      <c r="F4" s="43" t="s">
        <v>133</v>
      </c>
      <c r="G4" s="159" t="s">
        <v>110</v>
      </c>
      <c r="H4" s="160"/>
      <c r="I4" s="155"/>
      <c r="J4" s="156"/>
      <c r="K4" s="155"/>
      <c r="L4" s="157"/>
      <c r="M4" s="155"/>
      <c r="N4" s="157"/>
      <c r="O4" s="155"/>
      <c r="P4" s="157"/>
      <c r="Q4" s="155"/>
      <c r="R4" s="157"/>
      <c r="S4" s="155"/>
      <c r="T4" s="157"/>
      <c r="U4" s="158"/>
    </row>
    <row r="5" spans="1:21" ht="14.4">
      <c r="A5" s="91">
        <v>8097561234</v>
      </c>
      <c r="B5" s="95" t="s">
        <v>191</v>
      </c>
      <c r="C5" s="79" t="s">
        <v>211</v>
      </c>
      <c r="D5" s="91" t="s">
        <v>111</v>
      </c>
      <c r="E5" s="97">
        <v>39224</v>
      </c>
      <c r="F5" s="77" t="s">
        <v>112</v>
      </c>
      <c r="G5" s="159" t="s">
        <v>110</v>
      </c>
      <c r="H5" s="161"/>
      <c r="I5" s="162" t="s">
        <v>134</v>
      </c>
      <c r="J5" s="163"/>
      <c r="K5" s="162"/>
      <c r="L5" s="164"/>
      <c r="M5" s="162"/>
      <c r="N5" s="164"/>
      <c r="O5" s="162"/>
      <c r="P5" s="164"/>
      <c r="Q5" s="162"/>
      <c r="R5" s="164"/>
      <c r="S5" s="162"/>
      <c r="T5" s="164"/>
      <c r="U5" s="158"/>
    </row>
    <row r="6" spans="1:21" ht="14.4">
      <c r="A6" s="91">
        <v>6789543201</v>
      </c>
      <c r="B6" s="95" t="s">
        <v>192</v>
      </c>
      <c r="C6" s="79" t="s">
        <v>212</v>
      </c>
      <c r="D6" s="91" t="s">
        <v>108</v>
      </c>
      <c r="E6" s="97">
        <v>39336</v>
      </c>
      <c r="F6" s="77" t="s">
        <v>120</v>
      </c>
      <c r="G6" s="159" t="s">
        <v>110</v>
      </c>
      <c r="H6" s="161"/>
      <c r="I6" s="162"/>
      <c r="J6" s="163"/>
      <c r="K6" s="162"/>
      <c r="L6" s="164"/>
      <c r="M6" s="162"/>
      <c r="N6" s="164"/>
      <c r="O6" s="162"/>
      <c r="P6" s="164"/>
      <c r="Q6" s="162"/>
      <c r="R6" s="164"/>
      <c r="S6" s="162"/>
      <c r="T6" s="164"/>
      <c r="U6" s="158"/>
    </row>
    <row r="7" spans="1:21" ht="14.4">
      <c r="A7" s="91">
        <v>4321098765</v>
      </c>
      <c r="B7" s="95" t="s">
        <v>193</v>
      </c>
      <c r="C7" s="79" t="s">
        <v>213</v>
      </c>
      <c r="D7" s="91" t="s">
        <v>111</v>
      </c>
      <c r="E7" s="97">
        <v>39169</v>
      </c>
      <c r="F7" s="77" t="s">
        <v>113</v>
      </c>
      <c r="G7" s="159" t="s">
        <v>110</v>
      </c>
      <c r="H7" s="161" t="s">
        <v>135</v>
      </c>
      <c r="I7" s="162"/>
      <c r="J7" s="163"/>
      <c r="K7" s="162"/>
      <c r="L7" s="164"/>
      <c r="M7" s="162"/>
      <c r="N7" s="164"/>
      <c r="O7" s="162"/>
      <c r="P7" s="164"/>
      <c r="Q7" s="162"/>
      <c r="R7" s="164"/>
      <c r="S7" s="162"/>
      <c r="T7" s="164"/>
      <c r="U7" s="158"/>
    </row>
    <row r="8" spans="1:21" ht="14.4">
      <c r="A8" s="91">
        <v>7612340987</v>
      </c>
      <c r="B8" s="95" t="s">
        <v>194</v>
      </c>
      <c r="C8" s="79" t="s">
        <v>214</v>
      </c>
      <c r="D8" s="91" t="s">
        <v>108</v>
      </c>
      <c r="E8" s="99">
        <v>39405</v>
      </c>
      <c r="F8" s="77" t="s">
        <v>123</v>
      </c>
      <c r="G8" s="159" t="s">
        <v>110</v>
      </c>
      <c r="H8" s="161"/>
      <c r="I8" s="162"/>
      <c r="J8" s="163"/>
      <c r="K8" s="162"/>
      <c r="L8" s="164"/>
      <c r="M8" s="162"/>
      <c r="N8" s="164"/>
      <c r="O8" s="162"/>
      <c r="P8" s="164"/>
      <c r="Q8" s="162"/>
      <c r="R8" s="164"/>
      <c r="S8" s="162"/>
      <c r="T8" s="164"/>
      <c r="U8" s="158"/>
    </row>
    <row r="9" spans="1:21" ht="14.4">
      <c r="A9" s="91">
        <v>987654321</v>
      </c>
      <c r="B9" s="95" t="s">
        <v>195</v>
      </c>
      <c r="C9" s="79" t="s">
        <v>215</v>
      </c>
      <c r="D9" s="91" t="s">
        <v>111</v>
      </c>
      <c r="E9" s="97">
        <v>39179</v>
      </c>
      <c r="F9" s="77" t="s">
        <v>124</v>
      </c>
      <c r="G9" s="159" t="s">
        <v>110</v>
      </c>
      <c r="H9" s="161"/>
      <c r="I9" s="162"/>
      <c r="J9" s="163"/>
      <c r="K9" s="162"/>
      <c r="L9" s="164"/>
      <c r="M9" s="162"/>
      <c r="N9" s="164"/>
      <c r="O9" s="162"/>
      <c r="P9" s="164"/>
      <c r="Q9" s="162"/>
      <c r="R9" s="164"/>
      <c r="S9" s="162"/>
      <c r="T9" s="164"/>
      <c r="U9" s="158"/>
    </row>
    <row r="10" spans="1:21" ht="14.4">
      <c r="A10" s="91">
        <v>4567890123</v>
      </c>
      <c r="B10" s="95" t="s">
        <v>196</v>
      </c>
      <c r="C10" s="79" t="s">
        <v>216</v>
      </c>
      <c r="D10" s="91" t="s">
        <v>108</v>
      </c>
      <c r="E10" s="97">
        <v>39320</v>
      </c>
      <c r="F10" s="77" t="s">
        <v>118</v>
      </c>
      <c r="G10" s="159" t="s">
        <v>110</v>
      </c>
      <c r="H10" s="161"/>
      <c r="I10" s="162"/>
      <c r="J10" s="163"/>
      <c r="K10" s="162"/>
      <c r="L10" s="164"/>
      <c r="M10" s="162"/>
      <c r="N10" s="164"/>
      <c r="O10" s="162"/>
      <c r="P10" s="164"/>
      <c r="Q10" s="162"/>
      <c r="R10" s="164"/>
      <c r="S10" s="162"/>
      <c r="T10" s="164"/>
      <c r="U10" s="158"/>
    </row>
    <row r="11" spans="1:21" ht="14.4">
      <c r="A11" s="91">
        <v>123456789</v>
      </c>
      <c r="B11" s="95" t="s">
        <v>197</v>
      </c>
      <c r="C11" s="79" t="s">
        <v>217</v>
      </c>
      <c r="D11" s="91" t="s">
        <v>111</v>
      </c>
      <c r="E11" s="97">
        <v>39095</v>
      </c>
      <c r="F11" s="77" t="s">
        <v>114</v>
      </c>
      <c r="G11" s="159" t="s">
        <v>110</v>
      </c>
      <c r="H11" s="161"/>
      <c r="I11" s="162"/>
      <c r="J11" s="163"/>
      <c r="K11" s="162"/>
      <c r="L11" s="164"/>
      <c r="M11" s="162"/>
      <c r="N11" s="164"/>
      <c r="O11" s="162"/>
      <c r="P11" s="164"/>
      <c r="Q11" s="162"/>
      <c r="R11" s="164"/>
      <c r="S11" s="162"/>
      <c r="T11" s="164"/>
      <c r="U11" s="158"/>
    </row>
    <row r="12" spans="1:21" ht="14.4">
      <c r="A12" s="91">
        <v>8901234567</v>
      </c>
      <c r="B12" s="95" t="s">
        <v>198</v>
      </c>
      <c r="C12" s="79" t="s">
        <v>218</v>
      </c>
      <c r="D12" s="91" t="s">
        <v>108</v>
      </c>
      <c r="E12" s="99">
        <v>39242</v>
      </c>
      <c r="F12" s="77" t="s">
        <v>121</v>
      </c>
      <c r="G12" s="159" t="s">
        <v>110</v>
      </c>
      <c r="H12" s="161"/>
      <c r="I12" s="162"/>
      <c r="J12" s="163"/>
      <c r="K12" s="162"/>
      <c r="L12" s="164"/>
      <c r="M12" s="162"/>
      <c r="N12" s="164"/>
      <c r="O12" s="162"/>
      <c r="P12" s="164"/>
      <c r="Q12" s="162"/>
      <c r="R12" s="164"/>
      <c r="S12" s="162"/>
      <c r="T12" s="164"/>
      <c r="U12" s="158"/>
    </row>
    <row r="13" spans="1:21" ht="14.4">
      <c r="A13" s="91">
        <v>2340987654</v>
      </c>
      <c r="B13" s="95" t="s">
        <v>199</v>
      </c>
      <c r="C13" s="79" t="s">
        <v>219</v>
      </c>
      <c r="D13" s="91" t="s">
        <v>111</v>
      </c>
      <c r="E13" s="97">
        <v>39441</v>
      </c>
      <c r="F13" s="77" t="s">
        <v>117</v>
      </c>
      <c r="G13" s="159" t="s">
        <v>110</v>
      </c>
      <c r="H13" s="161"/>
      <c r="I13" s="162" t="s">
        <v>168</v>
      </c>
      <c r="J13" s="163"/>
      <c r="K13" s="162"/>
      <c r="L13" s="164"/>
      <c r="M13" s="162"/>
      <c r="N13" s="164"/>
      <c r="O13" s="162"/>
      <c r="P13" s="164"/>
      <c r="Q13" s="162"/>
      <c r="R13" s="164"/>
      <c r="S13" s="162"/>
      <c r="T13" s="164"/>
      <c r="U13" s="158"/>
    </row>
    <row r="14" spans="1:21" ht="14.4">
      <c r="A14" s="91">
        <v>9876543210</v>
      </c>
      <c r="B14" s="95" t="s">
        <v>200</v>
      </c>
      <c r="C14" s="79" t="s">
        <v>220</v>
      </c>
      <c r="D14" s="91" t="s">
        <v>108</v>
      </c>
      <c r="E14" s="97">
        <v>39373</v>
      </c>
      <c r="F14" s="77" t="s">
        <v>119</v>
      </c>
      <c r="G14" s="159" t="s">
        <v>110</v>
      </c>
      <c r="H14" s="161"/>
      <c r="I14" s="162"/>
      <c r="J14" s="163"/>
      <c r="K14" s="162"/>
      <c r="L14" s="164"/>
      <c r="M14" s="162"/>
      <c r="N14" s="164"/>
      <c r="O14" s="162"/>
      <c r="P14" s="164"/>
      <c r="Q14" s="162"/>
      <c r="R14" s="164"/>
      <c r="S14" s="162"/>
      <c r="T14" s="164"/>
      <c r="U14" s="158"/>
    </row>
    <row r="15" spans="1:21" ht="14.4">
      <c r="A15" s="91">
        <v>3456789012</v>
      </c>
      <c r="B15" s="95" t="s">
        <v>201</v>
      </c>
      <c r="C15" s="79" t="s">
        <v>221</v>
      </c>
      <c r="D15" s="91" t="s">
        <v>111</v>
      </c>
      <c r="E15" s="97">
        <v>39264</v>
      </c>
      <c r="F15" s="79" t="s">
        <v>230</v>
      </c>
      <c r="G15" s="159" t="s">
        <v>110</v>
      </c>
      <c r="H15" s="161"/>
      <c r="I15" s="162"/>
      <c r="J15" s="163"/>
      <c r="K15" s="162"/>
      <c r="L15" s="164"/>
      <c r="M15" s="162"/>
      <c r="N15" s="164"/>
      <c r="O15" s="162"/>
      <c r="P15" s="164"/>
      <c r="Q15" s="162"/>
      <c r="R15" s="164"/>
      <c r="S15" s="162"/>
      <c r="T15" s="164"/>
      <c r="U15" s="158"/>
    </row>
    <row r="16" spans="1:21" ht="14.4">
      <c r="A16" s="91">
        <v>6789012345</v>
      </c>
      <c r="B16" s="95" t="s">
        <v>202</v>
      </c>
      <c r="C16" s="79" t="s">
        <v>222</v>
      </c>
      <c r="D16" s="91" t="s">
        <v>108</v>
      </c>
      <c r="E16" s="99">
        <v>39192</v>
      </c>
      <c r="F16" s="79" t="s">
        <v>116</v>
      </c>
      <c r="G16" s="159" t="s">
        <v>110</v>
      </c>
      <c r="H16" s="161"/>
      <c r="I16" s="162"/>
      <c r="J16" s="163"/>
      <c r="K16" s="162"/>
      <c r="L16" s="164"/>
      <c r="M16" s="162"/>
      <c r="N16" s="164"/>
      <c r="O16" s="162"/>
      <c r="P16" s="164"/>
      <c r="Q16" s="162"/>
      <c r="R16" s="164"/>
      <c r="S16" s="162"/>
      <c r="T16" s="164"/>
      <c r="U16" s="158"/>
    </row>
    <row r="17" spans="1:21" ht="14.4">
      <c r="A17" s="91">
        <v>5678901234</v>
      </c>
      <c r="B17" s="95" t="s">
        <v>203</v>
      </c>
      <c r="C17" s="79" t="s">
        <v>223</v>
      </c>
      <c r="D17" s="91" t="s">
        <v>111</v>
      </c>
      <c r="E17" s="97">
        <v>39155</v>
      </c>
      <c r="F17" s="79" t="s">
        <v>122</v>
      </c>
      <c r="G17" s="159" t="s">
        <v>110</v>
      </c>
      <c r="H17" s="161"/>
      <c r="I17" s="162"/>
      <c r="J17" s="163"/>
      <c r="K17" s="162"/>
      <c r="L17" s="164"/>
      <c r="M17" s="162"/>
      <c r="N17" s="164"/>
      <c r="O17" s="162"/>
      <c r="P17" s="164"/>
      <c r="Q17" s="162"/>
      <c r="R17" s="164"/>
      <c r="S17" s="162"/>
      <c r="T17" s="164"/>
      <c r="U17" s="158"/>
    </row>
    <row r="18" spans="1:21" ht="14.4">
      <c r="A18" s="91">
        <v>123456789</v>
      </c>
      <c r="B18" s="95" t="s">
        <v>204</v>
      </c>
      <c r="C18" s="79" t="s">
        <v>224</v>
      </c>
      <c r="D18" s="91" t="s">
        <v>108</v>
      </c>
      <c r="E18" s="97">
        <v>39327</v>
      </c>
      <c r="F18" s="77" t="s">
        <v>125</v>
      </c>
      <c r="G18" s="159" t="s">
        <v>110</v>
      </c>
      <c r="H18" s="161"/>
      <c r="I18" s="162"/>
      <c r="J18" s="163"/>
      <c r="K18" s="162"/>
      <c r="L18" s="164"/>
      <c r="M18" s="162"/>
      <c r="N18" s="164"/>
      <c r="O18" s="162"/>
      <c r="P18" s="164"/>
      <c r="Q18" s="162"/>
      <c r="R18" s="164"/>
      <c r="S18" s="162"/>
      <c r="T18" s="164"/>
      <c r="U18" s="158"/>
    </row>
    <row r="19" spans="1:21" ht="14.4">
      <c r="A19" s="91">
        <v>5432109876</v>
      </c>
      <c r="B19" s="95" t="s">
        <v>205</v>
      </c>
      <c r="C19" s="79" t="s">
        <v>225</v>
      </c>
      <c r="D19" s="91" t="s">
        <v>111</v>
      </c>
      <c r="E19" s="99">
        <v>39212</v>
      </c>
      <c r="F19" s="77" t="s">
        <v>132</v>
      </c>
      <c r="G19" s="159" t="s">
        <v>110</v>
      </c>
      <c r="H19" s="161"/>
      <c r="I19" s="162"/>
      <c r="J19" s="163"/>
      <c r="K19" s="162"/>
      <c r="L19" s="164"/>
      <c r="M19" s="162"/>
      <c r="N19" s="164"/>
      <c r="O19" s="162"/>
      <c r="P19" s="164"/>
      <c r="Q19" s="162"/>
      <c r="R19" s="164"/>
      <c r="S19" s="162"/>
      <c r="T19" s="164"/>
      <c r="U19" s="158"/>
    </row>
    <row r="20" spans="1:21" ht="14.4">
      <c r="A20" s="91">
        <v>9012345678</v>
      </c>
      <c r="B20" s="95" t="s">
        <v>206</v>
      </c>
      <c r="C20" s="79" t="s">
        <v>226</v>
      </c>
      <c r="D20" s="91" t="s">
        <v>108</v>
      </c>
      <c r="E20" s="97">
        <v>39413</v>
      </c>
      <c r="F20" s="77" t="s">
        <v>115</v>
      </c>
      <c r="G20" s="159" t="s">
        <v>110</v>
      </c>
      <c r="H20" s="161"/>
      <c r="I20" s="162"/>
      <c r="J20" s="163"/>
      <c r="K20" s="162"/>
      <c r="L20" s="164"/>
      <c r="M20" s="162"/>
      <c r="N20" s="164"/>
      <c r="O20" s="162"/>
      <c r="P20" s="164"/>
      <c r="Q20" s="162"/>
      <c r="R20" s="164"/>
      <c r="S20" s="162"/>
      <c r="T20" s="164"/>
      <c r="U20" s="158"/>
    </row>
    <row r="21" spans="1:21" ht="14.4">
      <c r="A21" s="113">
        <v>3456789012</v>
      </c>
      <c r="B21" s="95" t="s">
        <v>207</v>
      </c>
      <c r="C21" s="77" t="s">
        <v>227</v>
      </c>
      <c r="D21" s="45" t="s">
        <v>111</v>
      </c>
      <c r="E21" s="96">
        <v>39118</v>
      </c>
      <c r="F21" s="77" t="s">
        <v>231</v>
      </c>
      <c r="G21" s="159" t="s">
        <v>110</v>
      </c>
      <c r="H21" s="161"/>
      <c r="I21" s="162" t="s">
        <v>168</v>
      </c>
      <c r="J21" s="163"/>
      <c r="K21" s="162"/>
      <c r="L21" s="164"/>
      <c r="M21" s="162"/>
      <c r="N21" s="164"/>
      <c r="O21" s="162"/>
      <c r="P21" s="164"/>
      <c r="Q21" s="162"/>
      <c r="R21" s="164"/>
      <c r="S21" s="162"/>
      <c r="T21" s="164"/>
      <c r="U21" s="158"/>
    </row>
    <row r="22" spans="1:21" ht="14.4">
      <c r="A22" s="91">
        <v>7890123456</v>
      </c>
      <c r="B22" s="95" t="s">
        <v>208</v>
      </c>
      <c r="C22" s="79" t="s">
        <v>228</v>
      </c>
      <c r="D22" s="91" t="s">
        <v>108</v>
      </c>
      <c r="E22" s="99">
        <v>39315</v>
      </c>
      <c r="F22" s="77" t="s">
        <v>229</v>
      </c>
      <c r="G22" s="159" t="s">
        <v>110</v>
      </c>
      <c r="H22" s="161"/>
      <c r="I22" s="162"/>
      <c r="J22" s="163"/>
      <c r="K22" s="162"/>
      <c r="L22" s="164"/>
      <c r="M22" s="162"/>
      <c r="N22" s="164"/>
      <c r="O22" s="162"/>
      <c r="P22" s="164"/>
      <c r="Q22" s="162"/>
      <c r="R22" s="164"/>
      <c r="S22" s="162"/>
      <c r="T22" s="164"/>
      <c r="U22" s="158"/>
    </row>
  </sheetData>
  <mergeCells count="3">
    <mergeCell ref="A1:B1"/>
    <mergeCell ref="C1:H1"/>
    <mergeCell ref="I1:U1"/>
  </mergeCells>
  <conditionalFormatting sqref="M2 U3:U22">
    <cfRule type="containsText" dxfId="0" priority="1" operator="containsText" text="DESISTENTE">
      <formula>NOT(ISERROR(SEARCH(("DESISTENTE"),(M2))))</formula>
    </cfRule>
  </conditionalFormatting>
  <hyperlinks>
    <hyperlink ref="I2" r:id="rId1" xr:uid="{1D917A21-9C17-48B3-AE66-9E27EBB0F0B7}"/>
    <hyperlink ref="J2" r:id="rId2" xr:uid="{82BF63CA-2618-4E2E-B27A-A9F256928A2C}"/>
    <hyperlink ref="K2" r:id="rId3" xr:uid="{1189860B-3830-415E-83DA-E22206D11F17}"/>
    <hyperlink ref="L2" r:id="rId4" xr:uid="{132427C9-3193-4584-847D-A18FDEF4C109}"/>
    <hyperlink ref="M2" r:id="rId5" xr:uid="{5ABB8167-F8F5-4D39-BB45-C753C8BBE6A1}"/>
    <hyperlink ref="N2" r:id="rId6" xr:uid="{C1147F77-64CA-4BA6-8B91-9B443B014840}"/>
    <hyperlink ref="O2" r:id="rId7" xr:uid="{E7B0ACE8-0080-45CB-8992-CFC928AACA3F}"/>
    <hyperlink ref="P2" r:id="rId8" xr:uid="{A3AA398B-B9F2-4888-894C-A98DCD5B77F9}"/>
    <hyperlink ref="Q2" r:id="rId9" xr:uid="{7EF89962-C9E5-41C7-A65E-D101F8F12144}"/>
    <hyperlink ref="R2" r:id="rId10" xr:uid="{7B069A6C-F438-435E-BEEE-2B712A014E52}"/>
    <hyperlink ref="S2" r:id="rId11" xr:uid="{1CC28538-1B9D-44BC-8424-FC612BD31031}"/>
    <hyperlink ref="T2" r:id="rId12" xr:uid="{CA4458FE-9078-47C1-AEA5-022437D4E451}"/>
    <hyperlink ref="U2" r:id="rId13" xr:uid="{7DF750DF-66C6-4A4D-82A8-16CB262C2379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Como preencher</vt:lpstr>
      <vt:lpstr>T34</vt:lpstr>
      <vt:lpstr>Parâmetros</vt:lpstr>
      <vt:lpstr>Permanencia e exito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Dal Forno</cp:lastModifiedBy>
  <dcterms:modified xsi:type="dcterms:W3CDTF">2023-06-21T14:38:13Z</dcterms:modified>
</cp:coreProperties>
</file>