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rturo Gonzalez\Desktop\Dalenius hodges\Data\"/>
    </mc:Choice>
  </mc:AlternateContent>
  <xr:revisionPtr revIDLastSave="0" documentId="13_ncr:1_{02F63598-6C0A-4C54-9131-C0049E5B0A2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se" sheetId="1" r:id="rId1"/>
    <sheet name="casoDePrueba01" sheetId="5" r:id="rId2"/>
    <sheet name="casoDePrueba02" sheetId="4" r:id="rId3"/>
    <sheet name="casoDePrueba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6" l="1"/>
  <c r="J19" i="4"/>
  <c r="J18" i="4"/>
  <c r="J17" i="4"/>
  <c r="O3" i="6" l="1"/>
  <c r="O4" i="6"/>
  <c r="O5" i="6"/>
  <c r="O6" i="6"/>
  <c r="O7" i="6"/>
  <c r="O8" i="6"/>
  <c r="O9" i="6"/>
  <c r="O10" i="6"/>
  <c r="O11" i="6"/>
  <c r="O2" i="6"/>
  <c r="J19" i="6"/>
  <c r="J18" i="6"/>
  <c r="I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D2" i="6"/>
  <c r="G3" i="4"/>
  <c r="J16" i="5"/>
  <c r="J14" i="6"/>
  <c r="D2" i="5"/>
  <c r="I19" i="5" s="1"/>
  <c r="E2" i="5" l="1"/>
  <c r="I17" i="6"/>
  <c r="E2" i="6"/>
  <c r="J14" i="4"/>
  <c r="E2" i="4" s="1"/>
  <c r="D2" i="4"/>
  <c r="I17" i="4" s="1"/>
  <c r="D3" i="5" l="1"/>
  <c r="E3" i="5" s="1"/>
  <c r="J19" i="5" s="1"/>
  <c r="F2" i="5"/>
  <c r="G2" i="5" s="1"/>
  <c r="D3" i="6"/>
  <c r="E3" i="6" s="1"/>
  <c r="F2" i="6"/>
  <c r="G2" i="6" s="1"/>
  <c r="F2" i="4"/>
  <c r="G2" i="4" s="1"/>
  <c r="D3" i="4"/>
  <c r="E3" i="4" s="1"/>
  <c r="O6" i="5" l="1"/>
  <c r="O25" i="5"/>
  <c r="O9" i="5"/>
  <c r="O44" i="5"/>
  <c r="O28" i="5"/>
  <c r="O12" i="5"/>
  <c r="O47" i="5"/>
  <c r="O31" i="5"/>
  <c r="O15" i="5"/>
  <c r="O49" i="5"/>
  <c r="O46" i="5"/>
  <c r="O30" i="5"/>
  <c r="O14" i="5"/>
  <c r="O42" i="5"/>
  <c r="O10" i="5"/>
  <c r="O17" i="5"/>
  <c r="O2" i="5"/>
  <c r="O4" i="5"/>
  <c r="O23" i="5"/>
  <c r="O29" i="5"/>
  <c r="O22" i="5"/>
  <c r="O33" i="5"/>
  <c r="O13" i="5"/>
  <c r="O48" i="5"/>
  <c r="O32" i="5"/>
  <c r="O51" i="5"/>
  <c r="O19" i="5"/>
  <c r="O3" i="5"/>
  <c r="O18" i="5"/>
  <c r="O45" i="5"/>
  <c r="O21" i="5"/>
  <c r="O5" i="5"/>
  <c r="O40" i="5"/>
  <c r="O24" i="5"/>
  <c r="O8" i="5"/>
  <c r="O43" i="5"/>
  <c r="O27" i="5"/>
  <c r="O11" i="5"/>
  <c r="O37" i="5"/>
  <c r="O26" i="5"/>
  <c r="O41" i="5"/>
  <c r="O36" i="5"/>
  <c r="O20" i="5"/>
  <c r="O39" i="5"/>
  <c r="O7" i="5"/>
  <c r="O38" i="5"/>
  <c r="O16" i="5"/>
  <c r="O35" i="5"/>
  <c r="O50" i="5"/>
  <c r="O34" i="5"/>
  <c r="D4" i="5"/>
  <c r="E4" i="5" s="1"/>
  <c r="F3" i="5"/>
  <c r="G3" i="5" s="1"/>
  <c r="G3" i="6"/>
  <c r="D4" i="6"/>
  <c r="E4" i="6" s="1"/>
  <c r="F3" i="4"/>
  <c r="D4" i="4"/>
  <c r="E4" i="4" s="1"/>
  <c r="F4" i="5" l="1"/>
  <c r="G4" i="5" s="1"/>
  <c r="I20" i="5"/>
  <c r="D5" i="5"/>
  <c r="E5" i="5" s="1"/>
  <c r="D5" i="6"/>
  <c r="E5" i="6" s="1"/>
  <c r="F4" i="4"/>
  <c r="G4" i="4" s="1"/>
  <c r="D5" i="4"/>
  <c r="E5" i="4" s="1"/>
  <c r="F5" i="5" l="1"/>
  <c r="G5" i="5" s="1"/>
  <c r="D6" i="5"/>
  <c r="E6" i="5" s="1"/>
  <c r="J20" i="5" s="1"/>
  <c r="O54" i="5" s="1"/>
  <c r="D6" i="6"/>
  <c r="E6" i="6" s="1"/>
  <c r="I18" i="6"/>
  <c r="F5" i="4"/>
  <c r="G5" i="4" s="1"/>
  <c r="D6" i="4"/>
  <c r="E6" i="4" s="1"/>
  <c r="I18" i="4"/>
  <c r="O13" i="4"/>
  <c r="O12" i="4"/>
  <c r="O5" i="4"/>
  <c r="O7" i="4"/>
  <c r="O10" i="4"/>
  <c r="O8" i="4"/>
  <c r="O4" i="4"/>
  <c r="O6" i="4"/>
  <c r="O3" i="4"/>
  <c r="O11" i="4"/>
  <c r="O9" i="4"/>
  <c r="O2" i="4"/>
  <c r="O72" i="5" l="1"/>
  <c r="O77" i="5"/>
  <c r="O68" i="5"/>
  <c r="O71" i="5"/>
  <c r="O61" i="5"/>
  <c r="O82" i="5"/>
  <c r="O56" i="5"/>
  <c r="O66" i="5"/>
  <c r="O60" i="5"/>
  <c r="O69" i="5"/>
  <c r="O53" i="5"/>
  <c r="O55" i="5"/>
  <c r="O79" i="5"/>
  <c r="O63" i="5"/>
  <c r="O74" i="5"/>
  <c r="O58" i="5"/>
  <c r="O64" i="5"/>
  <c r="O73" i="5"/>
  <c r="O57" i="5"/>
  <c r="O52" i="5"/>
  <c r="O83" i="5"/>
  <c r="O67" i="5"/>
  <c r="O78" i="5"/>
  <c r="O62" i="5"/>
  <c r="O84" i="5"/>
  <c r="O81" i="5"/>
  <c r="O65" i="5"/>
  <c r="O80" i="5"/>
  <c r="O76" i="5"/>
  <c r="O75" i="5"/>
  <c r="O59" i="5"/>
  <c r="O70" i="5"/>
  <c r="O15" i="6"/>
  <c r="O19" i="6"/>
  <c r="O23" i="6"/>
  <c r="O27" i="6"/>
  <c r="O31" i="6"/>
  <c r="O12" i="6"/>
  <c r="O16" i="6"/>
  <c r="O20" i="6"/>
  <c r="O24" i="6"/>
  <c r="O28" i="6"/>
  <c r="O32" i="6"/>
  <c r="O18" i="6"/>
  <c r="O30" i="6"/>
  <c r="O13" i="6"/>
  <c r="O17" i="6"/>
  <c r="O21" i="6"/>
  <c r="O25" i="6"/>
  <c r="O29" i="6"/>
  <c r="O33" i="6"/>
  <c r="O14" i="6"/>
  <c r="O22" i="6"/>
  <c r="O26" i="6"/>
  <c r="F6" i="5"/>
  <c r="G6" i="5" s="1"/>
  <c r="D7" i="5"/>
  <c r="E7" i="5" s="1"/>
  <c r="I21" i="5"/>
  <c r="D7" i="6"/>
  <c r="E7" i="6" s="1"/>
  <c r="F6" i="4"/>
  <c r="G6" i="4" s="1"/>
  <c r="D7" i="4"/>
  <c r="E7" i="4" s="1"/>
  <c r="F7" i="5" l="1"/>
  <c r="G7" i="5" s="1"/>
  <c r="D8" i="5"/>
  <c r="E8" i="5" s="1"/>
  <c r="I19" i="6"/>
  <c r="D8" i="6"/>
  <c r="E8" i="6" s="1"/>
  <c r="F7" i="4"/>
  <c r="G7" i="4" s="1"/>
  <c r="D8" i="4"/>
  <c r="E8" i="4" s="1"/>
  <c r="F8" i="5" l="1"/>
  <c r="G8" i="5" s="1"/>
  <c r="D9" i="5"/>
  <c r="E9" i="5" s="1"/>
  <c r="D9" i="6"/>
  <c r="E9" i="6" s="1"/>
  <c r="F8" i="4"/>
  <c r="G8" i="4" s="1"/>
  <c r="D9" i="4"/>
  <c r="E9" i="4" s="1"/>
  <c r="I19" i="4"/>
  <c r="O18" i="4"/>
  <c r="O17" i="4"/>
  <c r="O20" i="4"/>
  <c r="O16" i="4"/>
  <c r="O15" i="4"/>
  <c r="O14" i="4"/>
  <c r="O19" i="4"/>
  <c r="F9" i="5" l="1"/>
  <c r="G9" i="5" s="1"/>
  <c r="D10" i="5"/>
  <c r="E10" i="5" s="1"/>
  <c r="D10" i="6"/>
  <c r="E10" i="6" s="1"/>
  <c r="F9" i="4"/>
  <c r="G9" i="4" s="1"/>
  <c r="D10" i="4"/>
  <c r="E10" i="4" s="1"/>
  <c r="F10" i="5" l="1"/>
  <c r="G10" i="5" s="1"/>
  <c r="D11" i="5"/>
  <c r="E11" i="5" s="1"/>
  <c r="D11" i="6"/>
  <c r="E11" i="6" s="1"/>
  <c r="D11" i="4"/>
  <c r="E11" i="4" s="1"/>
  <c r="F10" i="4"/>
  <c r="G10" i="4" s="1"/>
  <c r="F11" i="5" l="1"/>
  <c r="G11" i="5" s="1"/>
  <c r="D12" i="5"/>
  <c r="E12" i="5" s="1"/>
  <c r="J21" i="5" s="1"/>
  <c r="I22" i="5" s="1"/>
  <c r="D12" i="6"/>
  <c r="E12" i="6" s="1"/>
  <c r="D12" i="4"/>
  <c r="E12" i="4" s="1"/>
  <c r="F11" i="4"/>
  <c r="G11" i="4" s="1"/>
  <c r="O86" i="5" l="1"/>
  <c r="O97" i="5"/>
  <c r="O91" i="5"/>
  <c r="O99" i="5"/>
  <c r="O87" i="5"/>
  <c r="O102" i="5"/>
  <c r="O103" i="5"/>
  <c r="O88" i="5"/>
  <c r="O89" i="5"/>
  <c r="O95" i="5"/>
  <c r="O104" i="5"/>
  <c r="O93" i="5"/>
  <c r="O100" i="5"/>
  <c r="O98" i="5"/>
  <c r="O96" i="5"/>
  <c r="O101" i="5"/>
  <c r="O90" i="5"/>
  <c r="O94" i="5"/>
  <c r="O92" i="5"/>
  <c r="O85" i="5"/>
  <c r="F12" i="5"/>
  <c r="G12" i="5" s="1"/>
  <c r="D13" i="5"/>
  <c r="E13" i="5" s="1"/>
  <c r="D13" i="6"/>
  <c r="E13" i="6" s="1"/>
  <c r="F12" i="4"/>
  <c r="G12" i="4" s="1"/>
  <c r="D13" i="4"/>
  <c r="E13" i="4" s="1"/>
  <c r="I20" i="4"/>
  <c r="O23" i="4"/>
  <c r="O27" i="4"/>
  <c r="O25" i="4"/>
  <c r="O26" i="4"/>
  <c r="O24" i="4"/>
  <c r="O21" i="4"/>
  <c r="O22" i="4"/>
  <c r="F13" i="5" l="1"/>
  <c r="G13" i="5" s="1"/>
  <c r="D14" i="5"/>
  <c r="E14" i="5" s="1"/>
  <c r="D14" i="6"/>
  <c r="E14" i="6" s="1"/>
  <c r="D14" i="4"/>
  <c r="E14" i="4" s="1"/>
  <c r="F13" i="4"/>
  <c r="G13" i="4" s="1"/>
  <c r="F14" i="5" l="1"/>
  <c r="G14" i="5" s="1"/>
  <c r="D15" i="5"/>
  <c r="E15" i="5" s="1"/>
  <c r="D15" i="6"/>
  <c r="E15" i="6" s="1"/>
  <c r="F14" i="4"/>
  <c r="G14" i="4" s="1"/>
  <c r="D15" i="4"/>
  <c r="E15" i="4" s="1"/>
  <c r="D2" i="1"/>
  <c r="J14" i="1"/>
  <c r="F15" i="5" l="1"/>
  <c r="G15" i="5" s="1"/>
  <c r="D16" i="5"/>
  <c r="E16" i="5" s="1"/>
  <c r="D16" i="6"/>
  <c r="E16" i="6" s="1"/>
  <c r="F15" i="4"/>
  <c r="G15" i="4" s="1"/>
  <c r="D16" i="4"/>
  <c r="E16" i="4" s="1"/>
  <c r="E2" i="1"/>
  <c r="F2" i="1" s="1"/>
  <c r="G2" i="1" s="1"/>
  <c r="F16" i="5" l="1"/>
  <c r="G16" i="5" s="1"/>
  <c r="D17" i="5"/>
  <c r="E17" i="5" s="1"/>
  <c r="D17" i="6"/>
  <c r="E17" i="6" s="1"/>
  <c r="D17" i="4"/>
  <c r="E17" i="4" s="1"/>
  <c r="F16" i="4"/>
  <c r="G16" i="4" s="1"/>
  <c r="I17" i="1"/>
  <c r="F17" i="5" l="1"/>
  <c r="G17" i="5" s="1"/>
  <c r="D18" i="5"/>
  <c r="E18" i="5" s="1"/>
  <c r="D18" i="6"/>
  <c r="E18" i="6" s="1"/>
  <c r="D18" i="4"/>
  <c r="E18" i="4" s="1"/>
  <c r="F17" i="4"/>
  <c r="G17" i="4" s="1"/>
  <c r="D3" i="1"/>
  <c r="E3" i="1" s="1"/>
  <c r="D4" i="1" s="1"/>
  <c r="E4" i="1" s="1"/>
  <c r="F18" i="5" l="1"/>
  <c r="G18" i="5" s="1"/>
  <c r="D19" i="5"/>
  <c r="E19" i="5" s="1"/>
  <c r="D19" i="6"/>
  <c r="E19" i="6" s="1"/>
  <c r="F18" i="4"/>
  <c r="G18" i="4" s="1"/>
  <c r="D19" i="4"/>
  <c r="E19" i="4" s="1"/>
  <c r="F4" i="1"/>
  <c r="J17" i="1"/>
  <c r="I18" i="1" s="1"/>
  <c r="F3" i="1"/>
  <c r="G3" i="1" s="1"/>
  <c r="F19" i="5" l="1"/>
  <c r="G19" i="5" s="1"/>
  <c r="D20" i="5"/>
  <c r="E20" i="5" s="1"/>
  <c r="D20" i="6"/>
  <c r="E20" i="6" s="1"/>
  <c r="F19" i="4"/>
  <c r="G19" i="4" s="1"/>
  <c r="D20" i="4"/>
  <c r="E20" i="4" s="1"/>
  <c r="G4" i="1"/>
  <c r="O3" i="1"/>
  <c r="F20" i="5" l="1"/>
  <c r="G20" i="5" s="1"/>
  <c r="D21" i="5"/>
  <c r="E21" i="5" s="1"/>
  <c r="D21" i="6"/>
  <c r="E21" i="6" s="1"/>
  <c r="D21" i="4"/>
  <c r="E21" i="4" s="1"/>
  <c r="F20" i="4"/>
  <c r="G20" i="4" s="1"/>
  <c r="D5" i="1"/>
  <c r="E5" i="1" s="1"/>
  <c r="D6" i="1" s="1"/>
  <c r="E6" i="1" s="1"/>
  <c r="F21" i="5" l="1"/>
  <c r="G21" i="5" s="1"/>
  <c r="D22" i="5"/>
  <c r="E22" i="5" s="1"/>
  <c r="D22" i="6"/>
  <c r="E22" i="6" s="1"/>
  <c r="D22" i="4"/>
  <c r="E22" i="4" s="1"/>
  <c r="F21" i="4"/>
  <c r="G21" i="4" s="1"/>
  <c r="D7" i="1"/>
  <c r="E7" i="1" s="1"/>
  <c r="F6" i="1"/>
  <c r="F5" i="1"/>
  <c r="G5" i="1" s="1"/>
  <c r="F22" i="5" l="1"/>
  <c r="G22" i="5" s="1"/>
  <c r="D23" i="5"/>
  <c r="E23" i="5" s="1"/>
  <c r="D23" i="6"/>
  <c r="E23" i="6" s="1"/>
  <c r="F22" i="4"/>
  <c r="G22" i="4" s="1"/>
  <c r="D23" i="4"/>
  <c r="E23" i="4" s="1"/>
  <c r="G6" i="1"/>
  <c r="F7" i="1"/>
  <c r="G7" i="1" s="1"/>
  <c r="J18" i="1"/>
  <c r="I19" i="1" s="1"/>
  <c r="D8" i="1"/>
  <c r="E8" i="1" s="1"/>
  <c r="F8" i="1" s="1"/>
  <c r="F23" i="5" l="1"/>
  <c r="G23" i="5" s="1"/>
  <c r="D24" i="5"/>
  <c r="E24" i="5" s="1"/>
  <c r="D24" i="6"/>
  <c r="E24" i="6" s="1"/>
  <c r="F23" i="4"/>
  <c r="G23" i="4" s="1"/>
  <c r="D24" i="4"/>
  <c r="E24" i="4" s="1"/>
  <c r="G8" i="1"/>
  <c r="D9" i="1"/>
  <c r="E9" i="1" s="1"/>
  <c r="D10" i="1" s="1"/>
  <c r="E10" i="1" s="1"/>
  <c r="F24" i="5" l="1"/>
  <c r="G24" i="5" s="1"/>
  <c r="D25" i="5"/>
  <c r="E25" i="5" s="1"/>
  <c r="D25" i="6"/>
  <c r="E25" i="6" s="1"/>
  <c r="D25" i="4"/>
  <c r="E25" i="4" s="1"/>
  <c r="F24" i="4"/>
  <c r="G24" i="4" s="1"/>
  <c r="F10" i="1"/>
  <c r="D11" i="1"/>
  <c r="E11" i="1" s="1"/>
  <c r="F9" i="1"/>
  <c r="G9" i="1" s="1"/>
  <c r="F25" i="5" l="1"/>
  <c r="G25" i="5" s="1"/>
  <c r="D26" i="5"/>
  <c r="E26" i="5" s="1"/>
  <c r="D26" i="6"/>
  <c r="E26" i="6" s="1"/>
  <c r="F25" i="4"/>
  <c r="G25" i="4" s="1"/>
  <c r="D26" i="4"/>
  <c r="E26" i="4" s="1"/>
  <c r="G10" i="1"/>
  <c r="J19" i="1"/>
  <c r="I20" i="1" s="1"/>
  <c r="D12" i="1"/>
  <c r="E12" i="1" s="1"/>
  <c r="F11" i="1"/>
  <c r="O8" i="1"/>
  <c r="O27" i="1"/>
  <c r="O11" i="1"/>
  <c r="O28" i="1"/>
  <c r="O7" i="1"/>
  <c r="O4" i="1"/>
  <c r="O9" i="1"/>
  <c r="O6" i="1"/>
  <c r="O16" i="1"/>
  <c r="O17" i="1"/>
  <c r="O24" i="1"/>
  <c r="O19" i="1"/>
  <c r="O20" i="1"/>
  <c r="O5" i="1"/>
  <c r="O18" i="1"/>
  <c r="O13" i="1"/>
  <c r="O12" i="1"/>
  <c r="O10" i="1"/>
  <c r="O14" i="1"/>
  <c r="O15" i="1"/>
  <c r="O25" i="1"/>
  <c r="O2" i="1"/>
  <c r="F26" i="5" l="1"/>
  <c r="G26" i="5" s="1"/>
  <c r="D27" i="5"/>
  <c r="E27" i="5" s="1"/>
  <c r="D27" i="6"/>
  <c r="E27" i="6" s="1"/>
  <c r="F26" i="4"/>
  <c r="G26" i="4" s="1"/>
  <c r="D27" i="4"/>
  <c r="E27" i="4" s="1"/>
  <c r="G11" i="1"/>
  <c r="O22" i="1"/>
  <c r="O23" i="1"/>
  <c r="O21" i="1"/>
  <c r="O26" i="1"/>
  <c r="F12" i="1"/>
  <c r="G12" i="1" s="1"/>
  <c r="D13" i="1"/>
  <c r="E13" i="1" s="1"/>
  <c r="F27" i="5" l="1"/>
  <c r="G27" i="5" s="1"/>
  <c r="D28" i="5"/>
  <c r="E28" i="5" s="1"/>
  <c r="D28" i="6"/>
  <c r="E28" i="6" s="1"/>
  <c r="F27" i="4"/>
  <c r="G27" i="4" s="1"/>
  <c r="D28" i="4"/>
  <c r="E28" i="4" s="1"/>
  <c r="D14" i="1"/>
  <c r="E14" i="1" s="1"/>
  <c r="F13" i="1"/>
  <c r="G13" i="1" s="1"/>
  <c r="F28" i="5" l="1"/>
  <c r="G28" i="5" s="1"/>
  <c r="D29" i="5"/>
  <c r="E29" i="5" s="1"/>
  <c r="J22" i="5" s="1"/>
  <c r="D29" i="6"/>
  <c r="E29" i="6" s="1"/>
  <c r="D29" i="4"/>
  <c r="E29" i="4" s="1"/>
  <c r="F28" i="4"/>
  <c r="G28" i="4" s="1"/>
  <c r="D15" i="1"/>
  <c r="E15" i="1" s="1"/>
  <c r="F14" i="1"/>
  <c r="G14" i="1" s="1"/>
  <c r="O113" i="5" l="1"/>
  <c r="O116" i="5"/>
  <c r="O106" i="5"/>
  <c r="O111" i="5"/>
  <c r="O115" i="5"/>
  <c r="O109" i="5"/>
  <c r="O112" i="5"/>
  <c r="O114" i="5"/>
  <c r="O105" i="5"/>
  <c r="O110" i="5"/>
  <c r="O108" i="5"/>
  <c r="O107" i="5"/>
  <c r="F29" i="5"/>
  <c r="G29" i="5" s="1"/>
  <c r="D30" i="5"/>
  <c r="E30" i="5" s="1"/>
  <c r="D30" i="6"/>
  <c r="E30" i="6" s="1"/>
  <c r="D30" i="4"/>
  <c r="E30" i="4" s="1"/>
  <c r="F29" i="4"/>
  <c r="G29" i="4" s="1"/>
  <c r="D16" i="1"/>
  <c r="E16" i="1" s="1"/>
  <c r="F15" i="1"/>
  <c r="G15" i="1" s="1"/>
  <c r="F30" i="5" l="1"/>
  <c r="G30" i="5" s="1"/>
  <c r="D31" i="5"/>
  <c r="E31" i="5" s="1"/>
  <c r="D31" i="6"/>
  <c r="E31" i="6" s="1"/>
  <c r="F30" i="4"/>
  <c r="G30" i="4" s="1"/>
  <c r="D31" i="4"/>
  <c r="E31" i="4" s="1"/>
  <c r="F16" i="1"/>
  <c r="G16" i="1" s="1"/>
  <c r="D17" i="1"/>
  <c r="E17" i="1" s="1"/>
  <c r="F31" i="5" l="1"/>
  <c r="G31" i="5" s="1"/>
  <c r="D32" i="5"/>
  <c r="E32" i="5" s="1"/>
  <c r="D32" i="6"/>
  <c r="E32" i="6" s="1"/>
  <c r="F31" i="4"/>
  <c r="G31" i="4" s="1"/>
  <c r="D32" i="4"/>
  <c r="E32" i="4" s="1"/>
  <c r="D18" i="1"/>
  <c r="E18" i="1" s="1"/>
  <c r="F17" i="1"/>
  <c r="G17" i="1" s="1"/>
  <c r="F32" i="5" l="1"/>
  <c r="G32" i="5" s="1"/>
  <c r="D33" i="5"/>
  <c r="E33" i="5" s="1"/>
  <c r="D33" i="6"/>
  <c r="E33" i="6" s="1"/>
  <c r="D33" i="4"/>
  <c r="E33" i="4" s="1"/>
  <c r="F32" i="4"/>
  <c r="G32" i="4" s="1"/>
  <c r="D19" i="1"/>
  <c r="E19" i="1" s="1"/>
  <c r="F18" i="1"/>
  <c r="G18" i="1" s="1"/>
  <c r="F33" i="5" l="1"/>
  <c r="G33" i="5" s="1"/>
  <c r="D34" i="5"/>
  <c r="E34" i="5" s="1"/>
  <c r="I23" i="5"/>
  <c r="F33" i="4"/>
  <c r="G33" i="4" s="1"/>
  <c r="I4" i="4" s="1"/>
  <c r="I6" i="4" s="1"/>
  <c r="J20" i="4"/>
  <c r="O28" i="4" s="1"/>
  <c r="F19" i="1"/>
  <c r="G19" i="1" s="1"/>
  <c r="D20" i="1"/>
  <c r="E20" i="1" s="1"/>
  <c r="D35" i="5" l="1"/>
  <c r="E35" i="5" s="1"/>
  <c r="F34" i="5"/>
  <c r="G34" i="5" s="1"/>
  <c r="I10" i="6"/>
  <c r="O30" i="4"/>
  <c r="O33" i="4"/>
  <c r="O31" i="4"/>
  <c r="O29" i="4"/>
  <c r="O32" i="4"/>
  <c r="I12" i="4"/>
  <c r="D21" i="1"/>
  <c r="E21" i="1" s="1"/>
  <c r="F20" i="1"/>
  <c r="G20" i="1" s="1"/>
  <c r="D36" i="5" l="1"/>
  <c r="E36" i="5" s="1"/>
  <c r="F35" i="5"/>
  <c r="G35" i="5" s="1"/>
  <c r="F21" i="1"/>
  <c r="G21" i="1" s="1"/>
  <c r="D22" i="1"/>
  <c r="E22" i="1" s="1"/>
  <c r="D37" i="5" l="1"/>
  <c r="E37" i="5" s="1"/>
  <c r="F36" i="5"/>
  <c r="G36" i="5" s="1"/>
  <c r="D23" i="1"/>
  <c r="E23" i="1" s="1"/>
  <c r="F22" i="1"/>
  <c r="G22" i="1" s="1"/>
  <c r="D38" i="5" l="1"/>
  <c r="E38" i="5" s="1"/>
  <c r="F37" i="5"/>
  <c r="G37" i="5" s="1"/>
  <c r="F23" i="1"/>
  <c r="G23" i="1" s="1"/>
  <c r="D24" i="1"/>
  <c r="E24" i="1" s="1"/>
  <c r="D39" i="5" l="1"/>
  <c r="E39" i="5" s="1"/>
  <c r="F38" i="5"/>
  <c r="G38" i="5" s="1"/>
  <c r="D25" i="1"/>
  <c r="E25" i="1" s="1"/>
  <c r="F24" i="1"/>
  <c r="G24" i="1" s="1"/>
  <c r="D40" i="5" l="1"/>
  <c r="E40" i="5" s="1"/>
  <c r="F39" i="5"/>
  <c r="G39" i="5" s="1"/>
  <c r="D26" i="1"/>
  <c r="E26" i="1" s="1"/>
  <c r="F25" i="1"/>
  <c r="G25" i="1" s="1"/>
  <c r="D41" i="5" l="1"/>
  <c r="E41" i="5" s="1"/>
  <c r="F40" i="5"/>
  <c r="G40" i="5" s="1"/>
  <c r="F26" i="1"/>
  <c r="G26" i="1" s="1"/>
  <c r="D27" i="1"/>
  <c r="E27" i="1" s="1"/>
  <c r="D42" i="5" l="1"/>
  <c r="E42" i="5" s="1"/>
  <c r="F41" i="5"/>
  <c r="G41" i="5" s="1"/>
  <c r="D28" i="1"/>
  <c r="E28" i="1" s="1"/>
  <c r="F27" i="1"/>
  <c r="G27" i="1" s="1"/>
  <c r="D43" i="5" l="1"/>
  <c r="E43" i="5" s="1"/>
  <c r="F42" i="5"/>
  <c r="G42" i="5" s="1"/>
  <c r="F28" i="1"/>
  <c r="G28" i="1" s="1"/>
  <c r="D29" i="1"/>
  <c r="E29" i="1" s="1"/>
  <c r="D44" i="5" l="1"/>
  <c r="E44" i="5" s="1"/>
  <c r="F43" i="5"/>
  <c r="G43" i="5" s="1"/>
  <c r="D30" i="1"/>
  <c r="E30" i="1" s="1"/>
  <c r="F29" i="1"/>
  <c r="G29" i="1" s="1"/>
  <c r="D45" i="5" l="1"/>
  <c r="E45" i="5" s="1"/>
  <c r="F44" i="5"/>
  <c r="G44" i="5" s="1"/>
  <c r="F30" i="1"/>
  <c r="G30" i="1" s="1"/>
  <c r="D31" i="1"/>
  <c r="E31" i="1" s="1"/>
  <c r="D46" i="5" l="1"/>
  <c r="E46" i="5" s="1"/>
  <c r="F45" i="5"/>
  <c r="G45" i="5" s="1"/>
  <c r="D32" i="1"/>
  <c r="E32" i="1" s="1"/>
  <c r="F31" i="1"/>
  <c r="G31" i="1" s="1"/>
  <c r="D47" i="5" l="1"/>
  <c r="E47" i="5" s="1"/>
  <c r="F46" i="5"/>
  <c r="G46" i="5" s="1"/>
  <c r="F32" i="1"/>
  <c r="G32" i="1" s="1"/>
  <c r="D33" i="1"/>
  <c r="E33" i="1" s="1"/>
  <c r="D48" i="5" l="1"/>
  <c r="E48" i="5" s="1"/>
  <c r="F47" i="5"/>
  <c r="G47" i="5" s="1"/>
  <c r="F33" i="1"/>
  <c r="G33" i="1" s="1"/>
  <c r="I4" i="1" s="1"/>
  <c r="J20" i="1"/>
  <c r="D49" i="5" l="1"/>
  <c r="E49" i="5" s="1"/>
  <c r="F48" i="5"/>
  <c r="G48" i="5" s="1"/>
  <c r="I7" i="1"/>
  <c r="I11" i="1"/>
  <c r="O33" i="1"/>
  <c r="O32" i="1"/>
  <c r="O31" i="1"/>
  <c r="O29" i="1"/>
  <c r="O30" i="1"/>
  <c r="D50" i="5" l="1"/>
  <c r="E50" i="5" s="1"/>
  <c r="F49" i="5"/>
  <c r="G49" i="5" s="1"/>
  <c r="D51" i="5" l="1"/>
  <c r="E51" i="5" s="1"/>
  <c r="F50" i="5"/>
  <c r="G50" i="5" s="1"/>
  <c r="D52" i="5" l="1"/>
  <c r="E52" i="5" s="1"/>
  <c r="F51" i="5"/>
  <c r="G51" i="5" s="1"/>
  <c r="D53" i="5" l="1"/>
  <c r="E53" i="5" s="1"/>
  <c r="F52" i="5"/>
  <c r="G52" i="5" s="1"/>
  <c r="F53" i="5" l="1"/>
  <c r="G53" i="5" s="1"/>
  <c r="D54" i="5"/>
  <c r="E54" i="5" s="1"/>
  <c r="D55" i="5" l="1"/>
  <c r="E55" i="5" s="1"/>
  <c r="F54" i="5"/>
  <c r="G54" i="5" s="1"/>
  <c r="D56" i="5" l="1"/>
  <c r="E56" i="5" s="1"/>
  <c r="F55" i="5"/>
  <c r="G55" i="5" s="1"/>
  <c r="D57" i="5" l="1"/>
  <c r="E57" i="5" s="1"/>
  <c r="F56" i="5"/>
  <c r="G56" i="5" s="1"/>
  <c r="D58" i="5" l="1"/>
  <c r="E58" i="5" s="1"/>
  <c r="F57" i="5"/>
  <c r="G57" i="5" s="1"/>
  <c r="D59" i="5" l="1"/>
  <c r="E59" i="5" s="1"/>
  <c r="F58" i="5"/>
  <c r="G58" i="5" s="1"/>
  <c r="D60" i="5" l="1"/>
  <c r="E60" i="5" s="1"/>
  <c r="F59" i="5"/>
  <c r="G59" i="5" s="1"/>
  <c r="D61" i="5" l="1"/>
  <c r="E61" i="5" s="1"/>
  <c r="F60" i="5"/>
  <c r="G60" i="5" s="1"/>
  <c r="D62" i="5" l="1"/>
  <c r="E62" i="5" s="1"/>
  <c r="F61" i="5"/>
  <c r="G61" i="5" s="1"/>
  <c r="D63" i="5" l="1"/>
  <c r="E63" i="5" s="1"/>
  <c r="F62" i="5"/>
  <c r="G62" i="5" s="1"/>
  <c r="D64" i="5" l="1"/>
  <c r="E64" i="5" s="1"/>
  <c r="F63" i="5"/>
  <c r="G63" i="5" s="1"/>
  <c r="D65" i="5" l="1"/>
  <c r="E65" i="5" s="1"/>
  <c r="F64" i="5"/>
  <c r="G64" i="5" s="1"/>
  <c r="D66" i="5" l="1"/>
  <c r="E66" i="5" s="1"/>
  <c r="F65" i="5"/>
  <c r="G65" i="5" s="1"/>
  <c r="F66" i="5" l="1"/>
  <c r="G66" i="5" s="1"/>
  <c r="D67" i="5"/>
  <c r="E67" i="5" s="1"/>
  <c r="D68" i="5" l="1"/>
  <c r="E68" i="5" s="1"/>
  <c r="F67" i="5"/>
  <c r="G67" i="5" s="1"/>
  <c r="D69" i="5" l="1"/>
  <c r="E69" i="5" s="1"/>
  <c r="F68" i="5"/>
  <c r="G68" i="5" s="1"/>
  <c r="D70" i="5" l="1"/>
  <c r="E70" i="5" s="1"/>
  <c r="F69" i="5"/>
  <c r="G69" i="5" s="1"/>
  <c r="D71" i="5" l="1"/>
  <c r="E71" i="5" s="1"/>
  <c r="F70" i="5"/>
  <c r="G70" i="5" s="1"/>
  <c r="D72" i="5" l="1"/>
  <c r="E72" i="5" s="1"/>
  <c r="F71" i="5"/>
  <c r="G71" i="5" s="1"/>
  <c r="D73" i="5" l="1"/>
  <c r="E73" i="5" s="1"/>
  <c r="F72" i="5"/>
  <c r="G72" i="5" s="1"/>
  <c r="D74" i="5" l="1"/>
  <c r="E74" i="5" s="1"/>
  <c r="F73" i="5"/>
  <c r="G73" i="5" s="1"/>
  <c r="F74" i="5" l="1"/>
  <c r="G74" i="5" s="1"/>
  <c r="D75" i="5"/>
  <c r="E75" i="5" s="1"/>
  <c r="D76" i="5" l="1"/>
  <c r="E76" i="5" s="1"/>
  <c r="F75" i="5"/>
  <c r="G75" i="5" s="1"/>
  <c r="D77" i="5" l="1"/>
  <c r="E77" i="5" s="1"/>
  <c r="F76" i="5"/>
  <c r="G76" i="5" s="1"/>
  <c r="D78" i="5" l="1"/>
  <c r="E78" i="5" s="1"/>
  <c r="F77" i="5"/>
  <c r="G77" i="5" s="1"/>
  <c r="D79" i="5" l="1"/>
  <c r="E79" i="5" s="1"/>
  <c r="F78" i="5"/>
  <c r="G78" i="5" s="1"/>
  <c r="D80" i="5" l="1"/>
  <c r="E80" i="5" s="1"/>
  <c r="F79" i="5"/>
  <c r="G79" i="5" s="1"/>
  <c r="D81" i="5" l="1"/>
  <c r="E81" i="5" s="1"/>
  <c r="F80" i="5"/>
  <c r="G80" i="5" s="1"/>
  <c r="D82" i="5" l="1"/>
  <c r="E82" i="5" s="1"/>
  <c r="F81" i="5"/>
  <c r="G81" i="5" s="1"/>
  <c r="D83" i="5" l="1"/>
  <c r="E83" i="5" s="1"/>
  <c r="F82" i="5"/>
  <c r="G82" i="5" s="1"/>
  <c r="D84" i="5" l="1"/>
  <c r="E84" i="5" s="1"/>
  <c r="F83" i="5"/>
  <c r="G83" i="5" s="1"/>
  <c r="D85" i="5" l="1"/>
  <c r="E85" i="5" s="1"/>
  <c r="F84" i="5"/>
  <c r="G84" i="5" s="1"/>
  <c r="D86" i="5" l="1"/>
  <c r="E86" i="5" s="1"/>
  <c r="F85" i="5"/>
  <c r="G85" i="5" s="1"/>
  <c r="D87" i="5" l="1"/>
  <c r="E87" i="5" s="1"/>
  <c r="F86" i="5"/>
  <c r="G86" i="5" s="1"/>
  <c r="D88" i="5" l="1"/>
  <c r="E88" i="5" s="1"/>
  <c r="F87" i="5"/>
  <c r="G87" i="5" s="1"/>
  <c r="D89" i="5" l="1"/>
  <c r="E89" i="5" s="1"/>
  <c r="F88" i="5"/>
  <c r="G88" i="5" s="1"/>
  <c r="D90" i="5" l="1"/>
  <c r="E90" i="5" s="1"/>
  <c r="F89" i="5"/>
  <c r="G89" i="5" s="1"/>
  <c r="D91" i="5" l="1"/>
  <c r="E91" i="5" s="1"/>
  <c r="F90" i="5"/>
  <c r="G90" i="5" s="1"/>
  <c r="D92" i="5" l="1"/>
  <c r="E92" i="5" s="1"/>
  <c r="F91" i="5"/>
  <c r="G91" i="5" s="1"/>
  <c r="D93" i="5" l="1"/>
  <c r="E93" i="5" s="1"/>
  <c r="F92" i="5"/>
  <c r="G92" i="5" s="1"/>
  <c r="D94" i="5" l="1"/>
  <c r="E94" i="5" s="1"/>
  <c r="F93" i="5"/>
  <c r="G93" i="5" s="1"/>
  <c r="D95" i="5" l="1"/>
  <c r="E95" i="5" s="1"/>
  <c r="F94" i="5"/>
  <c r="G94" i="5" s="1"/>
  <c r="D96" i="5" l="1"/>
  <c r="E96" i="5" s="1"/>
  <c r="F95" i="5"/>
  <c r="G95" i="5" s="1"/>
  <c r="D97" i="5" l="1"/>
  <c r="E97" i="5" s="1"/>
  <c r="F96" i="5"/>
  <c r="G96" i="5" s="1"/>
  <c r="D98" i="5" l="1"/>
  <c r="E98" i="5" s="1"/>
  <c r="F97" i="5"/>
  <c r="G97" i="5" s="1"/>
  <c r="D99" i="5" l="1"/>
  <c r="E99" i="5" s="1"/>
  <c r="F98" i="5"/>
  <c r="G98" i="5" s="1"/>
  <c r="D100" i="5" l="1"/>
  <c r="E100" i="5" s="1"/>
  <c r="F99" i="5"/>
  <c r="G99" i="5" s="1"/>
  <c r="D101" i="5" l="1"/>
  <c r="E101" i="5" s="1"/>
  <c r="F100" i="5"/>
  <c r="G100" i="5" s="1"/>
  <c r="D102" i="5" l="1"/>
  <c r="E102" i="5" s="1"/>
  <c r="F101" i="5"/>
  <c r="G101" i="5" s="1"/>
  <c r="D103" i="5" l="1"/>
  <c r="E103" i="5" s="1"/>
  <c r="F102" i="5"/>
  <c r="G102" i="5" s="1"/>
  <c r="D104" i="5" l="1"/>
  <c r="E104" i="5" s="1"/>
  <c r="F103" i="5"/>
  <c r="G103" i="5" s="1"/>
  <c r="D105" i="5" l="1"/>
  <c r="E105" i="5" s="1"/>
  <c r="F104" i="5"/>
  <c r="G104" i="5" s="1"/>
  <c r="D106" i="5" l="1"/>
  <c r="E106" i="5" s="1"/>
  <c r="F105" i="5"/>
  <c r="G105" i="5" s="1"/>
  <c r="D107" i="5" l="1"/>
  <c r="E107" i="5" s="1"/>
  <c r="F106" i="5"/>
  <c r="G106" i="5" s="1"/>
  <c r="D108" i="5" l="1"/>
  <c r="E108" i="5" s="1"/>
  <c r="F107" i="5"/>
  <c r="G107" i="5" s="1"/>
  <c r="D109" i="5" l="1"/>
  <c r="E109" i="5" s="1"/>
  <c r="F108" i="5"/>
  <c r="G108" i="5" s="1"/>
  <c r="D110" i="5" l="1"/>
  <c r="E110" i="5" s="1"/>
  <c r="F109" i="5"/>
  <c r="G109" i="5" s="1"/>
  <c r="D111" i="5" l="1"/>
  <c r="E111" i="5" s="1"/>
  <c r="F110" i="5"/>
  <c r="G110" i="5" s="1"/>
  <c r="D112" i="5" l="1"/>
  <c r="E112" i="5" s="1"/>
  <c r="F111" i="5"/>
  <c r="G111" i="5" s="1"/>
  <c r="D113" i="5" l="1"/>
  <c r="E113" i="5" s="1"/>
  <c r="F112" i="5"/>
  <c r="G112" i="5" s="1"/>
  <c r="D114" i="5" l="1"/>
  <c r="E114" i="5" s="1"/>
  <c r="F113" i="5"/>
  <c r="G113" i="5" s="1"/>
  <c r="D115" i="5" l="1"/>
  <c r="E115" i="5" s="1"/>
  <c r="F114" i="5"/>
  <c r="G114" i="5" s="1"/>
  <c r="F115" i="5" l="1"/>
  <c r="G115" i="5" s="1"/>
  <c r="D116" i="5"/>
  <c r="E116" i="5" s="1"/>
  <c r="D117" i="5" l="1"/>
  <c r="E117" i="5" s="1"/>
  <c r="F116" i="5"/>
  <c r="G116" i="5" s="1"/>
  <c r="D118" i="5" l="1"/>
  <c r="E118" i="5" s="1"/>
  <c r="F117" i="5"/>
  <c r="G117" i="5" s="1"/>
  <c r="D119" i="5" l="1"/>
  <c r="E119" i="5" s="1"/>
  <c r="F118" i="5"/>
  <c r="G118" i="5" s="1"/>
  <c r="D120" i="5" l="1"/>
  <c r="E120" i="5" s="1"/>
  <c r="F119" i="5"/>
  <c r="G119" i="5" s="1"/>
  <c r="D121" i="5" l="1"/>
  <c r="E121" i="5" s="1"/>
  <c r="F120" i="5"/>
  <c r="G120" i="5" s="1"/>
  <c r="D122" i="5" l="1"/>
  <c r="E122" i="5" s="1"/>
  <c r="F121" i="5"/>
  <c r="G121" i="5" s="1"/>
  <c r="D123" i="5" l="1"/>
  <c r="E123" i="5" s="1"/>
  <c r="F122" i="5"/>
  <c r="G122" i="5" s="1"/>
  <c r="D124" i="5" l="1"/>
  <c r="E124" i="5" s="1"/>
  <c r="F123" i="5"/>
  <c r="G123" i="5" s="1"/>
  <c r="D125" i="5" l="1"/>
  <c r="E125" i="5" s="1"/>
  <c r="F124" i="5"/>
  <c r="G124" i="5" s="1"/>
  <c r="D126" i="5" l="1"/>
  <c r="E126" i="5" s="1"/>
  <c r="F125" i="5"/>
  <c r="G125" i="5" s="1"/>
  <c r="F126" i="5" l="1"/>
  <c r="G126" i="5" s="1"/>
  <c r="I4" i="5" s="1"/>
  <c r="J23" i="5"/>
  <c r="I13" i="5" l="1"/>
  <c r="I7" i="5"/>
  <c r="I29" i="5"/>
  <c r="O118" i="5"/>
  <c r="O120" i="5"/>
  <c r="O119" i="5"/>
  <c r="O117" i="5"/>
  <c r="O125" i="5"/>
  <c r="O126" i="5"/>
  <c r="O124" i="5"/>
  <c r="O121" i="5"/>
  <c r="O123" i="5"/>
  <c r="O122" i="5"/>
</calcChain>
</file>

<file path=xl/sharedStrings.xml><?xml version="1.0" encoding="utf-8"?>
<sst xmlns="http://schemas.openxmlformats.org/spreadsheetml/2006/main" count="260" uniqueCount="87">
  <si>
    <t>CVE_ENT</t>
  </si>
  <si>
    <t>CECO_001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</si>
  <si>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</si>
  <si>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</si>
  <si>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</si>
  <si>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</si>
  <si>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</si>
  <si>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</si>
  <si>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</si>
  <si>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</si>
  <si>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</si>
  <si>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</si>
  <si>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</si>
  <si>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</si>
  <si>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</si>
  <si>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</si>
  <si>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</si>
  <si>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</si>
  <si>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</si>
  <si>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</si>
  <si>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</si>
  <si>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</si>
  <si>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</si>
  <si>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</si>
  <si>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</si>
  <si>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</si>
  <si>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</si>
  <si>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</si>
  <si>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</si>
  <si>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</si>
  <si>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</si>
  <si>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</si>
  <si>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</si>
  <si>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</si>
  <si>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Bajo</t>
  </si>
  <si>
    <t>Medio Bajo</t>
  </si>
  <si>
    <t>Medio Alto</t>
  </si>
  <si>
    <t>Alto</t>
  </si>
  <si>
    <t>Clase</t>
  </si>
  <si>
    <t xml:space="preserve">Rango </t>
  </si>
  <si>
    <t>Q</t>
  </si>
  <si>
    <t>Q2</t>
  </si>
  <si>
    <t>Q3</t>
  </si>
  <si>
    <t xml:space="preserve">Intervalos </t>
  </si>
  <si>
    <t xml:space="preserve">Limite Inferior </t>
  </si>
  <si>
    <t>Limite Superior</t>
  </si>
  <si>
    <t xml:space="preserve">Frecuencia </t>
  </si>
  <si>
    <t xml:space="preserve">Raiz Cuadrada Acumulada </t>
  </si>
  <si>
    <t>Clasificación</t>
  </si>
  <si>
    <t xml:space="preserve">Entidad </t>
  </si>
  <si>
    <t>ClaveMun</t>
  </si>
  <si>
    <t>pobtot</t>
  </si>
  <si>
    <t xml:space="preserve">Estratos </t>
  </si>
  <si>
    <t>Q4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</si>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</sst>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Berlin Sans FB Demi"/>
      <family val="2"/>
    </font>
    <font>
      <sz val="11"/>
      <color theme="1"/>
      <name val="Berlin Sans FB Dem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ck">
        <color rgb="FFFF0000"/>
      </bottom>
      <diagonal/>
    </border>
    <border>
      <left style="medium">
        <color theme="1"/>
      </left>
      <right style="medium">
        <color theme="1"/>
      </right>
      <top style="thick">
        <color rgb="FFFF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rgb="FFFF000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thick">
        <color rgb="FFFF0000"/>
      </top>
      <bottom style="medium">
        <color theme="1"/>
      </bottom>
      <diagonal/>
    </border>
    <border>
      <left/>
      <right style="medium">
        <color theme="1"/>
      </right>
      <top style="thick">
        <color rgb="FFFF0000"/>
      </top>
      <bottom style="medium">
        <color theme="1"/>
      </bottom>
      <diagonal/>
    </border>
    <border>
      <left style="mediumDashDotDot">
        <color rgb="FFFF0000"/>
      </left>
      <right style="medium">
        <color theme="1"/>
      </right>
      <top style="thick">
        <color rgb="FFFF0000"/>
      </top>
      <bottom style="medium">
        <color theme="1"/>
      </bottom>
      <diagonal/>
    </border>
    <border>
      <left style="mediumDashDotDot">
        <color rgb="FFFF0000"/>
      </left>
      <right style="mediumDashDotDot">
        <color rgb="FFFF0000"/>
      </right>
      <top style="thick">
        <color rgb="FFFF0000"/>
      </top>
      <bottom style="mediumDashDotDot">
        <color rgb="FFFF0000"/>
      </bottom>
      <diagonal/>
    </border>
    <border>
      <left style="mediumDashDotDot">
        <color rgb="FFFF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DashDotDot">
        <color rgb="FFFF0000"/>
      </top>
      <bottom style="thick">
        <color rgb="FFFF000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/>
      <diagonal/>
    </border>
    <border>
      <left style="medium">
        <color theme="1"/>
      </left>
      <right style="medium">
        <color theme="1"/>
      </right>
      <top style="mediumDashDotDot">
        <color rgb="FFFF0000"/>
      </top>
      <bottom style="medium">
        <color theme="1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1" fontId="0" fillId="0" borderId="0" xfId="0" applyNumberFormat="1" applyBorder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1" fontId="0" fillId="5" borderId="1" xfId="0" applyNumberFormat="1" applyFill="1" applyBorder="1"/>
    <xf numFmtId="0" fontId="0" fillId="5" borderId="1" xfId="0" applyFill="1" applyBorder="1"/>
    <xf numFmtId="1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1" fontId="2" fillId="8" borderId="1" xfId="0" applyNumberFormat="1" applyFont="1" applyFill="1" applyBorder="1"/>
    <xf numFmtId="0" fontId="2" fillId="8" borderId="1" xfId="0" applyFont="1" applyFill="1" applyBorder="1" applyAlignment="1">
      <alignment horizontal="center" wrapText="1"/>
    </xf>
    <xf numFmtId="1" fontId="0" fillId="6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2" fontId="0" fillId="7" borderId="1" xfId="0" applyNumberFormat="1" applyFill="1" applyBorder="1"/>
    <xf numFmtId="1" fontId="0" fillId="3" borderId="4" xfId="0" applyNumberFormat="1" applyFill="1" applyBorder="1"/>
    <xf numFmtId="1" fontId="0" fillId="3" borderId="3" xfId="0" applyNumberFormat="1" applyFill="1" applyBorder="1"/>
    <xf numFmtId="0" fontId="0" fillId="3" borderId="5" xfId="0" applyFill="1" applyBorder="1"/>
    <xf numFmtId="1" fontId="0" fillId="3" borderId="5" xfId="0" applyNumberFormat="1" applyFill="1" applyBorder="1"/>
    <xf numFmtId="0" fontId="0" fillId="3" borderId="4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3" xfId="0" applyFill="1" applyBorder="1"/>
    <xf numFmtId="1" fontId="0" fillId="4" borderId="5" xfId="0" applyNumberFormat="1" applyFill="1" applyBorder="1"/>
    <xf numFmtId="2" fontId="0" fillId="4" borderId="4" xfId="0" applyNumberFormat="1" applyFill="1" applyBorder="1"/>
    <xf numFmtId="2" fontId="0" fillId="4" borderId="3" xfId="0" applyNumberFormat="1" applyFill="1" applyBorder="1"/>
    <xf numFmtId="2" fontId="0" fillId="5" borderId="6" xfId="0" applyNumberFormat="1" applyFill="1" applyBorder="1"/>
    <xf numFmtId="2" fontId="0" fillId="5" borderId="5" xfId="0" applyNumberFormat="1" applyFill="1" applyBorder="1"/>
    <xf numFmtId="0" fontId="0" fillId="5" borderId="6" xfId="0" applyFill="1" applyBorder="1"/>
    <xf numFmtId="0" fontId="0" fillId="5" borderId="5" xfId="0" applyFill="1" applyBorder="1"/>
    <xf numFmtId="1" fontId="0" fillId="5" borderId="4" xfId="0" applyNumberFormat="1" applyFill="1" applyBorder="1"/>
    <xf numFmtId="1" fontId="0" fillId="5" borderId="5" xfId="0" applyNumberFormat="1" applyFill="1" applyBorder="1"/>
    <xf numFmtId="1" fontId="0" fillId="7" borderId="6" xfId="0" applyNumberFormat="1" applyFill="1" applyBorder="1"/>
    <xf numFmtId="1" fontId="0" fillId="3" borderId="8" xfId="0" applyNumberFormat="1" applyFill="1" applyBorder="1"/>
    <xf numFmtId="0" fontId="0" fillId="3" borderId="10" xfId="0" applyFill="1" applyBorder="1"/>
    <xf numFmtId="1" fontId="0" fillId="3" borderId="11" xfId="0" applyNumberFormat="1" applyFill="1" applyBorder="1"/>
    <xf numFmtId="1" fontId="0" fillId="7" borderId="13" xfId="0" applyNumberFormat="1" applyFill="1" applyBorder="1"/>
    <xf numFmtId="1" fontId="0" fillId="7" borderId="12" xfId="0" applyNumberFormat="1" applyFill="1" applyBorder="1"/>
    <xf numFmtId="0" fontId="2" fillId="8" borderId="4" xfId="0" applyFont="1" applyFill="1" applyBorder="1" applyAlignment="1">
      <alignment horizontal="center" wrapText="1"/>
    </xf>
    <xf numFmtId="0" fontId="0" fillId="7" borderId="13" xfId="0" applyFill="1" applyBorder="1"/>
    <xf numFmtId="1" fontId="0" fillId="7" borderId="15" xfId="0" applyNumberFormat="1" applyFill="1" applyBorder="1"/>
    <xf numFmtId="1" fontId="0" fillId="3" borderId="14" xfId="0" applyNumberFormat="1" applyFill="1" applyBorder="1"/>
    <xf numFmtId="0" fontId="0" fillId="4" borderId="9" xfId="0" applyFill="1" applyBorder="1"/>
    <xf numFmtId="1" fontId="0" fillId="7" borderId="16" xfId="0" applyNumberFormat="1" applyFill="1" applyBorder="1"/>
    <xf numFmtId="1" fontId="0" fillId="4" borderId="7" xfId="0" applyNumberFormat="1" applyFill="1" applyBorder="1"/>
    <xf numFmtId="1" fontId="0" fillId="4" borderId="11" xfId="0" applyNumberFormat="1" applyFill="1" applyBorder="1"/>
    <xf numFmtId="0" fontId="0" fillId="5" borderId="10" xfId="0" applyFill="1" applyBorder="1"/>
    <xf numFmtId="1" fontId="0" fillId="5" borderId="7" xfId="0" applyNumberFormat="1" applyFill="1" applyBorder="1"/>
    <xf numFmtId="1" fontId="0" fillId="5" borderId="11" xfId="0" applyNumberFormat="1" applyFill="1" applyBorder="1"/>
    <xf numFmtId="1" fontId="0" fillId="7" borderId="4" xfId="0" applyNumberFormat="1" applyFill="1" applyBorder="1"/>
    <xf numFmtId="0" fontId="0" fillId="7" borderId="12" xfId="0" applyFill="1" applyBorder="1"/>
    <xf numFmtId="1" fontId="0" fillId="7" borderId="17" xfId="0" applyNumberFormat="1" applyFill="1" applyBorder="1"/>
    <xf numFmtId="2" fontId="0" fillId="0" borderId="1" xfId="0" applyNumberFormat="1" applyBorder="1"/>
    <xf numFmtId="0" fontId="0" fillId="5" borderId="0" xfId="0" applyFill="1" applyBorder="1"/>
    <xf numFmtId="0" fontId="0" fillId="0" borderId="18" xfId="0" applyBorder="1"/>
    <xf numFmtId="1" fontId="3" fillId="8" borderId="1" xfId="0" applyNumberFormat="1" applyFont="1" applyFill="1" applyBorder="1"/>
    <xf numFmtId="2" fontId="0" fillId="7" borderId="6" xfId="0" applyNumberFormat="1" applyFill="1" applyBorder="1"/>
    <xf numFmtId="0" fontId="0" fillId="7" borderId="19" xfId="0" applyFill="1" applyBorder="1"/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9" xfId="0" applyFill="1" applyBorder="1"/>
    <xf numFmtId="0" fontId="0" fillId="7" borderId="21" xfId="0" applyFill="1" applyBorder="1"/>
    <xf numFmtId="0" fontId="2" fillId="8" borderId="22" xfId="0" applyFont="1" applyFill="1" applyBorder="1" applyAlignment="1">
      <alignment horizontal="center" wrapText="1"/>
    </xf>
    <xf numFmtId="0" fontId="0" fillId="6" borderId="22" xfId="0" applyFill="1" applyBorder="1"/>
    <xf numFmtId="1" fontId="0" fillId="7" borderId="22" xfId="0" applyNumberFormat="1" applyFill="1" applyBorder="1"/>
    <xf numFmtId="0" fontId="0" fillId="9" borderId="22" xfId="0" applyFill="1" applyBorder="1" applyAlignment="1">
      <alignment horizontal="center" vertical="center"/>
    </xf>
    <xf numFmtId="0" fontId="0" fillId="10" borderId="1" xfId="0" applyFill="1" applyBorder="1"/>
    <xf numFmtId="2" fontId="0" fillId="0" borderId="1" xfId="0" applyNumberFormat="1" applyFill="1" applyBorder="1"/>
    <xf numFmtId="1" fontId="0" fillId="10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/>
    <xf numFmtId="0" fontId="2" fillId="8" borderId="20" xfId="0" applyFont="1" applyFill="1" applyBorder="1" applyAlignment="1">
      <alignment horizontal="center" wrapText="1"/>
    </xf>
    <xf numFmtId="0" fontId="0" fillId="7" borderId="22" xfId="0" applyFill="1" applyBorder="1"/>
    <xf numFmtId="0" fontId="0" fillId="3" borderId="22" xfId="0" applyFill="1" applyBorder="1"/>
    <xf numFmtId="0" fontId="0" fillId="4" borderId="22" xfId="0" applyFill="1" applyBorder="1"/>
    <xf numFmtId="0" fontId="0" fillId="11" borderId="22" xfId="0" applyFill="1" applyBorder="1"/>
    <xf numFmtId="0" fontId="0" fillId="11" borderId="1" xfId="0" applyFill="1" applyBorder="1"/>
    <xf numFmtId="0" fontId="0" fillId="10" borderId="22" xfId="0" applyFill="1" applyBorder="1"/>
    <xf numFmtId="0" fontId="0" fillId="2" borderId="22" xfId="0" applyFill="1" applyBorder="1"/>
    <xf numFmtId="0" fontId="0" fillId="6" borderId="1" xfId="0" applyFill="1" applyBorder="1"/>
    <xf numFmtId="2" fontId="0" fillId="0" borderId="0" xfId="0" applyNumberFormat="1" applyFill="1" applyBorder="1"/>
    <xf numFmtId="1" fontId="2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8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" fontId="0" fillId="3" borderId="22" xfId="0" applyNumberFormat="1" applyFill="1" applyBorder="1"/>
    <xf numFmtId="1" fontId="0" fillId="4" borderId="22" xfId="0" applyNumberFormat="1" applyFill="1" applyBorder="1"/>
    <xf numFmtId="1" fontId="0" fillId="5" borderId="22" xfId="0" applyNumberFormat="1" applyFill="1" applyBorder="1"/>
    <xf numFmtId="1" fontId="0" fillId="6" borderId="13" xfId="0" applyNumberFormat="1" applyFill="1" applyBorder="1"/>
    <xf numFmtId="0" fontId="0" fillId="5" borderId="19" xfId="0" applyFill="1" applyBorder="1"/>
    <xf numFmtId="0" fontId="0" fillId="7" borderId="7" xfId="0" applyFill="1" applyBorder="1"/>
    <xf numFmtId="2" fontId="0" fillId="4" borderId="22" xfId="0" applyNumberFormat="1" applyFill="1" applyBorder="1"/>
    <xf numFmtId="2" fontId="0" fillId="7" borderId="22" xfId="0" applyNumberFormat="1" applyFill="1" applyBorder="1"/>
    <xf numFmtId="0" fontId="0" fillId="5" borderId="22" xfId="0" applyFill="1" applyBorder="1"/>
    <xf numFmtId="2" fontId="0" fillId="5" borderId="22" xfId="0" applyNumberFormat="1" applyFill="1" applyBorder="1"/>
    <xf numFmtId="1" fontId="0" fillId="12" borderId="22" xfId="0" applyNumberFormat="1" applyFill="1" applyBorder="1"/>
    <xf numFmtId="0" fontId="0" fillId="10" borderId="19" xfId="0" applyFill="1" applyBorder="1"/>
    <xf numFmtId="2" fontId="0" fillId="3" borderId="22" xfId="0" applyNumberFormat="1" applyFill="1" applyBorder="1"/>
    <xf numFmtId="1" fontId="0" fillId="10" borderId="22" xfId="0" applyNumberFormat="1" applyFill="1" applyBorder="1"/>
    <xf numFmtId="2" fontId="0" fillId="10" borderId="22" xfId="0" applyNumberFormat="1" applyFill="1" applyBorder="1"/>
    <xf numFmtId="0" fontId="0" fillId="6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zoomScale="80" zoomScaleNormal="80" workbookViewId="0">
      <selection activeCell="I17" sqref="I17"/>
    </sheetView>
  </sheetViews>
  <sheetFormatPr baseColWidth="10" defaultRowHeight="14.4" x14ac:dyDescent="0.3"/>
  <cols>
    <col min="4" max="4" width="14.5546875" customWidth="1"/>
    <col min="5" max="5" width="15.33203125" customWidth="1"/>
    <col min="6" max="6" width="14.5546875" customWidth="1"/>
    <col min="7" max="7" width="13" customWidth="1"/>
    <col min="8" max="8" width="11.88671875" customWidth="1"/>
    <col min="9" max="9" width="15" customWidth="1"/>
    <col min="10" max="10" width="17.6640625" customWidth="1"/>
    <col min="11" max="11" width="13.109375" customWidth="1"/>
    <col min="12" max="12" width="13.88671875" customWidth="1"/>
    <col min="13" max="13" width="17.109375" customWidth="1"/>
    <col min="14" max="14" width="14.21875" customWidth="1"/>
    <col min="15" max="15" width="12.33203125" customWidth="1"/>
    <col min="19" max="19" width="15.5546875" bestFit="1" customWidth="1"/>
  </cols>
  <sheetData>
    <row r="1" spans="1:22" s="2" customFormat="1" ht="30.6" customHeight="1" thickBot="1" x14ac:dyDescent="0.3">
      <c r="A1" s="17" t="s">
        <v>49</v>
      </c>
      <c r="B1" s="17" t="s">
        <v>46</v>
      </c>
      <c r="C1" s="18" t="s">
        <v>38</v>
      </c>
      <c r="D1" s="46" t="s">
        <v>44</v>
      </c>
      <c r="E1" s="18" t="s">
        <v>45</v>
      </c>
      <c r="F1" s="18" t="s">
        <v>46</v>
      </c>
      <c r="G1" s="18" t="s">
        <v>47</v>
      </c>
      <c r="I1" s="1"/>
      <c r="J1" s="1"/>
      <c r="K1" s="1"/>
      <c r="L1" s="1"/>
      <c r="M1" s="17" t="s">
        <v>0</v>
      </c>
      <c r="N1" s="17" t="s">
        <v>1</v>
      </c>
      <c r="O1" s="17" t="s">
        <v>48</v>
      </c>
      <c r="P1" s="1"/>
      <c r="Q1" s="1"/>
      <c r="R1" s="1"/>
      <c r="S1" s="1"/>
      <c r="T1" s="1"/>
      <c r="U1" s="1"/>
      <c r="V1" s="1"/>
    </row>
    <row r="2" spans="1:22" s="4" customFormat="1" ht="15" thickBot="1" x14ac:dyDescent="0.35">
      <c r="A2" s="19" t="s">
        <v>4</v>
      </c>
      <c r="B2" s="19">
        <v>175046</v>
      </c>
      <c r="C2" s="47">
        <v>1</v>
      </c>
      <c r="D2" s="48">
        <f>B2</f>
        <v>175046</v>
      </c>
      <c r="E2" s="45">
        <f t="shared" ref="E2:E33" si="0">D2+$J$14</f>
        <v>284858.71875</v>
      </c>
      <c r="F2" s="20">
        <f t="shared" ref="F2:F33" si="1">COUNTIFS($B$2:$B$33,"&lt;="&amp;E2,$B$2:$B$33,"&gt;="&amp;D2)</f>
        <v>4</v>
      </c>
      <c r="G2" s="21">
        <f>SQRT(F2)</f>
        <v>2</v>
      </c>
      <c r="I2" s="83" t="s">
        <v>52</v>
      </c>
      <c r="J2" s="83">
        <v>4</v>
      </c>
      <c r="M2" s="8" t="s">
        <v>4</v>
      </c>
      <c r="N2" s="8">
        <v>175046</v>
      </c>
      <c r="O2" s="9" t="str">
        <f t="shared" ref="O2:O33" si="2">IF(AND(B2&gt;=$I$17,B2&lt;=$J$17),$K$17,IF(AND(B2&gt;$I$18,B2&lt;=$J$18),$K$18,IF(AND(B2&gt;$I$19,B2&lt;=$J$19),$K$19,IF(AND(B2&gt;$I$20,B2&lt;=$J$20),$K$20,0))))</f>
        <v>Bajo</v>
      </c>
      <c r="P2" s="5"/>
      <c r="Q2" s="5"/>
      <c r="R2" s="5"/>
      <c r="S2" s="7"/>
      <c r="T2" s="3"/>
    </row>
    <row r="3" spans="1:22" s="4" customFormat="1" ht="15" thickBot="1" x14ac:dyDescent="0.35">
      <c r="A3" s="19" t="s">
        <v>7</v>
      </c>
      <c r="B3" s="19">
        <v>177848</v>
      </c>
      <c r="C3" s="27">
        <v>2</v>
      </c>
      <c r="D3" s="49">
        <f t="shared" ref="D3:D33" si="3">E2</f>
        <v>284858.71875</v>
      </c>
      <c r="E3" s="26">
        <f t="shared" si="0"/>
        <v>394671.4375</v>
      </c>
      <c r="F3" s="25">
        <f t="shared" si="1"/>
        <v>4</v>
      </c>
      <c r="G3" s="23">
        <f t="shared" ref="G3:G33" si="4">(SQRT(F3))+G2</f>
        <v>4</v>
      </c>
      <c r="M3" s="8" t="s">
        <v>7</v>
      </c>
      <c r="N3" s="8">
        <v>177848</v>
      </c>
      <c r="O3" s="9" t="str">
        <f t="shared" si="2"/>
        <v>Bajo</v>
      </c>
      <c r="P3" s="5"/>
      <c r="Q3" s="5"/>
      <c r="R3" s="5"/>
      <c r="S3" s="7"/>
      <c r="T3" s="3"/>
    </row>
    <row r="4" spans="1:22" s="4" customFormat="1" ht="15.6" thickTop="1" thickBot="1" x14ac:dyDescent="0.35">
      <c r="A4" s="19" t="s">
        <v>5</v>
      </c>
      <c r="B4" s="19">
        <v>211632</v>
      </c>
      <c r="C4" s="28">
        <v>3</v>
      </c>
      <c r="D4" s="41">
        <f t="shared" si="3"/>
        <v>394671.4375</v>
      </c>
      <c r="E4" s="43">
        <f t="shared" si="0"/>
        <v>504484.15625</v>
      </c>
      <c r="F4" s="42">
        <f t="shared" si="1"/>
        <v>4</v>
      </c>
      <c r="G4" s="24">
        <f t="shared" si="4"/>
        <v>6</v>
      </c>
      <c r="H4" s="28" t="s">
        <v>40</v>
      </c>
      <c r="I4" s="60">
        <f>G33/4</f>
        <v>5.0161237755614954</v>
      </c>
      <c r="M4" s="8" t="s">
        <v>5</v>
      </c>
      <c r="N4" s="8">
        <v>211632</v>
      </c>
      <c r="O4" s="9" t="str">
        <f t="shared" si="2"/>
        <v>Bajo</v>
      </c>
      <c r="P4" s="5"/>
      <c r="Q4" s="5"/>
      <c r="R4" s="5"/>
      <c r="S4" s="7"/>
      <c r="T4" s="3"/>
    </row>
    <row r="5" spans="1:22" s="4" customFormat="1" ht="15" thickBot="1" x14ac:dyDescent="0.35">
      <c r="A5" s="19" t="s">
        <v>30</v>
      </c>
      <c r="B5" s="19">
        <v>272507</v>
      </c>
      <c r="C5" s="20">
        <v>4</v>
      </c>
      <c r="D5" s="21">
        <f t="shared" si="3"/>
        <v>504484.15625</v>
      </c>
      <c r="E5" s="40">
        <f t="shared" si="0"/>
        <v>614296.875</v>
      </c>
      <c r="F5" s="20">
        <f t="shared" si="1"/>
        <v>1</v>
      </c>
      <c r="G5" s="21">
        <f t="shared" si="4"/>
        <v>7</v>
      </c>
      <c r="M5" s="8" t="s">
        <v>30</v>
      </c>
      <c r="N5" s="8">
        <v>272507</v>
      </c>
      <c r="O5" s="9" t="str">
        <f t="shared" si="2"/>
        <v>Bajo</v>
      </c>
      <c r="P5" s="5"/>
      <c r="Q5" s="5"/>
      <c r="R5" s="5"/>
      <c r="S5" s="7"/>
      <c r="T5" s="3"/>
    </row>
    <row r="6" spans="1:22" s="4" customFormat="1" ht="15" thickBot="1" x14ac:dyDescent="0.35">
      <c r="A6" s="19" t="s">
        <v>19</v>
      </c>
      <c r="B6" s="19">
        <v>288680</v>
      </c>
      <c r="C6" s="29">
        <v>5</v>
      </c>
      <c r="D6" s="31">
        <f t="shared" si="3"/>
        <v>614296.875</v>
      </c>
      <c r="E6" s="31">
        <f t="shared" si="0"/>
        <v>724109.59375</v>
      </c>
      <c r="F6" s="29">
        <f t="shared" si="1"/>
        <v>5</v>
      </c>
      <c r="G6" s="32">
        <f t="shared" si="4"/>
        <v>9.2360679774997898</v>
      </c>
      <c r="M6" s="8" t="s">
        <v>19</v>
      </c>
      <c r="N6" s="8">
        <v>288680</v>
      </c>
      <c r="O6" s="9" t="str">
        <f t="shared" si="2"/>
        <v>Bajo</v>
      </c>
      <c r="P6" s="5"/>
      <c r="Q6" s="5"/>
      <c r="R6" s="5"/>
      <c r="S6" s="7"/>
      <c r="T6" s="3"/>
    </row>
    <row r="7" spans="1:22" s="4" customFormat="1" ht="15.6" thickTop="1" thickBot="1" x14ac:dyDescent="0.35">
      <c r="A7" s="19" t="s">
        <v>2</v>
      </c>
      <c r="B7" s="19">
        <v>289575</v>
      </c>
      <c r="C7" s="30">
        <v>6</v>
      </c>
      <c r="D7" s="52">
        <f t="shared" si="3"/>
        <v>724109.59375</v>
      </c>
      <c r="E7" s="53">
        <f t="shared" si="0"/>
        <v>833922.3125</v>
      </c>
      <c r="F7" s="50">
        <f t="shared" si="1"/>
        <v>1</v>
      </c>
      <c r="G7" s="33">
        <f t="shared" si="4"/>
        <v>10.23606797749979</v>
      </c>
      <c r="H7" s="30" t="s">
        <v>41</v>
      </c>
      <c r="I7" s="60">
        <f>I4+I4</f>
        <v>10.032247551122991</v>
      </c>
      <c r="M7" s="8" t="s">
        <v>2</v>
      </c>
      <c r="N7" s="8">
        <v>289575</v>
      </c>
      <c r="O7" s="9" t="str">
        <f t="shared" si="2"/>
        <v>Bajo</v>
      </c>
      <c r="P7" s="6"/>
      <c r="Q7" s="6"/>
      <c r="R7" s="6"/>
      <c r="S7" s="6"/>
    </row>
    <row r="8" spans="1:22" s="4" customFormat="1" ht="15" thickBot="1" x14ac:dyDescent="0.35">
      <c r="A8" s="19" t="s">
        <v>24</v>
      </c>
      <c r="B8" s="19">
        <v>363066</v>
      </c>
      <c r="C8" s="20">
        <v>7</v>
      </c>
      <c r="D8" s="21">
        <f t="shared" si="3"/>
        <v>833922.3125</v>
      </c>
      <c r="E8" s="51">
        <f t="shared" si="0"/>
        <v>943735.03125</v>
      </c>
      <c r="F8" s="20">
        <f t="shared" si="1"/>
        <v>4</v>
      </c>
      <c r="G8" s="22">
        <f t="shared" si="4"/>
        <v>12.23606797749979</v>
      </c>
      <c r="M8" s="8" t="s">
        <v>24</v>
      </c>
      <c r="N8" s="8">
        <v>363066</v>
      </c>
      <c r="O8" s="9" t="str">
        <f t="shared" si="2"/>
        <v>Bajo</v>
      </c>
      <c r="R8" s="6"/>
      <c r="S8" s="6"/>
    </row>
    <row r="9" spans="1:22" s="4" customFormat="1" ht="15" thickBot="1" x14ac:dyDescent="0.35">
      <c r="A9" s="19" t="s">
        <v>33</v>
      </c>
      <c r="B9" s="19">
        <v>372662</v>
      </c>
      <c r="C9" s="20">
        <v>8</v>
      </c>
      <c r="D9" s="21">
        <f t="shared" si="3"/>
        <v>943735.03125</v>
      </c>
      <c r="E9" s="21">
        <f t="shared" si="0"/>
        <v>1053547.75</v>
      </c>
      <c r="F9" s="20">
        <f t="shared" si="1"/>
        <v>0</v>
      </c>
      <c r="G9" s="22">
        <f t="shared" si="4"/>
        <v>12.23606797749979</v>
      </c>
      <c r="M9" s="8" t="s">
        <v>33</v>
      </c>
      <c r="N9" s="8">
        <v>372662</v>
      </c>
      <c r="O9" s="9" t="str">
        <f t="shared" si="2"/>
        <v>Bajo</v>
      </c>
      <c r="R9" s="6"/>
      <c r="S9" s="6"/>
    </row>
    <row r="10" spans="1:22" s="4" customFormat="1" ht="15" thickBot="1" x14ac:dyDescent="0.35">
      <c r="A10" s="19" t="s">
        <v>11</v>
      </c>
      <c r="B10" s="19">
        <v>398471</v>
      </c>
      <c r="C10" s="37">
        <v>9</v>
      </c>
      <c r="D10" s="39">
        <f t="shared" si="3"/>
        <v>1053547.75</v>
      </c>
      <c r="E10" s="38">
        <f t="shared" si="0"/>
        <v>1163360.46875</v>
      </c>
      <c r="F10" s="37">
        <f t="shared" si="1"/>
        <v>2</v>
      </c>
      <c r="G10" s="35">
        <f t="shared" si="4"/>
        <v>13.650281539872886</v>
      </c>
      <c r="H10" s="16"/>
      <c r="M10" s="8" t="s">
        <v>11</v>
      </c>
      <c r="N10" s="8">
        <v>398471</v>
      </c>
      <c r="O10" s="9" t="str">
        <f t="shared" si="2"/>
        <v>Bajo</v>
      </c>
      <c r="R10" s="6"/>
      <c r="S10" s="6"/>
    </row>
    <row r="11" spans="1:22" s="4" customFormat="1" ht="15.6" thickTop="1" thickBot="1" x14ac:dyDescent="0.35">
      <c r="A11" s="19" t="s">
        <v>23</v>
      </c>
      <c r="B11" s="19">
        <v>450104</v>
      </c>
      <c r="C11" s="36">
        <v>10</v>
      </c>
      <c r="D11" s="55">
        <f t="shared" si="3"/>
        <v>1163360.46875</v>
      </c>
      <c r="E11" s="56">
        <f t="shared" si="0"/>
        <v>1273173.1875</v>
      </c>
      <c r="F11" s="54">
        <f t="shared" si="1"/>
        <v>2</v>
      </c>
      <c r="G11" s="34">
        <f t="shared" si="4"/>
        <v>15.064495102245981</v>
      </c>
      <c r="H11" s="61" t="s">
        <v>42</v>
      </c>
      <c r="I11" s="60">
        <f>I4+I4+I4</f>
        <v>15.048371326684485</v>
      </c>
      <c r="M11" s="8" t="s">
        <v>23</v>
      </c>
      <c r="N11" s="8">
        <v>450104</v>
      </c>
      <c r="O11" s="9" t="str">
        <f t="shared" si="2"/>
        <v>Bajo</v>
      </c>
      <c r="R11" s="6"/>
      <c r="S11" s="6"/>
    </row>
    <row r="12" spans="1:22" s="4" customFormat="1" ht="15" thickBot="1" x14ac:dyDescent="0.35">
      <c r="A12" s="19" t="s">
        <v>18</v>
      </c>
      <c r="B12" s="19">
        <v>460868</v>
      </c>
      <c r="C12" s="20">
        <v>11</v>
      </c>
      <c r="D12" s="21">
        <f t="shared" si="3"/>
        <v>1273173.1875</v>
      </c>
      <c r="E12" s="51">
        <f t="shared" si="0"/>
        <v>1382985.90625</v>
      </c>
      <c r="F12" s="20">
        <f t="shared" si="1"/>
        <v>1</v>
      </c>
      <c r="G12" s="22">
        <f t="shared" si="4"/>
        <v>16.064495102245981</v>
      </c>
      <c r="H12" s="62"/>
      <c r="M12" s="8" t="s">
        <v>18</v>
      </c>
      <c r="N12" s="8">
        <v>460868</v>
      </c>
      <c r="O12" s="9" t="str">
        <f t="shared" si="2"/>
        <v>Bajo</v>
      </c>
    </row>
    <row r="13" spans="1:22" s="4" customFormat="1" ht="15" thickBot="1" x14ac:dyDescent="0.35">
      <c r="A13" s="19" t="s">
        <v>32</v>
      </c>
      <c r="B13" s="19">
        <v>503106</v>
      </c>
      <c r="C13" s="20">
        <v>12</v>
      </c>
      <c r="D13" s="21">
        <f t="shared" si="3"/>
        <v>1382985.90625</v>
      </c>
      <c r="E13" s="21">
        <f t="shared" si="0"/>
        <v>1492798.625</v>
      </c>
      <c r="F13" s="20">
        <f t="shared" si="1"/>
        <v>0</v>
      </c>
      <c r="G13" s="22">
        <f t="shared" si="4"/>
        <v>16.064495102245981</v>
      </c>
      <c r="M13" s="8" t="s">
        <v>32</v>
      </c>
      <c r="N13" s="8">
        <v>503106</v>
      </c>
      <c r="O13" s="9" t="str">
        <f t="shared" si="2"/>
        <v>Bajo</v>
      </c>
    </row>
    <row r="14" spans="1:22" s="4" customFormat="1" ht="15" thickBot="1" x14ac:dyDescent="0.35">
      <c r="A14" s="19" t="s">
        <v>28</v>
      </c>
      <c r="B14" s="19">
        <v>559114</v>
      </c>
      <c r="C14" s="20">
        <v>13</v>
      </c>
      <c r="D14" s="21">
        <f t="shared" si="3"/>
        <v>1492798.625</v>
      </c>
      <c r="E14" s="21">
        <f t="shared" si="0"/>
        <v>1602611.34375</v>
      </c>
      <c r="F14" s="20">
        <f t="shared" si="1"/>
        <v>0</v>
      </c>
      <c r="G14" s="22">
        <f t="shared" si="4"/>
        <v>16.064495102245981</v>
      </c>
      <c r="I14" s="63" t="s">
        <v>39</v>
      </c>
      <c r="J14" s="60">
        <f>(B33-B2)/COUNT(B2:B33)</f>
        <v>109812.71875</v>
      </c>
      <c r="M14" s="10" t="s">
        <v>28</v>
      </c>
      <c r="N14" s="10">
        <v>559114</v>
      </c>
      <c r="O14" s="11" t="str">
        <f t="shared" si="2"/>
        <v>Medio Bajo</v>
      </c>
    </row>
    <row r="15" spans="1:22" s="4" customFormat="1" ht="15" thickBot="1" x14ac:dyDescent="0.35">
      <c r="A15" s="19" t="s">
        <v>25</v>
      </c>
      <c r="B15" s="19">
        <v>631587</v>
      </c>
      <c r="C15" s="20">
        <v>14</v>
      </c>
      <c r="D15" s="21">
        <f t="shared" si="3"/>
        <v>1602611.34375</v>
      </c>
      <c r="E15" s="21">
        <f t="shared" si="0"/>
        <v>1712424.0625</v>
      </c>
      <c r="F15" s="20">
        <f t="shared" si="1"/>
        <v>0</v>
      </c>
      <c r="G15" s="22">
        <f t="shared" si="4"/>
        <v>16.064495102245981</v>
      </c>
      <c r="M15" s="10" t="s">
        <v>25</v>
      </c>
      <c r="N15" s="10">
        <v>631587</v>
      </c>
      <c r="O15" s="11" t="str">
        <f t="shared" si="2"/>
        <v>Medio Bajo</v>
      </c>
    </row>
    <row r="16" spans="1:22" s="4" customFormat="1" ht="15" thickBot="1" x14ac:dyDescent="0.35">
      <c r="A16" s="19" t="s">
        <v>14</v>
      </c>
      <c r="B16" s="19">
        <v>662651</v>
      </c>
      <c r="C16" s="20">
        <v>15</v>
      </c>
      <c r="D16" s="21">
        <f t="shared" si="3"/>
        <v>1712424.0625</v>
      </c>
      <c r="E16" s="21">
        <f t="shared" si="0"/>
        <v>1822236.78125</v>
      </c>
      <c r="F16" s="20">
        <f t="shared" si="1"/>
        <v>1</v>
      </c>
      <c r="G16" s="22">
        <f t="shared" si="4"/>
        <v>17.064495102245981</v>
      </c>
      <c r="I16" s="105" t="s">
        <v>43</v>
      </c>
      <c r="J16" s="105"/>
      <c r="K16" s="105"/>
      <c r="M16" s="10" t="s">
        <v>14</v>
      </c>
      <c r="N16" s="10">
        <v>662651</v>
      </c>
      <c r="O16" s="11" t="str">
        <f t="shared" si="2"/>
        <v>Medio Bajo</v>
      </c>
    </row>
    <row r="17" spans="1:15" s="4" customFormat="1" ht="15" thickBot="1" x14ac:dyDescent="0.35">
      <c r="A17" s="19" t="s">
        <v>27</v>
      </c>
      <c r="B17" s="19">
        <v>705668</v>
      </c>
      <c r="C17" s="20">
        <v>16</v>
      </c>
      <c r="D17" s="21">
        <f t="shared" si="3"/>
        <v>1822236.78125</v>
      </c>
      <c r="E17" s="21">
        <f t="shared" si="0"/>
        <v>1932049.5</v>
      </c>
      <c r="F17" s="20">
        <f t="shared" si="1"/>
        <v>0</v>
      </c>
      <c r="G17" s="22">
        <f t="shared" si="4"/>
        <v>17.064495102245981</v>
      </c>
      <c r="I17" s="8">
        <f>D2</f>
        <v>175046</v>
      </c>
      <c r="J17" s="8">
        <f>E4</f>
        <v>504484.15625</v>
      </c>
      <c r="K17" s="9" t="s">
        <v>34</v>
      </c>
      <c r="M17" s="10" t="s">
        <v>27</v>
      </c>
      <c r="N17" s="10">
        <v>705668</v>
      </c>
      <c r="O17" s="11" t="str">
        <f t="shared" si="2"/>
        <v>Medio Bajo</v>
      </c>
    </row>
    <row r="18" spans="1:15" s="4" customFormat="1" ht="15" thickBot="1" x14ac:dyDescent="0.35">
      <c r="A18" s="19" t="s">
        <v>26</v>
      </c>
      <c r="B18" s="19">
        <v>709960</v>
      </c>
      <c r="C18" s="20">
        <v>17</v>
      </c>
      <c r="D18" s="21">
        <f t="shared" si="3"/>
        <v>1932049.5</v>
      </c>
      <c r="E18" s="21">
        <f t="shared" si="0"/>
        <v>2041862.21875</v>
      </c>
      <c r="F18" s="20">
        <f t="shared" si="1"/>
        <v>1</v>
      </c>
      <c r="G18" s="22">
        <f t="shared" si="4"/>
        <v>18.064495102245981</v>
      </c>
      <c r="I18" s="10">
        <f>J17</f>
        <v>504484.15625</v>
      </c>
      <c r="J18" s="10">
        <f>E7</f>
        <v>833922.3125</v>
      </c>
      <c r="K18" s="11" t="s">
        <v>35</v>
      </c>
      <c r="M18" s="10" t="s">
        <v>26</v>
      </c>
      <c r="N18" s="10">
        <v>709960</v>
      </c>
      <c r="O18" s="11" t="str">
        <f t="shared" si="2"/>
        <v>Medio Bajo</v>
      </c>
    </row>
    <row r="19" spans="1:15" s="4" customFormat="1" ht="15" thickBot="1" x14ac:dyDescent="0.35">
      <c r="A19" s="19" t="s">
        <v>6</v>
      </c>
      <c r="B19" s="19">
        <v>715158</v>
      </c>
      <c r="C19" s="20">
        <v>18</v>
      </c>
      <c r="D19" s="21">
        <f t="shared" si="3"/>
        <v>2041862.21875</v>
      </c>
      <c r="E19" s="21">
        <f t="shared" si="0"/>
        <v>2151674.9375</v>
      </c>
      <c r="F19" s="20">
        <f t="shared" si="1"/>
        <v>0</v>
      </c>
      <c r="G19" s="22">
        <f t="shared" si="4"/>
        <v>18.064495102245981</v>
      </c>
      <c r="I19" s="12">
        <f>J18</f>
        <v>833922.3125</v>
      </c>
      <c r="J19" s="12">
        <f>E11</f>
        <v>1273173.1875</v>
      </c>
      <c r="K19" s="13" t="s">
        <v>36</v>
      </c>
      <c r="M19" s="10" t="s">
        <v>6</v>
      </c>
      <c r="N19" s="10">
        <v>715158</v>
      </c>
      <c r="O19" s="11" t="str">
        <f t="shared" si="2"/>
        <v>Medio Bajo</v>
      </c>
    </row>
    <row r="20" spans="1:15" s="4" customFormat="1" ht="15" thickBot="1" x14ac:dyDescent="0.35">
      <c r="A20" s="19" t="s">
        <v>13</v>
      </c>
      <c r="B20" s="19">
        <v>805230</v>
      </c>
      <c r="C20" s="20">
        <v>19</v>
      </c>
      <c r="D20" s="21">
        <f t="shared" si="3"/>
        <v>2151674.9375</v>
      </c>
      <c r="E20" s="21">
        <f t="shared" si="0"/>
        <v>2261487.65625</v>
      </c>
      <c r="F20" s="20">
        <f t="shared" si="1"/>
        <v>0</v>
      </c>
      <c r="G20" s="22">
        <f t="shared" si="4"/>
        <v>18.064495102245981</v>
      </c>
      <c r="I20" s="14">
        <f>J19</f>
        <v>1273173.1875</v>
      </c>
      <c r="J20" s="14">
        <f>E33</f>
        <v>3689053</v>
      </c>
      <c r="K20" s="15" t="s">
        <v>37</v>
      </c>
      <c r="M20" s="10" t="s">
        <v>13</v>
      </c>
      <c r="N20" s="10">
        <v>805230</v>
      </c>
      <c r="O20" s="11" t="str">
        <f t="shared" si="2"/>
        <v>Medio Bajo</v>
      </c>
    </row>
    <row r="21" spans="1:15" s="4" customFormat="1" ht="15" thickBot="1" x14ac:dyDescent="0.35">
      <c r="A21" s="19" t="s">
        <v>3</v>
      </c>
      <c r="B21" s="19">
        <v>858676</v>
      </c>
      <c r="C21" s="20">
        <v>20</v>
      </c>
      <c r="D21" s="21">
        <f t="shared" si="3"/>
        <v>2261487.65625</v>
      </c>
      <c r="E21" s="21">
        <f t="shared" si="0"/>
        <v>2371300.375</v>
      </c>
      <c r="F21" s="20">
        <f t="shared" si="1"/>
        <v>0</v>
      </c>
      <c r="G21" s="22">
        <f t="shared" si="4"/>
        <v>18.064495102245981</v>
      </c>
      <c r="M21" s="12" t="s">
        <v>3</v>
      </c>
      <c r="N21" s="12">
        <v>858676</v>
      </c>
      <c r="O21" s="13" t="str">
        <f t="shared" si="2"/>
        <v>Medio Alto</v>
      </c>
    </row>
    <row r="22" spans="1:15" s="4" customFormat="1" ht="15" thickBot="1" x14ac:dyDescent="0.35">
      <c r="A22" s="19" t="s">
        <v>29</v>
      </c>
      <c r="B22" s="19">
        <v>868244</v>
      </c>
      <c r="C22" s="20">
        <v>21</v>
      </c>
      <c r="D22" s="21">
        <f t="shared" si="3"/>
        <v>2371300.375</v>
      </c>
      <c r="E22" s="21">
        <f t="shared" si="0"/>
        <v>2481113.09375</v>
      </c>
      <c r="F22" s="20">
        <f t="shared" si="1"/>
        <v>1</v>
      </c>
      <c r="G22" s="22">
        <f t="shared" si="4"/>
        <v>19.064495102245981</v>
      </c>
      <c r="M22" s="12" t="s">
        <v>29</v>
      </c>
      <c r="N22" s="12">
        <v>868244</v>
      </c>
      <c r="O22" s="13" t="str">
        <f t="shared" si="2"/>
        <v>Medio Alto</v>
      </c>
    </row>
    <row r="23" spans="1:15" s="4" customFormat="1" ht="15" thickBot="1" x14ac:dyDescent="0.35">
      <c r="A23" s="19" t="s">
        <v>9</v>
      </c>
      <c r="B23" s="19">
        <v>910647</v>
      </c>
      <c r="C23" s="20">
        <v>22</v>
      </c>
      <c r="D23" s="21">
        <f t="shared" si="3"/>
        <v>2481113.09375</v>
      </c>
      <c r="E23" s="21">
        <f t="shared" si="0"/>
        <v>2590925.8125</v>
      </c>
      <c r="F23" s="20">
        <f t="shared" si="1"/>
        <v>0</v>
      </c>
      <c r="G23" s="22">
        <f t="shared" si="4"/>
        <v>19.064495102245981</v>
      </c>
      <c r="M23" s="12" t="s">
        <v>9</v>
      </c>
      <c r="N23" s="12">
        <v>910647</v>
      </c>
      <c r="O23" s="13" t="str">
        <f t="shared" si="2"/>
        <v>Medio Alto</v>
      </c>
    </row>
    <row r="24" spans="1:15" s="4" customFormat="1" ht="15" thickBot="1" x14ac:dyDescent="0.35">
      <c r="A24" s="19" t="s">
        <v>21</v>
      </c>
      <c r="B24" s="19">
        <v>934471</v>
      </c>
      <c r="C24" s="20">
        <v>23</v>
      </c>
      <c r="D24" s="21">
        <f t="shared" si="3"/>
        <v>2590925.8125</v>
      </c>
      <c r="E24" s="21">
        <f t="shared" si="0"/>
        <v>2700738.53125</v>
      </c>
      <c r="F24" s="20">
        <f t="shared" si="1"/>
        <v>0</v>
      </c>
      <c r="G24" s="22">
        <f t="shared" si="4"/>
        <v>19.064495102245981</v>
      </c>
      <c r="M24" s="12" t="s">
        <v>21</v>
      </c>
      <c r="N24" s="12">
        <v>934471</v>
      </c>
      <c r="O24" s="13" t="str">
        <f t="shared" si="2"/>
        <v>Medio Alto</v>
      </c>
    </row>
    <row r="25" spans="1:15" s="4" customFormat="1" ht="15" thickBot="1" x14ac:dyDescent="0.35">
      <c r="A25" s="19" t="s">
        <v>17</v>
      </c>
      <c r="B25" s="19">
        <v>1066630</v>
      </c>
      <c r="C25" s="20">
        <v>24</v>
      </c>
      <c r="D25" s="21">
        <f t="shared" si="3"/>
        <v>2700738.53125</v>
      </c>
      <c r="E25" s="21">
        <f t="shared" si="0"/>
        <v>2810551.25</v>
      </c>
      <c r="F25" s="20">
        <f t="shared" si="1"/>
        <v>0</v>
      </c>
      <c r="G25" s="22">
        <f t="shared" si="4"/>
        <v>19.064495102245981</v>
      </c>
      <c r="M25" s="12" t="s">
        <v>17</v>
      </c>
      <c r="N25" s="12">
        <v>1066630</v>
      </c>
      <c r="O25" s="13" t="str">
        <f t="shared" si="2"/>
        <v>Medio Alto</v>
      </c>
    </row>
    <row r="26" spans="1:15" s="4" customFormat="1" ht="15" thickBot="1" x14ac:dyDescent="0.35">
      <c r="A26" s="19" t="s">
        <v>8</v>
      </c>
      <c r="B26" s="19">
        <v>1072560</v>
      </c>
      <c r="C26" s="20">
        <v>25</v>
      </c>
      <c r="D26" s="21">
        <f t="shared" si="3"/>
        <v>2810551.25</v>
      </c>
      <c r="E26" s="21">
        <f t="shared" si="0"/>
        <v>2920363.96875</v>
      </c>
      <c r="F26" s="20">
        <f t="shared" si="1"/>
        <v>0</v>
      </c>
      <c r="G26" s="22">
        <f t="shared" si="4"/>
        <v>19.064495102245981</v>
      </c>
      <c r="M26" s="12" t="s">
        <v>8</v>
      </c>
      <c r="N26" s="12">
        <v>1072560</v>
      </c>
      <c r="O26" s="13" t="str">
        <f t="shared" si="2"/>
        <v>Medio Alto</v>
      </c>
    </row>
    <row r="27" spans="1:15" s="4" customFormat="1" ht="15" thickBot="1" x14ac:dyDescent="0.35">
      <c r="A27" s="19" t="s">
        <v>20</v>
      </c>
      <c r="B27" s="19">
        <v>1191114</v>
      </c>
      <c r="C27" s="20">
        <v>26</v>
      </c>
      <c r="D27" s="21">
        <f t="shared" si="3"/>
        <v>2920363.96875</v>
      </c>
      <c r="E27" s="21">
        <f t="shared" si="0"/>
        <v>3030176.6875</v>
      </c>
      <c r="F27" s="20">
        <f t="shared" si="1"/>
        <v>0</v>
      </c>
      <c r="G27" s="22">
        <f t="shared" si="4"/>
        <v>19.064495102245981</v>
      </c>
      <c r="M27" s="12" t="s">
        <v>20</v>
      </c>
      <c r="N27" s="12">
        <v>1191114</v>
      </c>
      <c r="O27" s="13" t="str">
        <f t="shared" si="2"/>
        <v>Medio Alto</v>
      </c>
    </row>
    <row r="28" spans="1:15" s="4" customFormat="1" ht="15" thickBot="1" x14ac:dyDescent="0.35">
      <c r="A28" s="19" t="s">
        <v>12</v>
      </c>
      <c r="B28" s="19">
        <v>1266772</v>
      </c>
      <c r="C28" s="20">
        <v>27</v>
      </c>
      <c r="D28" s="21">
        <f t="shared" si="3"/>
        <v>3030176.6875</v>
      </c>
      <c r="E28" s="21">
        <f t="shared" si="0"/>
        <v>3139989.40625</v>
      </c>
      <c r="F28" s="20">
        <f t="shared" si="1"/>
        <v>0</v>
      </c>
      <c r="G28" s="22">
        <f t="shared" si="4"/>
        <v>19.064495102245981</v>
      </c>
      <c r="M28" s="12" t="s">
        <v>12</v>
      </c>
      <c r="N28" s="12">
        <v>1266772</v>
      </c>
      <c r="O28" s="13" t="str">
        <f t="shared" si="2"/>
        <v>Medio Alto</v>
      </c>
    </row>
    <row r="29" spans="1:15" s="4" customFormat="1" ht="15" thickBot="1" x14ac:dyDescent="0.35">
      <c r="A29" s="19" t="s">
        <v>22</v>
      </c>
      <c r="B29" s="19">
        <v>1373772</v>
      </c>
      <c r="C29" s="20">
        <v>28</v>
      </c>
      <c r="D29" s="21">
        <f t="shared" si="3"/>
        <v>3139989.40625</v>
      </c>
      <c r="E29" s="21">
        <f t="shared" si="0"/>
        <v>3249802.125</v>
      </c>
      <c r="F29" s="20">
        <f t="shared" si="1"/>
        <v>0</v>
      </c>
      <c r="G29" s="22">
        <f t="shared" si="4"/>
        <v>19.064495102245981</v>
      </c>
      <c r="M29" s="14" t="s">
        <v>22</v>
      </c>
      <c r="N29" s="14">
        <v>1373772</v>
      </c>
      <c r="O29" s="15" t="str">
        <f t="shared" si="2"/>
        <v>Alto</v>
      </c>
    </row>
    <row r="30" spans="1:15" s="4" customFormat="1" ht="15" thickBot="1" x14ac:dyDescent="0.35">
      <c r="A30" s="19" t="s">
        <v>15</v>
      </c>
      <c r="B30" s="19">
        <v>1802424</v>
      </c>
      <c r="C30" s="20">
        <v>29</v>
      </c>
      <c r="D30" s="21">
        <f t="shared" si="3"/>
        <v>3249802.125</v>
      </c>
      <c r="E30" s="21">
        <f t="shared" si="0"/>
        <v>3359614.84375</v>
      </c>
      <c r="F30" s="20">
        <f t="shared" si="1"/>
        <v>0</v>
      </c>
      <c r="G30" s="22">
        <f t="shared" si="4"/>
        <v>19.064495102245981</v>
      </c>
      <c r="M30" s="14" t="s">
        <v>15</v>
      </c>
      <c r="N30" s="14">
        <v>1802424</v>
      </c>
      <c r="O30" s="15" t="str">
        <f t="shared" si="2"/>
        <v>Alto</v>
      </c>
    </row>
    <row r="31" spans="1:15" s="4" customFormat="1" ht="15" thickBot="1" x14ac:dyDescent="0.35">
      <c r="A31" s="19" t="s">
        <v>31</v>
      </c>
      <c r="B31" s="19">
        <v>1983543</v>
      </c>
      <c r="C31" s="20">
        <v>30</v>
      </c>
      <c r="D31" s="21">
        <f t="shared" si="3"/>
        <v>3359614.84375</v>
      </c>
      <c r="E31" s="21">
        <f t="shared" si="0"/>
        <v>3469427.5625</v>
      </c>
      <c r="F31" s="20">
        <f t="shared" si="1"/>
        <v>0</v>
      </c>
      <c r="G31" s="22">
        <f t="shared" si="4"/>
        <v>19.064495102245981</v>
      </c>
      <c r="M31" s="14" t="s">
        <v>31</v>
      </c>
      <c r="N31" s="14">
        <v>1983543</v>
      </c>
      <c r="O31" s="15" t="str">
        <f t="shared" si="2"/>
        <v>Alto</v>
      </c>
    </row>
    <row r="32" spans="1:15" s="4" customFormat="1" ht="15" thickBot="1" x14ac:dyDescent="0.35">
      <c r="A32" s="19" t="s">
        <v>10</v>
      </c>
      <c r="B32" s="19">
        <v>2388534</v>
      </c>
      <c r="C32" s="20">
        <v>31</v>
      </c>
      <c r="D32" s="21">
        <f t="shared" si="3"/>
        <v>3469427.5625</v>
      </c>
      <c r="E32" s="57">
        <f t="shared" si="0"/>
        <v>3579240.28125</v>
      </c>
      <c r="F32" s="20">
        <f t="shared" si="1"/>
        <v>0</v>
      </c>
      <c r="G32" s="22">
        <f t="shared" si="4"/>
        <v>19.064495102245981</v>
      </c>
      <c r="M32" s="14" t="s">
        <v>10</v>
      </c>
      <c r="N32" s="14">
        <v>2388534</v>
      </c>
      <c r="O32" s="15" t="str">
        <f t="shared" si="2"/>
        <v>Alto</v>
      </c>
    </row>
    <row r="33" spans="1:15" s="4" customFormat="1" ht="15" thickBot="1" x14ac:dyDescent="0.35">
      <c r="A33" s="19" t="s">
        <v>16</v>
      </c>
      <c r="B33" s="19">
        <v>3689053</v>
      </c>
      <c r="C33" s="20">
        <v>32</v>
      </c>
      <c r="D33" s="44">
        <f t="shared" si="3"/>
        <v>3579240.28125</v>
      </c>
      <c r="E33" s="59">
        <f t="shared" si="0"/>
        <v>3689053</v>
      </c>
      <c r="F33" s="58">
        <f t="shared" si="1"/>
        <v>1</v>
      </c>
      <c r="G33" s="22">
        <f t="shared" si="4"/>
        <v>20.064495102245981</v>
      </c>
      <c r="M33" s="14" t="s">
        <v>16</v>
      </c>
      <c r="N33" s="14">
        <v>3689053</v>
      </c>
      <c r="O33" s="15" t="str">
        <f t="shared" si="2"/>
        <v>Alto</v>
      </c>
    </row>
    <row r="34" spans="1:15" x14ac:dyDescent="0.3">
      <c r="E34" s="4"/>
      <c r="F34" s="6"/>
    </row>
  </sheetData>
  <sortState xmlns:xlrd2="http://schemas.microsoft.com/office/spreadsheetml/2017/richdata2" ref="M2:N33">
    <sortCondition ref="M2:M33"/>
  </sortState>
  <mergeCells count="1">
    <mergeCell ref="I16:K16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8900-8B2A-4626-A8C9-2560862F5C8F}">
  <dimension ref="A1:O126"/>
  <sheetViews>
    <sheetView zoomScale="80" zoomScaleNormal="80" workbookViewId="0">
      <selection activeCell="AD9" sqref="AD9"/>
    </sheetView>
  </sheetViews>
  <sheetFormatPr baseColWidth="10" defaultRowHeight="14.4" x14ac:dyDescent="0.3"/>
  <cols>
    <col min="1" max="2" width="11.5546875" style="4"/>
    <col min="4" max="4" width="14.5546875" customWidth="1"/>
    <col min="5" max="5" width="15.33203125" customWidth="1"/>
    <col min="6" max="6" width="14.5546875" customWidth="1"/>
    <col min="7" max="7" width="13" customWidth="1"/>
    <col min="8" max="8" width="11.88671875" customWidth="1"/>
    <col min="9" max="9" width="15" customWidth="1"/>
    <col min="10" max="10" width="16.6640625" customWidth="1"/>
    <col min="11" max="11" width="13.109375" customWidth="1"/>
    <col min="12" max="12" width="13.88671875" customWidth="1"/>
    <col min="13" max="14" width="11.5546875" style="4"/>
    <col min="15" max="15" width="12.33203125" style="103" customWidth="1"/>
  </cols>
  <sheetData>
    <row r="1" spans="1:15" s="2" customFormat="1" ht="30.6" customHeight="1" thickBot="1" x14ac:dyDescent="0.3">
      <c r="A1" s="80" t="s">
        <v>50</v>
      </c>
      <c r="B1" s="80" t="s">
        <v>51</v>
      </c>
      <c r="C1" s="88" t="s">
        <v>38</v>
      </c>
      <c r="D1" s="46" t="s">
        <v>44</v>
      </c>
      <c r="E1" s="46" t="s">
        <v>45</v>
      </c>
      <c r="F1" s="46" t="s">
        <v>46</v>
      </c>
      <c r="G1" s="46" t="s">
        <v>47</v>
      </c>
      <c r="I1" s="1"/>
      <c r="J1" s="1"/>
      <c r="K1" s="1"/>
      <c r="L1" s="1"/>
      <c r="M1" s="80" t="s">
        <v>50</v>
      </c>
      <c r="N1" s="80" t="s">
        <v>51</v>
      </c>
      <c r="O1" s="100" t="s">
        <v>48</v>
      </c>
    </row>
    <row r="2" spans="1:15" s="4" customFormat="1" ht="15" thickBot="1" x14ac:dyDescent="0.35">
      <c r="A2" s="81">
        <v>15116</v>
      </c>
      <c r="B2" s="81">
        <v>4051</v>
      </c>
      <c r="C2" s="89">
        <v>1</v>
      </c>
      <c r="D2" s="116">
        <f>B2</f>
        <v>4051</v>
      </c>
      <c r="E2" s="82">
        <f t="shared" ref="E2:E33" si="0">D2+$J$16</f>
        <v>17267.448</v>
      </c>
      <c r="F2" s="89">
        <f>COUNTIFS($B$2:$B$126,"&lt;="&amp;E2,$B$2:$B$126,"&gt;="&amp;D2)</f>
        <v>28</v>
      </c>
      <c r="G2" s="113">
        <f>SQRT(F2)</f>
        <v>5.2915026221291814</v>
      </c>
      <c r="M2" s="90">
        <v>15116</v>
      </c>
      <c r="N2" s="90">
        <v>4051</v>
      </c>
      <c r="O2" s="74">
        <f>IF(AND(B2&gt;=$I$19,B2&lt;=$J$19),$K$19,IF(AND(B2&gt;$I$20,B2&lt;=$J$20),$K$20,IF(AND(B2&gt;$I$21,B2&lt;=$J$21),$K$21,IF(AND(B2&gt;$I$22,B2&lt;=$J$22),$K$22,IF(AND(B2&gt;=$I$23,B2&lt;=$J$23),$K$23,0)))))</f>
        <v>1</v>
      </c>
    </row>
    <row r="3" spans="1:15" s="4" customFormat="1" ht="15" thickBot="1" x14ac:dyDescent="0.35">
      <c r="A3" s="81">
        <v>15069</v>
      </c>
      <c r="B3" s="81">
        <v>4147</v>
      </c>
      <c r="C3" s="90">
        <v>2</v>
      </c>
      <c r="D3" s="106">
        <f t="shared" ref="D3:D66" si="1">E2</f>
        <v>17267.448</v>
      </c>
      <c r="E3" s="116">
        <f t="shared" si="0"/>
        <v>30483.896000000001</v>
      </c>
      <c r="F3" s="90">
        <f t="shared" ref="F3:F66" si="2">COUNTIFS($B$2:$B$126,"&lt;="&amp;E3,$B$2:$B$126,"&gt;="&amp;D3)</f>
        <v>22</v>
      </c>
      <c r="G3" s="118">
        <f>(SQRT(F3))+G2</f>
        <v>9.9819183819526103</v>
      </c>
      <c r="M3" s="90">
        <v>15069</v>
      </c>
      <c r="N3" s="90">
        <v>4147</v>
      </c>
      <c r="O3" s="74">
        <f t="shared" ref="O3:O66" si="3">IF(AND(B3&gt;=$I$19,B3&lt;=$J$19),$K$19,IF(AND(B3&gt;$I$20,B3&lt;=$J$20),$K$20,IF(AND(B3&gt;$I$21,B3&lt;=$J$21),$K$21,IF(AND(B3&gt;$I$22,B3&lt;=$J$22),$K$22,IF(AND(B3&gt;=$I$23,B3&lt;=$J$23),$K$23,0)))))</f>
        <v>1</v>
      </c>
    </row>
    <row r="4" spans="1:15" s="4" customFormat="1" ht="15.6" thickTop="1" thickBot="1" x14ac:dyDescent="0.35">
      <c r="A4" s="81">
        <v>15066</v>
      </c>
      <c r="B4" s="81">
        <v>4864</v>
      </c>
      <c r="C4" s="90">
        <v>3</v>
      </c>
      <c r="D4" s="106">
        <f t="shared" si="1"/>
        <v>30483.896000000001</v>
      </c>
      <c r="E4" s="106">
        <f t="shared" si="0"/>
        <v>43700.343999999997</v>
      </c>
      <c r="F4" s="90">
        <f t="shared" si="2"/>
        <v>15</v>
      </c>
      <c r="G4" s="118">
        <f t="shared" ref="G4:G67" si="4">(SQRT(F4))+G3</f>
        <v>13.854901728160026</v>
      </c>
      <c r="H4" s="78" t="s">
        <v>40</v>
      </c>
      <c r="I4" s="60">
        <f>G126/5</f>
        <v>10.030548460487971</v>
      </c>
      <c r="M4" s="90">
        <v>15066</v>
      </c>
      <c r="N4" s="90">
        <v>4864</v>
      </c>
      <c r="O4" s="74">
        <f t="shared" si="3"/>
        <v>1</v>
      </c>
    </row>
    <row r="5" spans="1:15" s="4" customFormat="1" ht="15" thickBot="1" x14ac:dyDescent="0.35">
      <c r="A5" s="81">
        <v>15098</v>
      </c>
      <c r="B5" s="81">
        <v>5111</v>
      </c>
      <c r="C5" s="89">
        <v>4</v>
      </c>
      <c r="D5" s="82">
        <f t="shared" si="1"/>
        <v>43700.343999999997</v>
      </c>
      <c r="E5" s="82">
        <f t="shared" si="0"/>
        <v>56916.792000000001</v>
      </c>
      <c r="F5" s="89">
        <f t="shared" si="2"/>
        <v>10</v>
      </c>
      <c r="G5" s="113">
        <f t="shared" si="4"/>
        <v>17.017179388328405</v>
      </c>
      <c r="M5" s="90">
        <v>15098</v>
      </c>
      <c r="N5" s="90">
        <v>5111</v>
      </c>
      <c r="O5" s="74">
        <f t="shared" si="3"/>
        <v>1</v>
      </c>
    </row>
    <row r="6" spans="1:15" s="4" customFormat="1" ht="15" thickBot="1" x14ac:dyDescent="0.35">
      <c r="A6" s="81">
        <v>15077</v>
      </c>
      <c r="B6" s="81">
        <v>6272</v>
      </c>
      <c r="C6" s="91">
        <v>5</v>
      </c>
      <c r="D6" s="107">
        <f t="shared" si="1"/>
        <v>56916.792000000001</v>
      </c>
      <c r="E6" s="116">
        <f t="shared" si="0"/>
        <v>70133.240000000005</v>
      </c>
      <c r="F6" s="91">
        <f t="shared" si="2"/>
        <v>8</v>
      </c>
      <c r="G6" s="112">
        <f t="shared" si="4"/>
        <v>19.845606513074596</v>
      </c>
      <c r="M6" s="90">
        <v>15077</v>
      </c>
      <c r="N6" s="90">
        <v>6272</v>
      </c>
      <c r="O6" s="74">
        <f t="shared" si="3"/>
        <v>1</v>
      </c>
    </row>
    <row r="7" spans="1:15" s="4" customFormat="1" ht="15.6" thickTop="1" thickBot="1" x14ac:dyDescent="0.35">
      <c r="A7" s="81">
        <v>15041</v>
      </c>
      <c r="B7" s="81">
        <v>6629</v>
      </c>
      <c r="C7" s="91">
        <v>6</v>
      </c>
      <c r="D7" s="107">
        <f t="shared" si="1"/>
        <v>70133.240000000005</v>
      </c>
      <c r="E7" s="107">
        <f t="shared" si="0"/>
        <v>83349.688000000009</v>
      </c>
      <c r="F7" s="91">
        <f t="shared" si="2"/>
        <v>5</v>
      </c>
      <c r="G7" s="112">
        <f t="shared" si="4"/>
        <v>22.081674490574386</v>
      </c>
      <c r="H7" s="50" t="s">
        <v>41</v>
      </c>
      <c r="I7" s="60">
        <f>I4+I4</f>
        <v>20.061096920975942</v>
      </c>
      <c r="M7" s="90">
        <v>15041</v>
      </c>
      <c r="N7" s="90">
        <v>6629</v>
      </c>
      <c r="O7" s="74">
        <f t="shared" si="3"/>
        <v>1</v>
      </c>
    </row>
    <row r="8" spans="1:15" s="4" customFormat="1" ht="15" thickBot="1" x14ac:dyDescent="0.35">
      <c r="A8" s="81">
        <v>15017</v>
      </c>
      <c r="B8" s="81">
        <v>8864</v>
      </c>
      <c r="C8" s="89">
        <v>7</v>
      </c>
      <c r="D8" s="82">
        <f t="shared" si="1"/>
        <v>83349.688000000009</v>
      </c>
      <c r="E8" s="82">
        <f t="shared" si="0"/>
        <v>96566.136000000013</v>
      </c>
      <c r="F8" s="89">
        <f t="shared" si="2"/>
        <v>8</v>
      </c>
      <c r="G8" s="113">
        <f t="shared" si="4"/>
        <v>24.910101615320578</v>
      </c>
      <c r="M8" s="90">
        <v>15017</v>
      </c>
      <c r="N8" s="90">
        <v>8864</v>
      </c>
      <c r="O8" s="74">
        <f t="shared" si="3"/>
        <v>1</v>
      </c>
    </row>
    <row r="9" spans="1:15" s="4" customFormat="1" ht="15" thickBot="1" x14ac:dyDescent="0.35">
      <c r="A9" s="81">
        <v>15061</v>
      </c>
      <c r="B9" s="81">
        <v>8895</v>
      </c>
      <c r="C9" s="89">
        <v>8</v>
      </c>
      <c r="D9" s="82">
        <f t="shared" si="1"/>
        <v>96566.136000000013</v>
      </c>
      <c r="E9" s="82">
        <f t="shared" si="0"/>
        <v>109782.58400000002</v>
      </c>
      <c r="F9" s="89">
        <f t="shared" si="2"/>
        <v>1</v>
      </c>
      <c r="G9" s="113">
        <f t="shared" si="4"/>
        <v>25.910101615320578</v>
      </c>
      <c r="M9" s="90">
        <v>15061</v>
      </c>
      <c r="N9" s="90">
        <v>8895</v>
      </c>
      <c r="O9" s="74">
        <f t="shared" si="3"/>
        <v>1</v>
      </c>
    </row>
    <row r="10" spans="1:15" s="4" customFormat="1" ht="15" thickBot="1" x14ac:dyDescent="0.35">
      <c r="A10" s="81">
        <v>15078</v>
      </c>
      <c r="B10" s="81">
        <v>9111</v>
      </c>
      <c r="C10" s="89">
        <v>9</v>
      </c>
      <c r="D10" s="82">
        <f t="shared" si="1"/>
        <v>109782.58400000002</v>
      </c>
      <c r="E10" s="82">
        <f t="shared" si="0"/>
        <v>122999.03200000002</v>
      </c>
      <c r="F10" s="89">
        <f t="shared" si="2"/>
        <v>1</v>
      </c>
      <c r="G10" s="113">
        <f t="shared" si="4"/>
        <v>26.910101615320578</v>
      </c>
      <c r="M10" s="90">
        <v>15078</v>
      </c>
      <c r="N10" s="90">
        <v>9111</v>
      </c>
      <c r="O10" s="74">
        <f t="shared" si="3"/>
        <v>1</v>
      </c>
    </row>
    <row r="11" spans="1:15" s="4" customFormat="1" ht="15" thickBot="1" x14ac:dyDescent="0.35">
      <c r="A11" s="81">
        <v>15034</v>
      </c>
      <c r="B11" s="81">
        <v>9369</v>
      </c>
      <c r="C11" s="89">
        <v>10</v>
      </c>
      <c r="D11" s="82">
        <f t="shared" si="1"/>
        <v>122999.03200000002</v>
      </c>
      <c r="E11" s="82">
        <f t="shared" si="0"/>
        <v>136215.48000000001</v>
      </c>
      <c r="F11" s="89">
        <f t="shared" si="2"/>
        <v>1</v>
      </c>
      <c r="G11" s="113">
        <f t="shared" si="4"/>
        <v>27.910101615320578</v>
      </c>
      <c r="M11" s="90">
        <v>15034</v>
      </c>
      <c r="N11" s="90">
        <v>9369</v>
      </c>
      <c r="O11" s="74">
        <f t="shared" si="3"/>
        <v>1</v>
      </c>
    </row>
    <row r="12" spans="1:15" s="4" customFormat="1" ht="15" thickBot="1" x14ac:dyDescent="0.35">
      <c r="A12" s="81">
        <v>15027</v>
      </c>
      <c r="B12" s="81">
        <v>9676</v>
      </c>
      <c r="C12" s="108">
        <v>11</v>
      </c>
      <c r="D12" s="108">
        <f t="shared" si="1"/>
        <v>136215.48000000001</v>
      </c>
      <c r="E12" s="116">
        <f t="shared" si="0"/>
        <v>149431.92800000001</v>
      </c>
      <c r="F12" s="114">
        <f t="shared" si="2"/>
        <v>4</v>
      </c>
      <c r="G12" s="115">
        <f t="shared" si="4"/>
        <v>29.910101615320578</v>
      </c>
      <c r="M12" s="90">
        <v>15027</v>
      </c>
      <c r="N12" s="90">
        <v>9676</v>
      </c>
      <c r="O12" s="74">
        <f t="shared" si="3"/>
        <v>1</v>
      </c>
    </row>
    <row r="13" spans="1:15" s="4" customFormat="1" ht="15" thickBot="1" x14ac:dyDescent="0.35">
      <c r="A13" s="81">
        <v>15125</v>
      </c>
      <c r="B13" s="81">
        <v>10216</v>
      </c>
      <c r="C13" s="114">
        <v>12</v>
      </c>
      <c r="D13" s="108">
        <f t="shared" si="1"/>
        <v>149431.92800000001</v>
      </c>
      <c r="E13" s="108">
        <f t="shared" si="0"/>
        <v>162648.37600000002</v>
      </c>
      <c r="F13" s="114">
        <f t="shared" si="2"/>
        <v>1</v>
      </c>
      <c r="G13" s="115">
        <f t="shared" si="4"/>
        <v>30.910101615320578</v>
      </c>
      <c r="H13" s="110" t="s">
        <v>42</v>
      </c>
      <c r="I13" s="60">
        <f>I4+I4+I4</f>
        <v>30.091645381463913</v>
      </c>
      <c r="M13" s="90">
        <v>15125</v>
      </c>
      <c r="N13" s="90">
        <v>10216</v>
      </c>
      <c r="O13" s="74">
        <f t="shared" si="3"/>
        <v>1</v>
      </c>
    </row>
    <row r="14" spans="1:15" s="4" customFormat="1" ht="15" thickBot="1" x14ac:dyDescent="0.35">
      <c r="A14" s="81">
        <v>15012</v>
      </c>
      <c r="B14" s="81">
        <v>10299</v>
      </c>
      <c r="C14" s="89">
        <v>13</v>
      </c>
      <c r="D14" s="82">
        <f t="shared" si="1"/>
        <v>162648.37600000002</v>
      </c>
      <c r="E14" s="82">
        <f t="shared" si="0"/>
        <v>175864.82400000002</v>
      </c>
      <c r="F14" s="89">
        <f t="shared" si="2"/>
        <v>2</v>
      </c>
      <c r="G14" s="113">
        <f t="shared" si="4"/>
        <v>32.32431517769367</v>
      </c>
      <c r="M14" s="90">
        <v>15012</v>
      </c>
      <c r="N14" s="90">
        <v>10299</v>
      </c>
      <c r="O14" s="74">
        <f t="shared" si="3"/>
        <v>1</v>
      </c>
    </row>
    <row r="15" spans="1:15" s="4" customFormat="1" ht="15" thickBot="1" x14ac:dyDescent="0.35">
      <c r="A15" s="81">
        <v>15038</v>
      </c>
      <c r="B15" s="81">
        <v>10308</v>
      </c>
      <c r="C15" s="89">
        <v>14</v>
      </c>
      <c r="D15" s="82">
        <f t="shared" si="1"/>
        <v>175864.82400000002</v>
      </c>
      <c r="E15" s="82">
        <f t="shared" si="0"/>
        <v>189081.27200000003</v>
      </c>
      <c r="F15" s="89">
        <f t="shared" si="2"/>
        <v>0</v>
      </c>
      <c r="G15" s="113">
        <f t="shared" si="4"/>
        <v>32.32431517769367</v>
      </c>
      <c r="I15" s="83" t="s">
        <v>52</v>
      </c>
      <c r="J15" s="83">
        <v>5</v>
      </c>
      <c r="M15" s="90">
        <v>15038</v>
      </c>
      <c r="N15" s="90">
        <v>10308</v>
      </c>
      <c r="O15" s="74">
        <f t="shared" si="3"/>
        <v>1</v>
      </c>
    </row>
    <row r="16" spans="1:15" s="4" customFormat="1" ht="15" thickBot="1" x14ac:dyDescent="0.35">
      <c r="A16" s="81">
        <v>15089</v>
      </c>
      <c r="B16" s="81">
        <v>10578</v>
      </c>
      <c r="C16" s="89">
        <v>15</v>
      </c>
      <c r="D16" s="82">
        <f t="shared" si="1"/>
        <v>189081.27200000003</v>
      </c>
      <c r="E16" s="82">
        <f t="shared" si="0"/>
        <v>202297.72000000003</v>
      </c>
      <c r="F16" s="89">
        <f t="shared" si="2"/>
        <v>0</v>
      </c>
      <c r="G16" s="113">
        <f t="shared" si="4"/>
        <v>32.32431517769367</v>
      </c>
      <c r="I16" s="63" t="s">
        <v>39</v>
      </c>
      <c r="J16" s="60">
        <f>(B126-B2)/COUNT(B2:B126)</f>
        <v>13216.448</v>
      </c>
      <c r="M16" s="90">
        <v>15089</v>
      </c>
      <c r="N16" s="90">
        <v>10578</v>
      </c>
      <c r="O16" s="74">
        <f t="shared" si="3"/>
        <v>1</v>
      </c>
    </row>
    <row r="17" spans="1:15" s="4" customFormat="1" ht="15" thickBot="1" x14ac:dyDescent="0.35">
      <c r="A17" s="81">
        <v>15006</v>
      </c>
      <c r="B17" s="81">
        <v>10886</v>
      </c>
      <c r="C17" s="89">
        <v>16</v>
      </c>
      <c r="D17" s="82">
        <f t="shared" si="1"/>
        <v>202297.72000000003</v>
      </c>
      <c r="E17" s="82">
        <f t="shared" si="0"/>
        <v>215514.16800000003</v>
      </c>
      <c r="F17" s="89">
        <f t="shared" si="2"/>
        <v>1</v>
      </c>
      <c r="G17" s="113">
        <f t="shared" si="4"/>
        <v>33.32431517769367</v>
      </c>
      <c r="M17" s="90">
        <v>15006</v>
      </c>
      <c r="N17" s="90">
        <v>10886</v>
      </c>
      <c r="O17" s="74">
        <f t="shared" si="3"/>
        <v>1</v>
      </c>
    </row>
    <row r="18" spans="1:15" s="4" customFormat="1" ht="15" thickBot="1" x14ac:dyDescent="0.35">
      <c r="A18" s="81">
        <v>15083</v>
      </c>
      <c r="B18" s="81">
        <v>11206</v>
      </c>
      <c r="C18" s="89">
        <v>17</v>
      </c>
      <c r="D18" s="82">
        <f t="shared" si="1"/>
        <v>215514.16800000003</v>
      </c>
      <c r="E18" s="82">
        <f t="shared" si="0"/>
        <v>228730.61600000004</v>
      </c>
      <c r="F18" s="89">
        <f t="shared" si="2"/>
        <v>0</v>
      </c>
      <c r="G18" s="113">
        <f t="shared" si="4"/>
        <v>33.32431517769367</v>
      </c>
      <c r="I18" s="87" t="s">
        <v>43</v>
      </c>
      <c r="J18" s="87"/>
      <c r="K18" s="87"/>
      <c r="M18" s="90">
        <v>15083</v>
      </c>
      <c r="N18" s="90">
        <v>11206</v>
      </c>
      <c r="O18" s="74">
        <f t="shared" si="3"/>
        <v>1</v>
      </c>
    </row>
    <row r="19" spans="1:15" s="4" customFormat="1" ht="15" thickBot="1" x14ac:dyDescent="0.35">
      <c r="A19" s="81">
        <v>15055</v>
      </c>
      <c r="B19" s="81">
        <v>11712</v>
      </c>
      <c r="C19" s="89">
        <v>18</v>
      </c>
      <c r="D19" s="82">
        <f t="shared" si="1"/>
        <v>228730.61600000004</v>
      </c>
      <c r="E19" s="82">
        <f t="shared" si="0"/>
        <v>241947.06400000004</v>
      </c>
      <c r="F19" s="89">
        <f t="shared" si="2"/>
        <v>1</v>
      </c>
      <c r="G19" s="113">
        <f t="shared" si="4"/>
        <v>34.32431517769367</v>
      </c>
      <c r="I19" s="66">
        <f>D2</f>
        <v>4051</v>
      </c>
      <c r="J19" s="66">
        <f>E3</f>
        <v>30483.896000000001</v>
      </c>
      <c r="K19" s="9">
        <v>1</v>
      </c>
      <c r="M19" s="90">
        <v>15055</v>
      </c>
      <c r="N19" s="90">
        <v>11712</v>
      </c>
      <c r="O19" s="74">
        <f t="shared" si="3"/>
        <v>1</v>
      </c>
    </row>
    <row r="20" spans="1:15" s="4" customFormat="1" ht="15" thickBot="1" x14ac:dyDescent="0.35">
      <c r="A20" s="81">
        <v>15079</v>
      </c>
      <c r="B20" s="81">
        <v>11798</v>
      </c>
      <c r="C20" s="89">
        <v>19</v>
      </c>
      <c r="D20" s="82">
        <f t="shared" si="1"/>
        <v>241947.06400000004</v>
      </c>
      <c r="E20" s="82">
        <f t="shared" si="0"/>
        <v>255163.51200000005</v>
      </c>
      <c r="F20" s="89">
        <f t="shared" si="2"/>
        <v>2</v>
      </c>
      <c r="G20" s="113">
        <f t="shared" si="4"/>
        <v>35.738528740066762</v>
      </c>
      <c r="I20" s="67">
        <f>J19</f>
        <v>30483.896000000001</v>
      </c>
      <c r="J20" s="67">
        <f>E6</f>
        <v>70133.240000000005</v>
      </c>
      <c r="K20" s="11">
        <v>2</v>
      </c>
      <c r="M20" s="90">
        <v>15079</v>
      </c>
      <c r="N20" s="90">
        <v>11798</v>
      </c>
      <c r="O20" s="74">
        <f t="shared" si="3"/>
        <v>1</v>
      </c>
    </row>
    <row r="21" spans="1:15" s="4" customFormat="1" ht="15" thickBot="1" x14ac:dyDescent="0.35">
      <c r="A21" s="81">
        <v>15107</v>
      </c>
      <c r="B21" s="81">
        <v>12099</v>
      </c>
      <c r="C21" s="89">
        <v>20</v>
      </c>
      <c r="D21" s="82">
        <f t="shared" si="1"/>
        <v>255163.51200000005</v>
      </c>
      <c r="E21" s="82">
        <f t="shared" si="0"/>
        <v>268379.96000000002</v>
      </c>
      <c r="F21" s="89">
        <f t="shared" si="2"/>
        <v>0</v>
      </c>
      <c r="G21" s="113">
        <f t="shared" si="4"/>
        <v>35.738528740066762</v>
      </c>
      <c r="I21" s="68">
        <f>J20</f>
        <v>70133.240000000005</v>
      </c>
      <c r="J21" s="68">
        <f>E12</f>
        <v>149431.92800000001</v>
      </c>
      <c r="K21" s="13">
        <v>3</v>
      </c>
      <c r="M21" s="90">
        <v>15107</v>
      </c>
      <c r="N21" s="90">
        <v>12099</v>
      </c>
      <c r="O21" s="74">
        <f t="shared" si="3"/>
        <v>1</v>
      </c>
    </row>
    <row r="22" spans="1:15" s="4" customFormat="1" ht="15" thickBot="1" x14ac:dyDescent="0.35">
      <c r="A22" s="81">
        <v>15022</v>
      </c>
      <c r="B22" s="81">
        <v>12142</v>
      </c>
      <c r="C22" s="89">
        <v>21</v>
      </c>
      <c r="D22" s="82">
        <f t="shared" si="1"/>
        <v>268379.96000000002</v>
      </c>
      <c r="E22" s="82">
        <f t="shared" si="0"/>
        <v>281596.408</v>
      </c>
      <c r="F22" s="89">
        <f t="shared" si="2"/>
        <v>1</v>
      </c>
      <c r="G22" s="113">
        <f t="shared" si="4"/>
        <v>36.738528740066762</v>
      </c>
      <c r="I22" s="86">
        <f>J21</f>
        <v>149431.92800000001</v>
      </c>
      <c r="J22" s="86">
        <f>E29</f>
        <v>374111.54399999982</v>
      </c>
      <c r="K22" s="84">
        <v>4</v>
      </c>
      <c r="M22" s="90">
        <v>15022</v>
      </c>
      <c r="N22" s="90">
        <v>12142</v>
      </c>
      <c r="O22" s="74">
        <f t="shared" si="3"/>
        <v>1</v>
      </c>
    </row>
    <row r="23" spans="1:15" s="4" customFormat="1" ht="15" thickBot="1" x14ac:dyDescent="0.35">
      <c r="A23" s="81">
        <v>15072</v>
      </c>
      <c r="B23" s="81">
        <v>12748</v>
      </c>
      <c r="C23" s="89">
        <v>22</v>
      </c>
      <c r="D23" s="82">
        <f t="shared" si="1"/>
        <v>281596.408</v>
      </c>
      <c r="E23" s="82">
        <f t="shared" si="0"/>
        <v>294812.85599999997</v>
      </c>
      <c r="F23" s="89">
        <f t="shared" si="2"/>
        <v>0</v>
      </c>
      <c r="G23" s="113">
        <f t="shared" si="4"/>
        <v>36.738528740066762</v>
      </c>
      <c r="I23" s="69">
        <f>J22</f>
        <v>374111.54399999982</v>
      </c>
      <c r="J23" s="69">
        <f>E126</f>
        <v>1656107.0000000028</v>
      </c>
      <c r="K23" s="15">
        <v>5</v>
      </c>
      <c r="M23" s="90">
        <v>15072</v>
      </c>
      <c r="N23" s="90">
        <v>12748</v>
      </c>
      <c r="O23" s="74">
        <f t="shared" si="3"/>
        <v>1</v>
      </c>
    </row>
    <row r="24" spans="1:15" s="4" customFormat="1" ht="15" thickBot="1" x14ac:dyDescent="0.35">
      <c r="A24" s="81">
        <v>15049</v>
      </c>
      <c r="B24" s="81">
        <v>12840</v>
      </c>
      <c r="C24" s="89">
        <v>23</v>
      </c>
      <c r="D24" s="82">
        <f t="shared" si="1"/>
        <v>294812.85599999997</v>
      </c>
      <c r="E24" s="82">
        <f t="shared" si="0"/>
        <v>308029.30399999995</v>
      </c>
      <c r="F24" s="89">
        <f t="shared" si="2"/>
        <v>0</v>
      </c>
      <c r="G24" s="113">
        <f t="shared" si="4"/>
        <v>36.738528740066762</v>
      </c>
      <c r="M24" s="90">
        <v>15049</v>
      </c>
      <c r="N24" s="90">
        <v>12840</v>
      </c>
      <c r="O24" s="74">
        <f t="shared" si="3"/>
        <v>1</v>
      </c>
    </row>
    <row r="25" spans="1:15" s="4" customFormat="1" ht="15" thickBot="1" x14ac:dyDescent="0.35">
      <c r="A25" s="81">
        <v>15071</v>
      </c>
      <c r="B25" s="81">
        <v>13002</v>
      </c>
      <c r="C25" s="89">
        <v>24</v>
      </c>
      <c r="D25" s="82">
        <f t="shared" si="1"/>
        <v>308029.30399999995</v>
      </c>
      <c r="E25" s="82">
        <f t="shared" si="0"/>
        <v>321245.75199999992</v>
      </c>
      <c r="F25" s="89">
        <f t="shared" si="2"/>
        <v>1</v>
      </c>
      <c r="G25" s="113">
        <f t="shared" si="4"/>
        <v>37.738528740066762</v>
      </c>
      <c r="M25" s="90">
        <v>15071</v>
      </c>
      <c r="N25" s="90">
        <v>13002</v>
      </c>
      <c r="O25" s="74">
        <f t="shared" si="3"/>
        <v>1</v>
      </c>
    </row>
    <row r="26" spans="1:15" s="4" customFormat="1" ht="15" thickBot="1" x14ac:dyDescent="0.35">
      <c r="A26" s="81">
        <v>15004</v>
      </c>
      <c r="B26" s="81">
        <v>14856</v>
      </c>
      <c r="C26" s="89">
        <v>25</v>
      </c>
      <c r="D26" s="82">
        <f t="shared" si="1"/>
        <v>321245.75199999992</v>
      </c>
      <c r="E26" s="82">
        <f t="shared" si="0"/>
        <v>334462.1999999999</v>
      </c>
      <c r="F26" s="89">
        <f t="shared" si="2"/>
        <v>0</v>
      </c>
      <c r="G26" s="113">
        <f t="shared" si="4"/>
        <v>37.738528740066762</v>
      </c>
      <c r="M26" s="90">
        <v>15004</v>
      </c>
      <c r="N26" s="90">
        <v>14856</v>
      </c>
      <c r="O26" s="74">
        <f t="shared" si="3"/>
        <v>1</v>
      </c>
    </row>
    <row r="27" spans="1:15" s="4" customFormat="1" ht="15" thickBot="1" x14ac:dyDescent="0.35">
      <c r="A27" s="81">
        <v>15117</v>
      </c>
      <c r="B27" s="81">
        <v>15121</v>
      </c>
      <c r="C27" s="89">
        <v>26</v>
      </c>
      <c r="D27" s="82">
        <f t="shared" si="1"/>
        <v>334462.1999999999</v>
      </c>
      <c r="E27" s="82">
        <f t="shared" si="0"/>
        <v>347678.64799999987</v>
      </c>
      <c r="F27" s="89">
        <f t="shared" si="2"/>
        <v>0</v>
      </c>
      <c r="G27" s="113">
        <f t="shared" si="4"/>
        <v>37.738528740066762</v>
      </c>
      <c r="M27" s="90">
        <v>15117</v>
      </c>
      <c r="N27" s="90">
        <v>15121</v>
      </c>
      <c r="O27" s="74">
        <f t="shared" si="3"/>
        <v>1</v>
      </c>
    </row>
    <row r="28" spans="1:15" s="4" customFormat="1" ht="15" thickBot="1" x14ac:dyDescent="0.35">
      <c r="A28" s="81">
        <v>15102</v>
      </c>
      <c r="B28" s="81">
        <v>15391</v>
      </c>
      <c r="C28" s="94">
        <v>27</v>
      </c>
      <c r="D28" s="119">
        <f t="shared" si="1"/>
        <v>347678.64799999987</v>
      </c>
      <c r="E28" s="119">
        <f t="shared" si="0"/>
        <v>360895.09599999984</v>
      </c>
      <c r="F28" s="94">
        <f t="shared" si="2"/>
        <v>1</v>
      </c>
      <c r="G28" s="120">
        <f t="shared" si="4"/>
        <v>38.738528740066762</v>
      </c>
      <c r="M28" s="90">
        <v>15102</v>
      </c>
      <c r="N28" s="90">
        <v>15391</v>
      </c>
      <c r="O28" s="74">
        <f t="shared" si="3"/>
        <v>1</v>
      </c>
    </row>
    <row r="29" spans="1:15" s="4" customFormat="1" ht="15" thickBot="1" x14ac:dyDescent="0.35">
      <c r="A29" s="81">
        <v>15119</v>
      </c>
      <c r="B29" s="81">
        <v>16365</v>
      </c>
      <c r="C29" s="94">
        <v>28</v>
      </c>
      <c r="D29" s="119">
        <f t="shared" si="1"/>
        <v>360895.09599999984</v>
      </c>
      <c r="E29" s="116">
        <f t="shared" si="0"/>
        <v>374111.54399999982</v>
      </c>
      <c r="F29" s="94">
        <f t="shared" si="2"/>
        <v>2</v>
      </c>
      <c r="G29" s="120">
        <f t="shared" si="4"/>
        <v>40.152742302439854</v>
      </c>
      <c r="H29" s="117" t="s">
        <v>53</v>
      </c>
      <c r="I29" s="85">
        <f>I4+I4+I4+I4</f>
        <v>40.122193841951884</v>
      </c>
      <c r="M29" s="90">
        <v>15119</v>
      </c>
      <c r="N29" s="90">
        <v>16365</v>
      </c>
      <c r="O29" s="74">
        <f t="shared" si="3"/>
        <v>1</v>
      </c>
    </row>
    <row r="30" spans="1:15" s="4" customFormat="1" ht="15" thickBot="1" x14ac:dyDescent="0.35">
      <c r="A30" s="81">
        <v>15097</v>
      </c>
      <c r="B30" s="81">
        <v>17390</v>
      </c>
      <c r="C30" s="89">
        <v>29</v>
      </c>
      <c r="D30" s="82">
        <f t="shared" si="1"/>
        <v>374111.54399999982</v>
      </c>
      <c r="E30" s="82">
        <f t="shared" si="0"/>
        <v>387327.99199999979</v>
      </c>
      <c r="F30" s="89">
        <f t="shared" si="2"/>
        <v>0</v>
      </c>
      <c r="G30" s="113">
        <f t="shared" si="4"/>
        <v>40.152742302439854</v>
      </c>
      <c r="M30" s="90">
        <v>15097</v>
      </c>
      <c r="N30" s="90">
        <v>17390</v>
      </c>
      <c r="O30" s="74">
        <f t="shared" si="3"/>
        <v>1</v>
      </c>
    </row>
    <row r="31" spans="1:15" s="4" customFormat="1" ht="15" thickBot="1" x14ac:dyDescent="0.35">
      <c r="A31" s="81">
        <v>15046</v>
      </c>
      <c r="B31" s="81">
        <v>17970</v>
      </c>
      <c r="C31" s="89">
        <v>30</v>
      </c>
      <c r="D31" s="82">
        <f t="shared" si="1"/>
        <v>387327.99199999979</v>
      </c>
      <c r="E31" s="82">
        <f t="shared" si="0"/>
        <v>400544.43999999977</v>
      </c>
      <c r="F31" s="89">
        <f t="shared" si="2"/>
        <v>0</v>
      </c>
      <c r="G31" s="113">
        <f t="shared" si="4"/>
        <v>40.152742302439854</v>
      </c>
      <c r="M31" s="90">
        <v>15046</v>
      </c>
      <c r="N31" s="90">
        <v>17970</v>
      </c>
      <c r="O31" s="74">
        <f t="shared" si="3"/>
        <v>1</v>
      </c>
    </row>
    <row r="32" spans="1:15" s="4" customFormat="1" ht="15" thickBot="1" x14ac:dyDescent="0.35">
      <c r="A32" s="81">
        <v>15094</v>
      </c>
      <c r="B32" s="81">
        <v>18327</v>
      </c>
      <c r="C32" s="89">
        <v>31</v>
      </c>
      <c r="D32" s="82">
        <f t="shared" si="1"/>
        <v>400544.43999999977</v>
      </c>
      <c r="E32" s="82">
        <f t="shared" si="0"/>
        <v>413760.88799999974</v>
      </c>
      <c r="F32" s="89">
        <f t="shared" si="2"/>
        <v>0</v>
      </c>
      <c r="G32" s="113">
        <f t="shared" si="4"/>
        <v>40.152742302439854</v>
      </c>
      <c r="M32" s="90">
        <v>15094</v>
      </c>
      <c r="N32" s="90">
        <v>18327</v>
      </c>
      <c r="O32" s="74">
        <f t="shared" si="3"/>
        <v>1</v>
      </c>
    </row>
    <row r="33" spans="1:15" s="4" customFormat="1" ht="15" thickBot="1" x14ac:dyDescent="0.35">
      <c r="A33" s="81">
        <v>15073</v>
      </c>
      <c r="B33" s="81">
        <v>22152</v>
      </c>
      <c r="C33" s="89">
        <v>32</v>
      </c>
      <c r="D33" s="82">
        <f t="shared" si="1"/>
        <v>413760.88799999974</v>
      </c>
      <c r="E33" s="82">
        <f t="shared" si="0"/>
        <v>426977.33599999972</v>
      </c>
      <c r="F33" s="89">
        <f t="shared" si="2"/>
        <v>0</v>
      </c>
      <c r="G33" s="113">
        <f t="shared" si="4"/>
        <v>40.152742302439854</v>
      </c>
      <c r="M33" s="90">
        <v>15073</v>
      </c>
      <c r="N33" s="90">
        <v>22152</v>
      </c>
      <c r="O33" s="74">
        <f t="shared" si="3"/>
        <v>1</v>
      </c>
    </row>
    <row r="34" spans="1:15" ht="15" thickBot="1" x14ac:dyDescent="0.35">
      <c r="A34" s="81">
        <v>15030</v>
      </c>
      <c r="B34" s="81">
        <v>22819</v>
      </c>
      <c r="C34" s="89">
        <v>33</v>
      </c>
      <c r="D34" s="82">
        <f t="shared" si="1"/>
        <v>426977.33599999972</v>
      </c>
      <c r="E34" s="82">
        <f t="shared" ref="E34:E65" si="5">D34+$J$16</f>
        <v>440193.78399999969</v>
      </c>
      <c r="F34" s="89">
        <f t="shared" si="2"/>
        <v>0</v>
      </c>
      <c r="G34" s="113">
        <f t="shared" si="4"/>
        <v>40.152742302439854</v>
      </c>
      <c r="M34" s="90">
        <v>15030</v>
      </c>
      <c r="N34" s="90">
        <v>22819</v>
      </c>
      <c r="O34" s="74">
        <f t="shared" si="3"/>
        <v>1</v>
      </c>
    </row>
    <row r="35" spans="1:15" ht="15" thickBot="1" x14ac:dyDescent="0.35">
      <c r="A35" s="81">
        <v>15007</v>
      </c>
      <c r="B35" s="81">
        <v>22868</v>
      </c>
      <c r="C35" s="89">
        <v>34</v>
      </c>
      <c r="D35" s="82">
        <f t="shared" si="1"/>
        <v>440193.78399999969</v>
      </c>
      <c r="E35" s="82">
        <f t="shared" si="5"/>
        <v>453410.23199999967</v>
      </c>
      <c r="F35" s="89">
        <f t="shared" si="2"/>
        <v>0</v>
      </c>
      <c r="G35" s="113">
        <f t="shared" si="4"/>
        <v>40.152742302439854</v>
      </c>
      <c r="M35" s="90">
        <v>15007</v>
      </c>
      <c r="N35" s="90">
        <v>22868</v>
      </c>
      <c r="O35" s="74">
        <f t="shared" si="3"/>
        <v>1</v>
      </c>
    </row>
    <row r="36" spans="1:15" ht="15" thickBot="1" x14ac:dyDescent="0.35">
      <c r="A36" s="81">
        <v>15050</v>
      </c>
      <c r="B36" s="81">
        <v>23497</v>
      </c>
      <c r="C36" s="89">
        <v>35</v>
      </c>
      <c r="D36" s="82">
        <f t="shared" si="1"/>
        <v>453410.23199999967</v>
      </c>
      <c r="E36" s="82">
        <f t="shared" si="5"/>
        <v>466626.67999999964</v>
      </c>
      <c r="F36" s="89">
        <f t="shared" si="2"/>
        <v>0</v>
      </c>
      <c r="G36" s="113">
        <f t="shared" si="4"/>
        <v>40.152742302439854</v>
      </c>
      <c r="M36" s="90">
        <v>15050</v>
      </c>
      <c r="N36" s="90">
        <v>23497</v>
      </c>
      <c r="O36" s="74">
        <f t="shared" si="3"/>
        <v>1</v>
      </c>
    </row>
    <row r="37" spans="1:15" ht="15" thickBot="1" x14ac:dyDescent="0.35">
      <c r="A37" s="81">
        <v>15075</v>
      </c>
      <c r="B37" s="81">
        <v>24851</v>
      </c>
      <c r="C37" s="89">
        <v>36</v>
      </c>
      <c r="D37" s="82">
        <f t="shared" si="1"/>
        <v>466626.67999999964</v>
      </c>
      <c r="E37" s="82">
        <f t="shared" si="5"/>
        <v>479843.12799999962</v>
      </c>
      <c r="F37" s="89">
        <f t="shared" si="2"/>
        <v>1</v>
      </c>
      <c r="G37" s="113">
        <f t="shared" si="4"/>
        <v>41.152742302439854</v>
      </c>
      <c r="M37" s="90">
        <v>15075</v>
      </c>
      <c r="N37" s="90">
        <v>24851</v>
      </c>
      <c r="O37" s="74">
        <f t="shared" si="3"/>
        <v>1</v>
      </c>
    </row>
    <row r="38" spans="1:15" ht="15" thickBot="1" x14ac:dyDescent="0.35">
      <c r="A38" s="81">
        <v>15016</v>
      </c>
      <c r="B38" s="81">
        <v>25559</v>
      </c>
      <c r="C38" s="89">
        <v>37</v>
      </c>
      <c r="D38" s="82">
        <f t="shared" si="1"/>
        <v>479843.12799999962</v>
      </c>
      <c r="E38" s="82">
        <f t="shared" si="5"/>
        <v>493059.57599999959</v>
      </c>
      <c r="F38" s="89">
        <f t="shared" si="2"/>
        <v>1</v>
      </c>
      <c r="G38" s="113">
        <f t="shared" si="4"/>
        <v>42.152742302439854</v>
      </c>
      <c r="M38" s="90">
        <v>15016</v>
      </c>
      <c r="N38" s="90">
        <v>25559</v>
      </c>
      <c r="O38" s="74">
        <f t="shared" si="3"/>
        <v>1</v>
      </c>
    </row>
    <row r="39" spans="1:15" ht="15" thickBot="1" x14ac:dyDescent="0.35">
      <c r="A39" s="81">
        <v>15052</v>
      </c>
      <c r="B39" s="81">
        <v>25624</v>
      </c>
      <c r="C39" s="89">
        <v>38</v>
      </c>
      <c r="D39" s="82">
        <f t="shared" si="1"/>
        <v>493059.57599999959</v>
      </c>
      <c r="E39" s="82">
        <f t="shared" si="5"/>
        <v>506276.02399999957</v>
      </c>
      <c r="F39" s="89">
        <f t="shared" si="2"/>
        <v>0</v>
      </c>
      <c r="G39" s="113">
        <f t="shared" si="4"/>
        <v>42.152742302439854</v>
      </c>
      <c r="M39" s="90">
        <v>15052</v>
      </c>
      <c r="N39" s="90">
        <v>25624</v>
      </c>
      <c r="O39" s="74">
        <f t="shared" si="3"/>
        <v>1</v>
      </c>
    </row>
    <row r="40" spans="1:15" ht="15" thickBot="1" x14ac:dyDescent="0.35">
      <c r="A40" s="81">
        <v>15080</v>
      </c>
      <c r="B40" s="81">
        <v>25809</v>
      </c>
      <c r="C40" s="89">
        <v>39</v>
      </c>
      <c r="D40" s="82">
        <f t="shared" si="1"/>
        <v>506276.02399999957</v>
      </c>
      <c r="E40" s="82">
        <f t="shared" si="5"/>
        <v>519492.47199999954</v>
      </c>
      <c r="F40" s="89">
        <f t="shared" si="2"/>
        <v>1</v>
      </c>
      <c r="G40" s="113">
        <f t="shared" si="4"/>
        <v>43.152742302439854</v>
      </c>
      <c r="M40" s="90">
        <v>15080</v>
      </c>
      <c r="N40" s="90">
        <v>25809</v>
      </c>
      <c r="O40" s="74">
        <f t="shared" si="3"/>
        <v>1</v>
      </c>
    </row>
    <row r="41" spans="1:15" ht="15" thickBot="1" x14ac:dyDescent="0.35">
      <c r="A41" s="81">
        <v>15028</v>
      </c>
      <c r="B41" s="81">
        <v>26191</v>
      </c>
      <c r="C41" s="89">
        <v>40</v>
      </c>
      <c r="D41" s="82">
        <f t="shared" si="1"/>
        <v>519492.47199999954</v>
      </c>
      <c r="E41" s="82">
        <f t="shared" si="5"/>
        <v>532708.91999999958</v>
      </c>
      <c r="F41" s="89">
        <f t="shared" si="2"/>
        <v>1</v>
      </c>
      <c r="G41" s="113">
        <f t="shared" si="4"/>
        <v>44.152742302439854</v>
      </c>
      <c r="M41" s="90">
        <v>15028</v>
      </c>
      <c r="N41" s="90">
        <v>26191</v>
      </c>
      <c r="O41" s="74">
        <f t="shared" si="3"/>
        <v>1</v>
      </c>
    </row>
    <row r="42" spans="1:15" ht="15" thickBot="1" x14ac:dyDescent="0.35">
      <c r="A42" s="81">
        <v>15044</v>
      </c>
      <c r="B42" s="81">
        <v>26328</v>
      </c>
      <c r="C42" s="89">
        <v>41</v>
      </c>
      <c r="D42" s="82">
        <f t="shared" si="1"/>
        <v>532708.91999999958</v>
      </c>
      <c r="E42" s="82">
        <f t="shared" si="5"/>
        <v>545925.36799999955</v>
      </c>
      <c r="F42" s="89">
        <f t="shared" si="2"/>
        <v>0</v>
      </c>
      <c r="G42" s="113">
        <f t="shared" si="4"/>
        <v>44.152742302439854</v>
      </c>
      <c r="M42" s="90">
        <v>15044</v>
      </c>
      <c r="N42" s="90">
        <v>26328</v>
      </c>
      <c r="O42" s="74">
        <f t="shared" si="3"/>
        <v>1</v>
      </c>
    </row>
    <row r="43" spans="1:15" ht="15" thickBot="1" x14ac:dyDescent="0.35">
      <c r="A43" s="81">
        <v>15008</v>
      </c>
      <c r="B43" s="81">
        <v>26334</v>
      </c>
      <c r="C43" s="89">
        <v>42</v>
      </c>
      <c r="D43" s="82">
        <f t="shared" si="1"/>
        <v>545925.36799999955</v>
      </c>
      <c r="E43" s="82">
        <f t="shared" si="5"/>
        <v>559141.81599999953</v>
      </c>
      <c r="F43" s="89">
        <f t="shared" si="2"/>
        <v>0</v>
      </c>
      <c r="G43" s="113">
        <f t="shared" si="4"/>
        <v>44.152742302439854</v>
      </c>
      <c r="M43" s="90">
        <v>15008</v>
      </c>
      <c r="N43" s="90">
        <v>26334</v>
      </c>
      <c r="O43" s="74">
        <f t="shared" si="3"/>
        <v>1</v>
      </c>
    </row>
    <row r="44" spans="1:15" ht="15" thickBot="1" x14ac:dyDescent="0.35">
      <c r="A44" s="81">
        <v>15043</v>
      </c>
      <c r="B44" s="81">
        <v>26865</v>
      </c>
      <c r="C44" s="89">
        <v>43</v>
      </c>
      <c r="D44" s="82">
        <f t="shared" si="1"/>
        <v>559141.81599999953</v>
      </c>
      <c r="E44" s="82">
        <f t="shared" si="5"/>
        <v>572358.2639999995</v>
      </c>
      <c r="F44" s="89">
        <f t="shared" si="2"/>
        <v>0</v>
      </c>
      <c r="G44" s="113">
        <f t="shared" si="4"/>
        <v>44.152742302439854</v>
      </c>
      <c r="M44" s="90">
        <v>15043</v>
      </c>
      <c r="N44" s="90">
        <v>26865</v>
      </c>
      <c r="O44" s="74">
        <f t="shared" si="3"/>
        <v>1</v>
      </c>
    </row>
    <row r="45" spans="1:15" ht="15" thickBot="1" x14ac:dyDescent="0.35">
      <c r="A45" s="81">
        <v>15068</v>
      </c>
      <c r="B45" s="81">
        <v>27207</v>
      </c>
      <c r="C45" s="89">
        <v>44</v>
      </c>
      <c r="D45" s="82">
        <f t="shared" si="1"/>
        <v>572358.2639999995</v>
      </c>
      <c r="E45" s="82">
        <f t="shared" si="5"/>
        <v>585574.71199999948</v>
      </c>
      <c r="F45" s="89">
        <f t="shared" si="2"/>
        <v>0</v>
      </c>
      <c r="G45" s="113">
        <f t="shared" si="4"/>
        <v>44.152742302439854</v>
      </c>
      <c r="M45" s="90">
        <v>15068</v>
      </c>
      <c r="N45" s="90">
        <v>27207</v>
      </c>
      <c r="O45" s="74">
        <f t="shared" si="3"/>
        <v>1</v>
      </c>
    </row>
    <row r="46" spans="1:15" ht="15" thickBot="1" x14ac:dyDescent="0.35">
      <c r="A46" s="81">
        <v>15010</v>
      </c>
      <c r="B46" s="81">
        <v>27521</v>
      </c>
      <c r="C46" s="89">
        <v>45</v>
      </c>
      <c r="D46" s="82">
        <f t="shared" si="1"/>
        <v>585574.71199999948</v>
      </c>
      <c r="E46" s="82">
        <f t="shared" si="5"/>
        <v>598791.15999999945</v>
      </c>
      <c r="F46" s="89">
        <f t="shared" si="2"/>
        <v>0</v>
      </c>
      <c r="G46" s="113">
        <f t="shared" si="4"/>
        <v>44.152742302439854</v>
      </c>
      <c r="M46" s="90">
        <v>15010</v>
      </c>
      <c r="N46" s="90">
        <v>27521</v>
      </c>
      <c r="O46" s="74">
        <f t="shared" si="3"/>
        <v>1</v>
      </c>
    </row>
    <row r="47" spans="1:15" ht="15" thickBot="1" x14ac:dyDescent="0.35">
      <c r="A47" s="81">
        <v>15026</v>
      </c>
      <c r="B47" s="81">
        <v>27551</v>
      </c>
      <c r="C47" s="89">
        <v>46</v>
      </c>
      <c r="D47" s="82">
        <f t="shared" si="1"/>
        <v>598791.15999999945</v>
      </c>
      <c r="E47" s="82">
        <f t="shared" si="5"/>
        <v>612007.60799999943</v>
      </c>
      <c r="F47" s="89">
        <f t="shared" si="2"/>
        <v>0</v>
      </c>
      <c r="G47" s="113">
        <f t="shared" si="4"/>
        <v>44.152742302439854</v>
      </c>
      <c r="M47" s="90">
        <v>15026</v>
      </c>
      <c r="N47" s="90">
        <v>27551</v>
      </c>
      <c r="O47" s="74">
        <f t="shared" si="3"/>
        <v>1</v>
      </c>
    </row>
    <row r="48" spans="1:15" ht="15" thickBot="1" x14ac:dyDescent="0.35">
      <c r="A48" s="81">
        <v>15015</v>
      </c>
      <c r="B48" s="81">
        <v>27663</v>
      </c>
      <c r="C48" s="89">
        <v>47</v>
      </c>
      <c r="D48" s="82">
        <f t="shared" si="1"/>
        <v>612007.60799999943</v>
      </c>
      <c r="E48" s="82">
        <f t="shared" si="5"/>
        <v>625224.0559999994</v>
      </c>
      <c r="F48" s="89">
        <f t="shared" si="2"/>
        <v>1</v>
      </c>
      <c r="G48" s="113">
        <f t="shared" si="4"/>
        <v>45.152742302439854</v>
      </c>
      <c r="M48" s="90">
        <v>15015</v>
      </c>
      <c r="N48" s="90">
        <v>27663</v>
      </c>
      <c r="O48" s="74">
        <f t="shared" si="3"/>
        <v>1</v>
      </c>
    </row>
    <row r="49" spans="1:15" ht="15" thickBot="1" x14ac:dyDescent="0.35">
      <c r="A49" s="81">
        <v>15123</v>
      </c>
      <c r="B49" s="81">
        <v>27781</v>
      </c>
      <c r="C49" s="89">
        <v>48</v>
      </c>
      <c r="D49" s="82">
        <f t="shared" si="1"/>
        <v>625224.0559999994</v>
      </c>
      <c r="E49" s="82">
        <f t="shared" si="5"/>
        <v>638440.50399999938</v>
      </c>
      <c r="F49" s="89">
        <f t="shared" si="2"/>
        <v>0</v>
      </c>
      <c r="G49" s="113">
        <f t="shared" si="4"/>
        <v>45.152742302439854</v>
      </c>
      <c r="M49" s="90">
        <v>15123</v>
      </c>
      <c r="N49" s="90">
        <v>27781</v>
      </c>
      <c r="O49" s="74">
        <f t="shared" si="3"/>
        <v>1</v>
      </c>
    </row>
    <row r="50" spans="1:15" ht="15" thickBot="1" x14ac:dyDescent="0.35">
      <c r="A50" s="81">
        <v>15093</v>
      </c>
      <c r="B50" s="81">
        <v>27944</v>
      </c>
      <c r="C50" s="89">
        <v>49</v>
      </c>
      <c r="D50" s="82">
        <f t="shared" si="1"/>
        <v>638440.50399999938</v>
      </c>
      <c r="E50" s="82">
        <f t="shared" si="5"/>
        <v>651656.95199999935</v>
      </c>
      <c r="F50" s="89">
        <f t="shared" si="2"/>
        <v>0</v>
      </c>
      <c r="G50" s="113">
        <f t="shared" si="4"/>
        <v>45.152742302439854</v>
      </c>
      <c r="M50" s="90">
        <v>15093</v>
      </c>
      <c r="N50" s="90">
        <v>27944</v>
      </c>
      <c r="O50" s="74">
        <f t="shared" si="3"/>
        <v>1</v>
      </c>
    </row>
    <row r="51" spans="1:15" ht="15" thickBot="1" x14ac:dyDescent="0.35">
      <c r="A51" s="81">
        <v>15056</v>
      </c>
      <c r="B51" s="81">
        <v>28426</v>
      </c>
      <c r="C51" s="89">
        <v>50</v>
      </c>
      <c r="D51" s="82">
        <f t="shared" si="1"/>
        <v>651656.95199999935</v>
      </c>
      <c r="E51" s="82">
        <f t="shared" si="5"/>
        <v>664873.39999999932</v>
      </c>
      <c r="F51" s="89">
        <f t="shared" si="2"/>
        <v>1</v>
      </c>
      <c r="G51" s="113">
        <f t="shared" si="4"/>
        <v>46.152742302439854</v>
      </c>
      <c r="M51" s="90">
        <v>15056</v>
      </c>
      <c r="N51" s="90">
        <v>28426</v>
      </c>
      <c r="O51" s="74">
        <f t="shared" si="3"/>
        <v>1</v>
      </c>
    </row>
    <row r="52" spans="1:15" ht="15" thickBot="1" x14ac:dyDescent="0.35">
      <c r="A52" s="81">
        <v>15063</v>
      </c>
      <c r="B52" s="81">
        <v>31803</v>
      </c>
      <c r="C52" s="89">
        <v>51</v>
      </c>
      <c r="D52" s="82">
        <f t="shared" si="1"/>
        <v>664873.39999999932</v>
      </c>
      <c r="E52" s="82">
        <f t="shared" si="5"/>
        <v>678089.8479999993</v>
      </c>
      <c r="F52" s="89">
        <f t="shared" si="2"/>
        <v>0</v>
      </c>
      <c r="G52" s="113">
        <f t="shared" si="4"/>
        <v>46.152742302439854</v>
      </c>
      <c r="M52" s="91">
        <v>15063</v>
      </c>
      <c r="N52" s="91">
        <v>31803</v>
      </c>
      <c r="O52" s="75">
        <f t="shared" si="3"/>
        <v>2</v>
      </c>
    </row>
    <row r="53" spans="1:15" ht="15" thickBot="1" x14ac:dyDescent="0.35">
      <c r="A53" s="81">
        <v>15086</v>
      </c>
      <c r="B53" s="81">
        <v>32870</v>
      </c>
      <c r="C53" s="89">
        <v>52</v>
      </c>
      <c r="D53" s="82">
        <f t="shared" si="1"/>
        <v>678089.8479999993</v>
      </c>
      <c r="E53" s="82">
        <f t="shared" si="5"/>
        <v>691306.29599999927</v>
      </c>
      <c r="F53" s="89">
        <f t="shared" si="2"/>
        <v>0</v>
      </c>
      <c r="G53" s="113">
        <f t="shared" si="4"/>
        <v>46.152742302439854</v>
      </c>
      <c r="M53" s="91">
        <v>15086</v>
      </c>
      <c r="N53" s="91">
        <v>32870</v>
      </c>
      <c r="O53" s="75">
        <f t="shared" si="3"/>
        <v>2</v>
      </c>
    </row>
    <row r="54" spans="1:15" ht="15" thickBot="1" x14ac:dyDescent="0.35">
      <c r="A54" s="81">
        <v>15105</v>
      </c>
      <c r="B54" s="81">
        <v>32997</v>
      </c>
      <c r="C54" s="89">
        <v>53</v>
      </c>
      <c r="D54" s="82">
        <f t="shared" si="1"/>
        <v>691306.29599999927</v>
      </c>
      <c r="E54" s="82">
        <f t="shared" si="5"/>
        <v>704522.74399999925</v>
      </c>
      <c r="F54" s="89">
        <f t="shared" si="2"/>
        <v>0</v>
      </c>
      <c r="G54" s="113">
        <f t="shared" si="4"/>
        <v>46.152742302439854</v>
      </c>
      <c r="M54" s="91">
        <v>15105</v>
      </c>
      <c r="N54" s="91">
        <v>32997</v>
      </c>
      <c r="O54" s="75">
        <f t="shared" si="3"/>
        <v>2</v>
      </c>
    </row>
    <row r="55" spans="1:15" ht="15" thickBot="1" x14ac:dyDescent="0.35">
      <c r="A55" s="81">
        <v>15032</v>
      </c>
      <c r="B55" s="81">
        <v>33455</v>
      </c>
      <c r="C55" s="89">
        <v>54</v>
      </c>
      <c r="D55" s="82">
        <f t="shared" si="1"/>
        <v>704522.74399999925</v>
      </c>
      <c r="E55" s="82">
        <f t="shared" si="5"/>
        <v>717739.19199999922</v>
      </c>
      <c r="F55" s="89">
        <f t="shared" si="2"/>
        <v>0</v>
      </c>
      <c r="G55" s="113">
        <f t="shared" si="4"/>
        <v>46.152742302439854</v>
      </c>
      <c r="M55" s="91">
        <v>15032</v>
      </c>
      <c r="N55" s="91">
        <v>33455</v>
      </c>
      <c r="O55" s="75">
        <f t="shared" si="3"/>
        <v>2</v>
      </c>
    </row>
    <row r="56" spans="1:15" ht="15" thickBot="1" x14ac:dyDescent="0.35">
      <c r="A56" s="81">
        <v>15040</v>
      </c>
      <c r="B56" s="81">
        <v>33541</v>
      </c>
      <c r="C56" s="89">
        <v>55</v>
      </c>
      <c r="D56" s="82">
        <f t="shared" si="1"/>
        <v>717739.19199999922</v>
      </c>
      <c r="E56" s="82">
        <f t="shared" si="5"/>
        <v>730955.6399999992</v>
      </c>
      <c r="F56" s="89">
        <f t="shared" si="2"/>
        <v>0</v>
      </c>
      <c r="G56" s="113">
        <f t="shared" si="4"/>
        <v>46.152742302439854</v>
      </c>
      <c r="M56" s="91">
        <v>15040</v>
      </c>
      <c r="N56" s="91">
        <v>33541</v>
      </c>
      <c r="O56" s="75">
        <f t="shared" si="3"/>
        <v>2</v>
      </c>
    </row>
    <row r="57" spans="1:15" ht="15" thickBot="1" x14ac:dyDescent="0.35">
      <c r="A57" s="81">
        <v>15096</v>
      </c>
      <c r="B57" s="81">
        <v>33907</v>
      </c>
      <c r="C57" s="89">
        <v>56</v>
      </c>
      <c r="D57" s="82">
        <f t="shared" si="1"/>
        <v>730955.6399999992</v>
      </c>
      <c r="E57" s="82">
        <f t="shared" si="5"/>
        <v>744172.08799999917</v>
      </c>
      <c r="F57" s="89">
        <f t="shared" si="2"/>
        <v>0</v>
      </c>
      <c r="G57" s="113">
        <f t="shared" si="4"/>
        <v>46.152742302439854</v>
      </c>
      <c r="M57" s="91">
        <v>15096</v>
      </c>
      <c r="N57" s="91">
        <v>33907</v>
      </c>
      <c r="O57" s="75">
        <f t="shared" si="3"/>
        <v>2</v>
      </c>
    </row>
    <row r="58" spans="1:15" ht="15" thickBot="1" x14ac:dyDescent="0.35">
      <c r="A58" s="81">
        <v>15019</v>
      </c>
      <c r="B58" s="81">
        <v>34101</v>
      </c>
      <c r="C58" s="89">
        <v>57</v>
      </c>
      <c r="D58" s="82">
        <f t="shared" si="1"/>
        <v>744172.08799999917</v>
      </c>
      <c r="E58" s="82">
        <f t="shared" si="5"/>
        <v>757388.53599999915</v>
      </c>
      <c r="F58" s="89">
        <f t="shared" si="2"/>
        <v>0</v>
      </c>
      <c r="G58" s="113">
        <f t="shared" si="4"/>
        <v>46.152742302439854</v>
      </c>
      <c r="M58" s="91">
        <v>15019</v>
      </c>
      <c r="N58" s="91">
        <v>34101</v>
      </c>
      <c r="O58" s="75">
        <f t="shared" si="3"/>
        <v>2</v>
      </c>
    </row>
    <row r="59" spans="1:15" ht="15" thickBot="1" x14ac:dyDescent="0.35">
      <c r="A59" s="81">
        <v>15065</v>
      </c>
      <c r="B59" s="81">
        <v>34232</v>
      </c>
      <c r="C59" s="89">
        <v>58</v>
      </c>
      <c r="D59" s="82">
        <f t="shared" si="1"/>
        <v>757388.53599999915</v>
      </c>
      <c r="E59" s="82">
        <f t="shared" si="5"/>
        <v>770604.98399999912</v>
      </c>
      <c r="F59" s="89">
        <f t="shared" si="2"/>
        <v>0</v>
      </c>
      <c r="G59" s="113">
        <f t="shared" si="4"/>
        <v>46.152742302439854</v>
      </c>
      <c r="M59" s="91">
        <v>15065</v>
      </c>
      <c r="N59" s="91">
        <v>34232</v>
      </c>
      <c r="O59" s="75">
        <f t="shared" si="3"/>
        <v>2</v>
      </c>
    </row>
    <row r="60" spans="1:15" ht="15" thickBot="1" x14ac:dyDescent="0.35">
      <c r="A60" s="81">
        <v>15059</v>
      </c>
      <c r="B60" s="81">
        <v>34374</v>
      </c>
      <c r="C60" s="89">
        <v>59</v>
      </c>
      <c r="D60" s="82">
        <f t="shared" si="1"/>
        <v>770604.98399999912</v>
      </c>
      <c r="E60" s="82">
        <f t="shared" si="5"/>
        <v>783821.4319999991</v>
      </c>
      <c r="F60" s="89">
        <f t="shared" si="2"/>
        <v>0</v>
      </c>
      <c r="G60" s="113">
        <f t="shared" si="4"/>
        <v>46.152742302439854</v>
      </c>
      <c r="M60" s="91">
        <v>15059</v>
      </c>
      <c r="N60" s="91">
        <v>34374</v>
      </c>
      <c r="O60" s="75">
        <f t="shared" si="3"/>
        <v>2</v>
      </c>
    </row>
    <row r="61" spans="1:15" ht="15" thickBot="1" x14ac:dyDescent="0.35">
      <c r="A61" s="81">
        <v>15064</v>
      </c>
      <c r="B61" s="81">
        <v>34446</v>
      </c>
      <c r="C61" s="89">
        <v>60</v>
      </c>
      <c r="D61" s="82">
        <f t="shared" si="1"/>
        <v>783821.4319999991</v>
      </c>
      <c r="E61" s="82">
        <f t="shared" si="5"/>
        <v>797037.87999999907</v>
      </c>
      <c r="F61" s="89">
        <f t="shared" si="2"/>
        <v>0</v>
      </c>
      <c r="G61" s="113">
        <f t="shared" si="4"/>
        <v>46.152742302439854</v>
      </c>
      <c r="M61" s="91">
        <v>15064</v>
      </c>
      <c r="N61" s="91">
        <v>34446</v>
      </c>
      <c r="O61" s="75">
        <f t="shared" si="3"/>
        <v>2</v>
      </c>
    </row>
    <row r="62" spans="1:15" ht="15" thickBot="1" x14ac:dyDescent="0.35">
      <c r="A62" s="81">
        <v>15100</v>
      </c>
      <c r="B62" s="81">
        <v>35199</v>
      </c>
      <c r="C62" s="89">
        <v>61</v>
      </c>
      <c r="D62" s="82">
        <f t="shared" si="1"/>
        <v>797037.87999999907</v>
      </c>
      <c r="E62" s="82">
        <f t="shared" si="5"/>
        <v>810254.32799999905</v>
      </c>
      <c r="F62" s="89">
        <f t="shared" si="2"/>
        <v>0</v>
      </c>
      <c r="G62" s="113">
        <f t="shared" si="4"/>
        <v>46.152742302439854</v>
      </c>
      <c r="M62" s="91">
        <v>15100</v>
      </c>
      <c r="N62" s="91">
        <v>35199</v>
      </c>
      <c r="O62" s="75">
        <f t="shared" si="3"/>
        <v>2</v>
      </c>
    </row>
    <row r="63" spans="1:15" ht="15" thickBot="1" x14ac:dyDescent="0.35">
      <c r="A63" s="81">
        <v>15084</v>
      </c>
      <c r="B63" s="81">
        <v>35987</v>
      </c>
      <c r="C63" s="89">
        <v>62</v>
      </c>
      <c r="D63" s="82">
        <f t="shared" si="1"/>
        <v>810254.32799999905</v>
      </c>
      <c r="E63" s="82">
        <f t="shared" si="5"/>
        <v>823470.77599999902</v>
      </c>
      <c r="F63" s="89">
        <f t="shared" si="2"/>
        <v>1</v>
      </c>
      <c r="G63" s="113">
        <f t="shared" si="4"/>
        <v>47.152742302439854</v>
      </c>
      <c r="M63" s="91">
        <v>15084</v>
      </c>
      <c r="N63" s="91">
        <v>35987</v>
      </c>
      <c r="O63" s="75">
        <f t="shared" si="3"/>
        <v>2</v>
      </c>
    </row>
    <row r="64" spans="1:15" ht="15" thickBot="1" x14ac:dyDescent="0.35">
      <c r="A64" s="81">
        <v>15021</v>
      </c>
      <c r="B64" s="81">
        <v>36174</v>
      </c>
      <c r="C64" s="89">
        <v>63</v>
      </c>
      <c r="D64" s="82">
        <f t="shared" si="1"/>
        <v>823470.77599999902</v>
      </c>
      <c r="E64" s="82">
        <f t="shared" si="5"/>
        <v>836687.223999999</v>
      </c>
      <c r="F64" s="89">
        <f t="shared" si="2"/>
        <v>1</v>
      </c>
      <c r="G64" s="113">
        <f t="shared" si="4"/>
        <v>48.152742302439854</v>
      </c>
      <c r="M64" s="91">
        <v>15021</v>
      </c>
      <c r="N64" s="91">
        <v>36174</v>
      </c>
      <c r="O64" s="75">
        <f t="shared" si="3"/>
        <v>2</v>
      </c>
    </row>
    <row r="65" spans="1:15" ht="15" thickBot="1" x14ac:dyDescent="0.35">
      <c r="A65" s="81">
        <v>15023</v>
      </c>
      <c r="B65" s="81">
        <v>39030</v>
      </c>
      <c r="C65" s="89">
        <v>64</v>
      </c>
      <c r="D65" s="82">
        <f t="shared" si="1"/>
        <v>836687.223999999</v>
      </c>
      <c r="E65" s="82">
        <f t="shared" si="5"/>
        <v>849903.67199999897</v>
      </c>
      <c r="F65" s="89">
        <f t="shared" si="2"/>
        <v>0</v>
      </c>
      <c r="G65" s="113">
        <f t="shared" si="4"/>
        <v>48.152742302439854</v>
      </c>
      <c r="M65" s="91">
        <v>15023</v>
      </c>
      <c r="N65" s="91">
        <v>39030</v>
      </c>
      <c r="O65" s="75">
        <f t="shared" si="3"/>
        <v>2</v>
      </c>
    </row>
    <row r="66" spans="1:15" ht="15" thickBot="1" x14ac:dyDescent="0.35">
      <c r="A66" s="81">
        <v>15036</v>
      </c>
      <c r="B66" s="81">
        <v>39864</v>
      </c>
      <c r="C66" s="89">
        <v>65</v>
      </c>
      <c r="D66" s="82">
        <f t="shared" si="1"/>
        <v>849903.67199999897</v>
      </c>
      <c r="E66" s="82">
        <f t="shared" ref="E66:E97" si="6">D66+$J$16</f>
        <v>863120.11999999895</v>
      </c>
      <c r="F66" s="89">
        <f t="shared" si="2"/>
        <v>0</v>
      </c>
      <c r="G66" s="113">
        <f t="shared" si="4"/>
        <v>48.152742302439854</v>
      </c>
      <c r="M66" s="91">
        <v>15036</v>
      </c>
      <c r="N66" s="91">
        <v>39864</v>
      </c>
      <c r="O66" s="75">
        <f t="shared" si="3"/>
        <v>2</v>
      </c>
    </row>
    <row r="67" spans="1:15" ht="15" thickBot="1" x14ac:dyDescent="0.35">
      <c r="A67" s="81">
        <v>15003</v>
      </c>
      <c r="B67" s="81">
        <v>44823</v>
      </c>
      <c r="C67" s="89">
        <v>66</v>
      </c>
      <c r="D67" s="82">
        <f t="shared" ref="D67:D126" si="7">E66</f>
        <v>863120.11999999895</v>
      </c>
      <c r="E67" s="82">
        <f t="shared" si="6"/>
        <v>876336.56799999892</v>
      </c>
      <c r="F67" s="89">
        <f t="shared" ref="F67:F126" si="8">COUNTIFS($B$2:$B$126,"&lt;="&amp;E67,$B$2:$B$126,"&gt;="&amp;D67)</f>
        <v>0</v>
      </c>
      <c r="G67" s="113">
        <f t="shared" si="4"/>
        <v>48.152742302439854</v>
      </c>
      <c r="M67" s="91">
        <v>15003</v>
      </c>
      <c r="N67" s="91">
        <v>44823</v>
      </c>
      <c r="O67" s="75">
        <f t="shared" ref="O67:O126" si="9">IF(AND(B67&gt;=$I$19,B67&lt;=$J$19),$K$19,IF(AND(B67&gt;$I$20,B67&lt;=$J$20),$K$20,IF(AND(B67&gt;$I$21,B67&lt;=$J$21),$K$21,IF(AND(B67&gt;$I$22,B67&lt;=$J$22),$K$22,IF(AND(B67&gt;=$I$23,B67&lt;=$J$23),$K$23,0)))))</f>
        <v>2</v>
      </c>
    </row>
    <row r="68" spans="1:15" ht="15" thickBot="1" x14ac:dyDescent="0.35">
      <c r="A68" s="81">
        <v>15112</v>
      </c>
      <c r="B68" s="81">
        <v>44881</v>
      </c>
      <c r="C68" s="89">
        <v>67</v>
      </c>
      <c r="D68" s="82">
        <f t="shared" si="7"/>
        <v>876336.56799999892</v>
      </c>
      <c r="E68" s="82">
        <f t="shared" si="6"/>
        <v>889553.0159999989</v>
      </c>
      <c r="F68" s="89">
        <f t="shared" si="8"/>
        <v>0</v>
      </c>
      <c r="G68" s="113">
        <f t="shared" ref="G68:G126" si="10">(SQRT(F68))+G67</f>
        <v>48.152742302439854</v>
      </c>
      <c r="M68" s="91">
        <v>15112</v>
      </c>
      <c r="N68" s="91">
        <v>44881</v>
      </c>
      <c r="O68" s="75">
        <f t="shared" si="9"/>
        <v>2</v>
      </c>
    </row>
    <row r="69" spans="1:15" ht="15" thickBot="1" x14ac:dyDescent="0.35">
      <c r="A69" s="81">
        <v>15103</v>
      </c>
      <c r="B69" s="81">
        <v>46130</v>
      </c>
      <c r="C69" s="89">
        <v>68</v>
      </c>
      <c r="D69" s="82">
        <f t="shared" si="7"/>
        <v>889553.0159999989</v>
      </c>
      <c r="E69" s="82">
        <f t="shared" si="6"/>
        <v>902769.46399999887</v>
      </c>
      <c r="F69" s="89">
        <f t="shared" si="8"/>
        <v>0</v>
      </c>
      <c r="G69" s="113">
        <f t="shared" si="10"/>
        <v>48.152742302439854</v>
      </c>
      <c r="M69" s="91">
        <v>15103</v>
      </c>
      <c r="N69" s="91">
        <v>46130</v>
      </c>
      <c r="O69" s="75">
        <f t="shared" si="9"/>
        <v>2</v>
      </c>
    </row>
    <row r="70" spans="1:15" ht="15" thickBot="1" x14ac:dyDescent="0.35">
      <c r="A70" s="81">
        <v>15115</v>
      </c>
      <c r="B70" s="81">
        <v>46331</v>
      </c>
      <c r="C70" s="89">
        <v>69</v>
      </c>
      <c r="D70" s="82">
        <f t="shared" si="7"/>
        <v>902769.46399999887</v>
      </c>
      <c r="E70" s="82">
        <f t="shared" si="6"/>
        <v>915985.91199999885</v>
      </c>
      <c r="F70" s="89">
        <f t="shared" si="8"/>
        <v>0</v>
      </c>
      <c r="G70" s="113">
        <f t="shared" si="10"/>
        <v>48.152742302439854</v>
      </c>
      <c r="M70" s="91">
        <v>15115</v>
      </c>
      <c r="N70" s="91">
        <v>46331</v>
      </c>
      <c r="O70" s="75">
        <f t="shared" si="9"/>
        <v>2</v>
      </c>
    </row>
    <row r="71" spans="1:15" ht="15" thickBot="1" x14ac:dyDescent="0.35">
      <c r="A71" s="81">
        <v>15018</v>
      </c>
      <c r="B71" s="81">
        <v>47033</v>
      </c>
      <c r="C71" s="89">
        <v>70</v>
      </c>
      <c r="D71" s="82">
        <f t="shared" si="7"/>
        <v>915985.91199999885</v>
      </c>
      <c r="E71" s="82">
        <f t="shared" si="6"/>
        <v>929202.35999999882</v>
      </c>
      <c r="F71" s="89">
        <f t="shared" si="8"/>
        <v>0</v>
      </c>
      <c r="G71" s="113">
        <f t="shared" si="10"/>
        <v>48.152742302439854</v>
      </c>
      <c r="M71" s="91">
        <v>15018</v>
      </c>
      <c r="N71" s="91">
        <v>47033</v>
      </c>
      <c r="O71" s="75">
        <f t="shared" si="9"/>
        <v>2</v>
      </c>
    </row>
    <row r="72" spans="1:15" ht="15" thickBot="1" x14ac:dyDescent="0.35">
      <c r="A72" s="81">
        <v>15111</v>
      </c>
      <c r="B72" s="81">
        <v>47709</v>
      </c>
      <c r="C72" s="89">
        <v>71</v>
      </c>
      <c r="D72" s="82">
        <f t="shared" si="7"/>
        <v>929202.35999999882</v>
      </c>
      <c r="E72" s="82">
        <f t="shared" si="6"/>
        <v>942418.8079999988</v>
      </c>
      <c r="F72" s="89">
        <f t="shared" si="8"/>
        <v>0</v>
      </c>
      <c r="G72" s="113">
        <f t="shared" si="10"/>
        <v>48.152742302439854</v>
      </c>
      <c r="M72" s="91">
        <v>15111</v>
      </c>
      <c r="N72" s="91">
        <v>47709</v>
      </c>
      <c r="O72" s="75">
        <f t="shared" si="9"/>
        <v>2</v>
      </c>
    </row>
    <row r="73" spans="1:15" ht="15" thickBot="1" x14ac:dyDescent="0.35">
      <c r="A73" s="81">
        <v>15009</v>
      </c>
      <c r="B73" s="81">
        <v>48421</v>
      </c>
      <c r="C73" s="89">
        <v>72</v>
      </c>
      <c r="D73" s="82">
        <f t="shared" si="7"/>
        <v>942418.8079999988</v>
      </c>
      <c r="E73" s="82">
        <f t="shared" si="6"/>
        <v>955635.25599999877</v>
      </c>
      <c r="F73" s="89">
        <f t="shared" si="8"/>
        <v>0</v>
      </c>
      <c r="G73" s="113">
        <f t="shared" si="10"/>
        <v>48.152742302439854</v>
      </c>
      <c r="M73" s="91">
        <v>15009</v>
      </c>
      <c r="N73" s="91">
        <v>48421</v>
      </c>
      <c r="O73" s="75">
        <f t="shared" si="9"/>
        <v>2</v>
      </c>
    </row>
    <row r="74" spans="1:15" ht="15" thickBot="1" x14ac:dyDescent="0.35">
      <c r="A74" s="81">
        <v>15053</v>
      </c>
      <c r="B74" s="81">
        <v>50240</v>
      </c>
      <c r="C74" s="89">
        <v>73</v>
      </c>
      <c r="D74" s="82">
        <f t="shared" si="7"/>
        <v>955635.25599999877</v>
      </c>
      <c r="E74" s="82">
        <f t="shared" si="6"/>
        <v>968851.70399999875</v>
      </c>
      <c r="F74" s="89">
        <f t="shared" si="8"/>
        <v>0</v>
      </c>
      <c r="G74" s="113">
        <f t="shared" si="10"/>
        <v>48.152742302439854</v>
      </c>
      <c r="M74" s="91">
        <v>15053</v>
      </c>
      <c r="N74" s="91">
        <v>50240</v>
      </c>
      <c r="O74" s="75">
        <f t="shared" si="9"/>
        <v>2</v>
      </c>
    </row>
    <row r="75" spans="1:15" ht="15" thickBot="1" x14ac:dyDescent="0.35">
      <c r="A75" s="81">
        <v>15092</v>
      </c>
      <c r="B75" s="81">
        <v>53010</v>
      </c>
      <c r="C75" s="89">
        <v>74</v>
      </c>
      <c r="D75" s="82">
        <f t="shared" si="7"/>
        <v>968851.70399999875</v>
      </c>
      <c r="E75" s="82">
        <f t="shared" si="6"/>
        <v>982068.15199999872</v>
      </c>
      <c r="F75" s="89">
        <f t="shared" si="8"/>
        <v>0</v>
      </c>
      <c r="G75" s="113">
        <f t="shared" si="10"/>
        <v>48.152742302439854</v>
      </c>
      <c r="M75" s="91">
        <v>15092</v>
      </c>
      <c r="N75" s="91">
        <v>53010</v>
      </c>
      <c r="O75" s="75">
        <f t="shared" si="9"/>
        <v>2</v>
      </c>
    </row>
    <row r="76" spans="1:15" ht="15" thickBot="1" x14ac:dyDescent="0.35">
      <c r="A76" s="81">
        <v>15011</v>
      </c>
      <c r="B76" s="81">
        <v>56243</v>
      </c>
      <c r="C76" s="89">
        <v>75</v>
      </c>
      <c r="D76" s="82">
        <f t="shared" si="7"/>
        <v>982068.15199999872</v>
      </c>
      <c r="E76" s="82">
        <f t="shared" si="6"/>
        <v>995284.5999999987</v>
      </c>
      <c r="F76" s="89">
        <f t="shared" si="8"/>
        <v>0</v>
      </c>
      <c r="G76" s="113">
        <f t="shared" si="10"/>
        <v>48.152742302439854</v>
      </c>
      <c r="M76" s="91">
        <v>15011</v>
      </c>
      <c r="N76" s="91">
        <v>56243</v>
      </c>
      <c r="O76" s="75">
        <f t="shared" si="9"/>
        <v>2</v>
      </c>
    </row>
    <row r="77" spans="1:15" ht="15" thickBot="1" x14ac:dyDescent="0.35">
      <c r="A77" s="81">
        <v>15113</v>
      </c>
      <c r="B77" s="81">
        <v>59991</v>
      </c>
      <c r="C77" s="89">
        <v>76</v>
      </c>
      <c r="D77" s="82">
        <f t="shared" si="7"/>
        <v>995284.5999999987</v>
      </c>
      <c r="E77" s="82">
        <f t="shared" si="6"/>
        <v>1008501.0479999987</v>
      </c>
      <c r="F77" s="89">
        <f t="shared" si="8"/>
        <v>0</v>
      </c>
      <c r="G77" s="113">
        <f t="shared" si="10"/>
        <v>48.152742302439854</v>
      </c>
      <c r="M77" s="91">
        <v>15113</v>
      </c>
      <c r="N77" s="91">
        <v>59991</v>
      </c>
      <c r="O77" s="75">
        <f t="shared" si="9"/>
        <v>2</v>
      </c>
    </row>
    <row r="78" spans="1:15" ht="15" thickBot="1" x14ac:dyDescent="0.35">
      <c r="A78" s="81">
        <v>15001</v>
      </c>
      <c r="B78" s="81">
        <v>60918</v>
      </c>
      <c r="C78" s="89">
        <v>77</v>
      </c>
      <c r="D78" s="82">
        <f t="shared" si="7"/>
        <v>1008501.0479999987</v>
      </c>
      <c r="E78" s="82">
        <f t="shared" si="6"/>
        <v>1021717.4959999986</v>
      </c>
      <c r="F78" s="89">
        <f t="shared" si="8"/>
        <v>0</v>
      </c>
      <c r="G78" s="113">
        <f t="shared" si="10"/>
        <v>48.152742302439854</v>
      </c>
      <c r="M78" s="91">
        <v>15001</v>
      </c>
      <c r="N78" s="91">
        <v>60918</v>
      </c>
      <c r="O78" s="75">
        <f t="shared" si="9"/>
        <v>2</v>
      </c>
    </row>
    <row r="79" spans="1:15" ht="15" thickBot="1" x14ac:dyDescent="0.35">
      <c r="A79" s="81">
        <v>15048</v>
      </c>
      <c r="B79" s="81">
        <v>61204</v>
      </c>
      <c r="C79" s="89">
        <v>78</v>
      </c>
      <c r="D79" s="82">
        <f t="shared" si="7"/>
        <v>1021717.4959999986</v>
      </c>
      <c r="E79" s="82">
        <f t="shared" si="6"/>
        <v>1034933.9439999986</v>
      </c>
      <c r="F79" s="89">
        <f t="shared" si="8"/>
        <v>0</v>
      </c>
      <c r="G79" s="113">
        <f t="shared" si="10"/>
        <v>48.152742302439854</v>
      </c>
      <c r="M79" s="91">
        <v>15048</v>
      </c>
      <c r="N79" s="91">
        <v>61204</v>
      </c>
      <c r="O79" s="75">
        <f t="shared" si="9"/>
        <v>2</v>
      </c>
    </row>
    <row r="80" spans="1:15" ht="15" thickBot="1" x14ac:dyDescent="0.35">
      <c r="A80" s="81">
        <v>15110</v>
      </c>
      <c r="B80" s="81">
        <v>61599</v>
      </c>
      <c r="C80" s="89">
        <v>79</v>
      </c>
      <c r="D80" s="82">
        <f t="shared" si="7"/>
        <v>1034933.9439999986</v>
      </c>
      <c r="E80" s="82">
        <f t="shared" si="6"/>
        <v>1048150.3919999986</v>
      </c>
      <c r="F80" s="89">
        <f t="shared" si="8"/>
        <v>0</v>
      </c>
      <c r="G80" s="113">
        <f t="shared" si="10"/>
        <v>48.152742302439854</v>
      </c>
      <c r="M80" s="91">
        <v>15110</v>
      </c>
      <c r="N80" s="91">
        <v>61599</v>
      </c>
      <c r="O80" s="75">
        <f t="shared" si="9"/>
        <v>2</v>
      </c>
    </row>
    <row r="81" spans="1:15" ht="15" thickBot="1" x14ac:dyDescent="0.35">
      <c r="A81" s="81">
        <v>15062</v>
      </c>
      <c r="B81" s="81">
        <v>61805</v>
      </c>
      <c r="C81" s="89">
        <v>80</v>
      </c>
      <c r="D81" s="82">
        <f t="shared" si="7"/>
        <v>1048150.3919999986</v>
      </c>
      <c r="E81" s="82">
        <f t="shared" si="6"/>
        <v>1061366.8399999987</v>
      </c>
      <c r="F81" s="89">
        <f t="shared" si="8"/>
        <v>0</v>
      </c>
      <c r="G81" s="113">
        <f t="shared" si="10"/>
        <v>48.152742302439854</v>
      </c>
      <c r="M81" s="91">
        <v>15062</v>
      </c>
      <c r="N81" s="91">
        <v>61805</v>
      </c>
      <c r="O81" s="75">
        <f t="shared" si="9"/>
        <v>2</v>
      </c>
    </row>
    <row r="82" spans="1:15" ht="15" thickBot="1" x14ac:dyDescent="0.35">
      <c r="A82" s="81">
        <v>15085</v>
      </c>
      <c r="B82" s="81">
        <v>62695</v>
      </c>
      <c r="C82" s="89">
        <v>81</v>
      </c>
      <c r="D82" s="82">
        <f t="shared" si="7"/>
        <v>1061366.8399999987</v>
      </c>
      <c r="E82" s="82">
        <f t="shared" si="6"/>
        <v>1074583.2879999988</v>
      </c>
      <c r="F82" s="89">
        <f t="shared" si="8"/>
        <v>0</v>
      </c>
      <c r="G82" s="113">
        <f t="shared" si="10"/>
        <v>48.152742302439854</v>
      </c>
      <c r="M82" s="91">
        <v>15085</v>
      </c>
      <c r="N82" s="91">
        <v>62695</v>
      </c>
      <c r="O82" s="75">
        <f t="shared" si="9"/>
        <v>2</v>
      </c>
    </row>
    <row r="83" spans="1:15" ht="15" thickBot="1" x14ac:dyDescent="0.35">
      <c r="A83" s="81">
        <v>15091</v>
      </c>
      <c r="B83" s="81">
        <v>63115</v>
      </c>
      <c r="C83" s="89">
        <v>82</v>
      </c>
      <c r="D83" s="82">
        <f t="shared" si="7"/>
        <v>1074583.2879999988</v>
      </c>
      <c r="E83" s="82">
        <f t="shared" si="6"/>
        <v>1087799.7359999989</v>
      </c>
      <c r="F83" s="89">
        <f t="shared" si="8"/>
        <v>0</v>
      </c>
      <c r="G83" s="113">
        <f t="shared" si="10"/>
        <v>48.152742302439854</v>
      </c>
      <c r="M83" s="91">
        <v>15091</v>
      </c>
      <c r="N83" s="91">
        <v>63115</v>
      </c>
      <c r="O83" s="75">
        <f t="shared" si="9"/>
        <v>2</v>
      </c>
    </row>
    <row r="84" spans="1:15" ht="15" thickBot="1" x14ac:dyDescent="0.35">
      <c r="A84" s="81">
        <v>15047</v>
      </c>
      <c r="B84" s="81">
        <v>69031</v>
      </c>
      <c r="C84" s="89">
        <v>83</v>
      </c>
      <c r="D84" s="82">
        <f t="shared" si="7"/>
        <v>1087799.7359999989</v>
      </c>
      <c r="E84" s="82">
        <f t="shared" si="6"/>
        <v>1101016.183999999</v>
      </c>
      <c r="F84" s="89">
        <f t="shared" si="8"/>
        <v>0</v>
      </c>
      <c r="G84" s="113">
        <f t="shared" si="10"/>
        <v>48.152742302439854</v>
      </c>
      <c r="M84" s="91">
        <v>15047</v>
      </c>
      <c r="N84" s="91">
        <v>69031</v>
      </c>
      <c r="O84" s="75">
        <f t="shared" si="9"/>
        <v>2</v>
      </c>
    </row>
    <row r="85" spans="1:15" ht="15" thickBot="1" x14ac:dyDescent="0.35">
      <c r="A85" s="81">
        <v>15101</v>
      </c>
      <c r="B85" s="81">
        <v>70682</v>
      </c>
      <c r="C85" s="89">
        <v>84</v>
      </c>
      <c r="D85" s="82">
        <f t="shared" si="7"/>
        <v>1101016.183999999</v>
      </c>
      <c r="E85" s="82">
        <f t="shared" si="6"/>
        <v>1114232.6319999991</v>
      </c>
      <c r="F85" s="89">
        <f t="shared" si="8"/>
        <v>1</v>
      </c>
      <c r="G85" s="113">
        <f t="shared" si="10"/>
        <v>49.152742302439854</v>
      </c>
      <c r="M85" s="92">
        <v>15101</v>
      </c>
      <c r="N85" s="92">
        <v>70682</v>
      </c>
      <c r="O85" s="101">
        <f t="shared" si="9"/>
        <v>3</v>
      </c>
    </row>
    <row r="86" spans="1:15" ht="15" thickBot="1" x14ac:dyDescent="0.35">
      <c r="A86" s="81">
        <v>15082</v>
      </c>
      <c r="B86" s="81">
        <v>71077</v>
      </c>
      <c r="C86" s="89">
        <v>85</v>
      </c>
      <c r="D86" s="82">
        <f t="shared" si="7"/>
        <v>1114232.6319999991</v>
      </c>
      <c r="E86" s="82">
        <f t="shared" si="6"/>
        <v>1127449.0799999991</v>
      </c>
      <c r="F86" s="89">
        <f t="shared" si="8"/>
        <v>0</v>
      </c>
      <c r="G86" s="113">
        <f t="shared" si="10"/>
        <v>49.152742302439854</v>
      </c>
      <c r="M86" s="92">
        <v>15082</v>
      </c>
      <c r="N86" s="92">
        <v>71077</v>
      </c>
      <c r="O86" s="101">
        <f t="shared" si="9"/>
        <v>3</v>
      </c>
    </row>
    <row r="87" spans="1:15" ht="15" thickBot="1" x14ac:dyDescent="0.35">
      <c r="A87" s="81">
        <v>15076</v>
      </c>
      <c r="B87" s="81">
        <v>72579</v>
      </c>
      <c r="C87" s="89">
        <v>86</v>
      </c>
      <c r="D87" s="82">
        <f t="shared" si="7"/>
        <v>1127449.0799999991</v>
      </c>
      <c r="E87" s="82">
        <f t="shared" si="6"/>
        <v>1140665.5279999992</v>
      </c>
      <c r="F87" s="89">
        <f t="shared" si="8"/>
        <v>0</v>
      </c>
      <c r="G87" s="113">
        <f t="shared" si="10"/>
        <v>49.152742302439854</v>
      </c>
      <c r="M87" s="92">
        <v>15076</v>
      </c>
      <c r="N87" s="92">
        <v>72579</v>
      </c>
      <c r="O87" s="101">
        <f t="shared" si="9"/>
        <v>3</v>
      </c>
    </row>
    <row r="88" spans="1:15" ht="15" thickBot="1" x14ac:dyDescent="0.35">
      <c r="A88" s="81">
        <v>15090</v>
      </c>
      <c r="B88" s="81">
        <v>77965</v>
      </c>
      <c r="C88" s="89">
        <v>87</v>
      </c>
      <c r="D88" s="82">
        <f t="shared" si="7"/>
        <v>1140665.5279999992</v>
      </c>
      <c r="E88" s="82">
        <f t="shared" si="6"/>
        <v>1153881.9759999993</v>
      </c>
      <c r="F88" s="89">
        <f t="shared" si="8"/>
        <v>0</v>
      </c>
      <c r="G88" s="113">
        <f t="shared" si="10"/>
        <v>49.152742302439854</v>
      </c>
      <c r="M88" s="92">
        <v>15090</v>
      </c>
      <c r="N88" s="92">
        <v>77965</v>
      </c>
      <c r="O88" s="101">
        <f t="shared" si="9"/>
        <v>3</v>
      </c>
    </row>
    <row r="89" spans="1:15" ht="15" thickBot="1" x14ac:dyDescent="0.35">
      <c r="A89" s="81">
        <v>15067</v>
      </c>
      <c r="B89" s="81">
        <v>78146</v>
      </c>
      <c r="C89" s="89">
        <v>88</v>
      </c>
      <c r="D89" s="82">
        <f t="shared" si="7"/>
        <v>1153881.9759999993</v>
      </c>
      <c r="E89" s="82">
        <f t="shared" si="6"/>
        <v>1167098.4239999994</v>
      </c>
      <c r="F89" s="89">
        <f t="shared" si="8"/>
        <v>0</v>
      </c>
      <c r="G89" s="113">
        <f t="shared" si="10"/>
        <v>49.152742302439854</v>
      </c>
      <c r="M89" s="92">
        <v>15067</v>
      </c>
      <c r="N89" s="92">
        <v>78146</v>
      </c>
      <c r="O89" s="101">
        <f t="shared" si="9"/>
        <v>3</v>
      </c>
    </row>
    <row r="90" spans="1:15" ht="15" thickBot="1" x14ac:dyDescent="0.35">
      <c r="A90" s="81">
        <v>15045</v>
      </c>
      <c r="B90" s="81">
        <v>83755</v>
      </c>
      <c r="C90" s="89">
        <v>89</v>
      </c>
      <c r="D90" s="82">
        <f t="shared" si="7"/>
        <v>1167098.4239999994</v>
      </c>
      <c r="E90" s="82">
        <f t="shared" si="6"/>
        <v>1180314.8719999995</v>
      </c>
      <c r="F90" s="89">
        <f t="shared" si="8"/>
        <v>0</v>
      </c>
      <c r="G90" s="113">
        <f t="shared" si="10"/>
        <v>49.152742302439854</v>
      </c>
      <c r="M90" s="92">
        <v>15045</v>
      </c>
      <c r="N90" s="92">
        <v>83755</v>
      </c>
      <c r="O90" s="101">
        <f t="shared" si="9"/>
        <v>3</v>
      </c>
    </row>
    <row r="91" spans="1:15" ht="15" thickBot="1" x14ac:dyDescent="0.35">
      <c r="A91" s="81">
        <v>15095</v>
      </c>
      <c r="B91" s="81">
        <v>88559</v>
      </c>
      <c r="C91" s="89">
        <v>90</v>
      </c>
      <c r="D91" s="82">
        <f t="shared" si="7"/>
        <v>1180314.8719999995</v>
      </c>
      <c r="E91" s="82">
        <f t="shared" si="6"/>
        <v>1193531.3199999996</v>
      </c>
      <c r="F91" s="89">
        <f t="shared" si="8"/>
        <v>0</v>
      </c>
      <c r="G91" s="113">
        <f t="shared" si="10"/>
        <v>49.152742302439854</v>
      </c>
      <c r="M91" s="92">
        <v>15095</v>
      </c>
      <c r="N91" s="92">
        <v>88559</v>
      </c>
      <c r="O91" s="101">
        <f t="shared" si="9"/>
        <v>3</v>
      </c>
    </row>
    <row r="92" spans="1:15" ht="15" thickBot="1" x14ac:dyDescent="0.35">
      <c r="A92" s="81">
        <v>15087</v>
      </c>
      <c r="B92" s="81">
        <v>90010</v>
      </c>
      <c r="C92" s="89">
        <v>91</v>
      </c>
      <c r="D92" s="82">
        <f t="shared" si="7"/>
        <v>1193531.3199999996</v>
      </c>
      <c r="E92" s="82">
        <f t="shared" si="6"/>
        <v>1206747.7679999997</v>
      </c>
      <c r="F92" s="89">
        <f t="shared" si="8"/>
        <v>0</v>
      </c>
      <c r="G92" s="113">
        <f t="shared" si="10"/>
        <v>49.152742302439854</v>
      </c>
      <c r="M92" s="92">
        <v>15087</v>
      </c>
      <c r="N92" s="92">
        <v>90010</v>
      </c>
      <c r="O92" s="101">
        <f t="shared" si="9"/>
        <v>3</v>
      </c>
    </row>
    <row r="93" spans="1:15" ht="15" thickBot="1" x14ac:dyDescent="0.35">
      <c r="A93" s="81">
        <v>15088</v>
      </c>
      <c r="B93" s="81">
        <v>90946</v>
      </c>
      <c r="C93" s="89">
        <v>92</v>
      </c>
      <c r="D93" s="82">
        <f t="shared" si="7"/>
        <v>1206747.7679999997</v>
      </c>
      <c r="E93" s="82">
        <f t="shared" si="6"/>
        <v>1219964.2159999998</v>
      </c>
      <c r="F93" s="89">
        <f t="shared" si="8"/>
        <v>0</v>
      </c>
      <c r="G93" s="113">
        <f t="shared" si="10"/>
        <v>49.152742302439854</v>
      </c>
      <c r="M93" s="92">
        <v>15088</v>
      </c>
      <c r="N93" s="92">
        <v>90946</v>
      </c>
      <c r="O93" s="101">
        <f t="shared" si="9"/>
        <v>3</v>
      </c>
    </row>
    <row r="94" spans="1:15" ht="15" thickBot="1" x14ac:dyDescent="0.35">
      <c r="A94" s="81">
        <v>15124</v>
      </c>
      <c r="B94" s="81">
        <v>91345</v>
      </c>
      <c r="C94" s="89">
        <v>93</v>
      </c>
      <c r="D94" s="82">
        <f t="shared" si="7"/>
        <v>1219964.2159999998</v>
      </c>
      <c r="E94" s="82">
        <f t="shared" si="6"/>
        <v>1233180.6639999999</v>
      </c>
      <c r="F94" s="89">
        <f t="shared" si="8"/>
        <v>0</v>
      </c>
      <c r="G94" s="113">
        <f t="shared" si="10"/>
        <v>49.152742302439854</v>
      </c>
      <c r="M94" s="92">
        <v>15124</v>
      </c>
      <c r="N94" s="92">
        <v>91345</v>
      </c>
      <c r="O94" s="101">
        <f t="shared" si="9"/>
        <v>3</v>
      </c>
    </row>
    <row r="95" spans="1:15" ht="15" thickBot="1" x14ac:dyDescent="0.35">
      <c r="A95" s="81">
        <v>15108</v>
      </c>
      <c r="B95" s="81">
        <v>91808</v>
      </c>
      <c r="C95" s="89">
        <v>94</v>
      </c>
      <c r="D95" s="82">
        <f t="shared" si="7"/>
        <v>1233180.6639999999</v>
      </c>
      <c r="E95" s="82">
        <f t="shared" si="6"/>
        <v>1246397.112</v>
      </c>
      <c r="F95" s="89">
        <f t="shared" si="8"/>
        <v>0</v>
      </c>
      <c r="G95" s="113">
        <f t="shared" si="10"/>
        <v>49.152742302439854</v>
      </c>
      <c r="M95" s="92">
        <v>15108</v>
      </c>
      <c r="N95" s="92">
        <v>91808</v>
      </c>
      <c r="O95" s="101">
        <f t="shared" si="9"/>
        <v>3</v>
      </c>
    </row>
    <row r="96" spans="1:15" ht="15" thickBot="1" x14ac:dyDescent="0.35">
      <c r="A96" s="81">
        <v>15014</v>
      </c>
      <c r="B96" s="81">
        <v>93718</v>
      </c>
      <c r="C96" s="89">
        <v>95</v>
      </c>
      <c r="D96" s="82">
        <f t="shared" si="7"/>
        <v>1246397.112</v>
      </c>
      <c r="E96" s="82">
        <f t="shared" si="6"/>
        <v>1259613.56</v>
      </c>
      <c r="F96" s="89">
        <f t="shared" si="8"/>
        <v>0</v>
      </c>
      <c r="G96" s="113">
        <f t="shared" si="10"/>
        <v>49.152742302439854</v>
      </c>
      <c r="M96" s="92">
        <v>15014</v>
      </c>
      <c r="N96" s="92">
        <v>93718</v>
      </c>
      <c r="O96" s="101">
        <f t="shared" si="9"/>
        <v>3</v>
      </c>
    </row>
    <row r="97" spans="1:15" ht="15" thickBot="1" x14ac:dyDescent="0.35">
      <c r="A97" s="81">
        <v>15114</v>
      </c>
      <c r="B97" s="81">
        <v>94369</v>
      </c>
      <c r="C97" s="89">
        <v>96</v>
      </c>
      <c r="D97" s="82">
        <f t="shared" si="7"/>
        <v>1259613.56</v>
      </c>
      <c r="E97" s="82">
        <f t="shared" si="6"/>
        <v>1272830.0080000001</v>
      </c>
      <c r="F97" s="89">
        <f t="shared" si="8"/>
        <v>0</v>
      </c>
      <c r="G97" s="113">
        <f t="shared" si="10"/>
        <v>49.152742302439854</v>
      </c>
      <c r="M97" s="92">
        <v>15114</v>
      </c>
      <c r="N97" s="92">
        <v>94369</v>
      </c>
      <c r="O97" s="101">
        <f t="shared" si="9"/>
        <v>3</v>
      </c>
    </row>
    <row r="98" spans="1:15" ht="15" thickBot="1" x14ac:dyDescent="0.35">
      <c r="A98" s="81">
        <v>15035</v>
      </c>
      <c r="B98" s="81">
        <v>100023</v>
      </c>
      <c r="C98" s="89">
        <v>97</v>
      </c>
      <c r="D98" s="82">
        <f t="shared" si="7"/>
        <v>1272830.0080000001</v>
      </c>
      <c r="E98" s="82">
        <f t="shared" ref="E98:E126" si="11">D98+$J$16</f>
        <v>1286046.4560000002</v>
      </c>
      <c r="F98" s="89">
        <f t="shared" si="8"/>
        <v>0</v>
      </c>
      <c r="G98" s="113">
        <f t="shared" si="10"/>
        <v>49.152742302439854</v>
      </c>
      <c r="M98" s="92">
        <v>15035</v>
      </c>
      <c r="N98" s="92">
        <v>100023</v>
      </c>
      <c r="O98" s="101">
        <f t="shared" si="9"/>
        <v>3</v>
      </c>
    </row>
    <row r="99" spans="1:15" ht="15" thickBot="1" x14ac:dyDescent="0.35">
      <c r="A99" s="81">
        <v>15074</v>
      </c>
      <c r="B99" s="81">
        <v>121396</v>
      </c>
      <c r="C99" s="89">
        <v>98</v>
      </c>
      <c r="D99" s="82">
        <f t="shared" si="7"/>
        <v>1286046.4560000002</v>
      </c>
      <c r="E99" s="82">
        <f t="shared" si="11"/>
        <v>1299262.9040000003</v>
      </c>
      <c r="F99" s="89">
        <f t="shared" si="8"/>
        <v>0</v>
      </c>
      <c r="G99" s="113">
        <f t="shared" si="10"/>
        <v>49.152742302439854</v>
      </c>
      <c r="M99" s="92">
        <v>15074</v>
      </c>
      <c r="N99" s="92">
        <v>121396</v>
      </c>
      <c r="O99" s="101">
        <f t="shared" si="9"/>
        <v>3</v>
      </c>
    </row>
    <row r="100" spans="1:15" ht="15" thickBot="1" x14ac:dyDescent="0.35">
      <c r="A100" s="81">
        <v>15051</v>
      </c>
      <c r="B100" s="81">
        <v>134799</v>
      </c>
      <c r="C100" s="89">
        <v>99</v>
      </c>
      <c r="D100" s="82">
        <f t="shared" si="7"/>
        <v>1299262.9040000003</v>
      </c>
      <c r="E100" s="82">
        <f t="shared" si="11"/>
        <v>1312479.3520000004</v>
      </c>
      <c r="F100" s="89">
        <f t="shared" si="8"/>
        <v>0</v>
      </c>
      <c r="G100" s="113">
        <f t="shared" si="10"/>
        <v>49.152742302439854</v>
      </c>
      <c r="M100" s="92">
        <v>15051</v>
      </c>
      <c r="N100" s="92">
        <v>134799</v>
      </c>
      <c r="O100" s="101">
        <f t="shared" si="9"/>
        <v>3</v>
      </c>
    </row>
    <row r="101" spans="1:15" ht="15" thickBot="1" x14ac:dyDescent="0.35">
      <c r="A101" s="81">
        <v>15002</v>
      </c>
      <c r="B101" s="81">
        <v>136558</v>
      </c>
      <c r="C101" s="89">
        <v>100</v>
      </c>
      <c r="D101" s="82">
        <f t="shared" si="7"/>
        <v>1312479.3520000004</v>
      </c>
      <c r="E101" s="82">
        <f t="shared" si="11"/>
        <v>1325695.8000000005</v>
      </c>
      <c r="F101" s="89">
        <f t="shared" si="8"/>
        <v>0</v>
      </c>
      <c r="G101" s="113">
        <f t="shared" si="10"/>
        <v>49.152742302439854</v>
      </c>
      <c r="M101" s="92">
        <v>15002</v>
      </c>
      <c r="N101" s="92">
        <v>136558</v>
      </c>
      <c r="O101" s="101">
        <f t="shared" si="9"/>
        <v>3</v>
      </c>
    </row>
    <row r="102" spans="1:15" ht="15" thickBot="1" x14ac:dyDescent="0.35">
      <c r="A102" s="81">
        <v>15024</v>
      </c>
      <c r="B102" s="81">
        <v>140059</v>
      </c>
      <c r="C102" s="89">
        <v>101</v>
      </c>
      <c r="D102" s="82">
        <f t="shared" si="7"/>
        <v>1325695.8000000005</v>
      </c>
      <c r="E102" s="82">
        <f t="shared" si="11"/>
        <v>1338912.2480000006</v>
      </c>
      <c r="F102" s="89">
        <f t="shared" si="8"/>
        <v>0</v>
      </c>
      <c r="G102" s="113">
        <f t="shared" si="10"/>
        <v>49.152742302439854</v>
      </c>
      <c r="M102" s="92">
        <v>15024</v>
      </c>
      <c r="N102" s="92">
        <v>140059</v>
      </c>
      <c r="O102" s="101">
        <f t="shared" si="9"/>
        <v>3</v>
      </c>
    </row>
    <row r="103" spans="1:15" ht="15" thickBot="1" x14ac:dyDescent="0.35">
      <c r="A103" s="81">
        <v>15042</v>
      </c>
      <c r="B103" s="81">
        <v>141482</v>
      </c>
      <c r="C103" s="89">
        <v>102</v>
      </c>
      <c r="D103" s="82">
        <f t="shared" si="7"/>
        <v>1338912.2480000006</v>
      </c>
      <c r="E103" s="82">
        <f t="shared" si="11"/>
        <v>1352128.6960000007</v>
      </c>
      <c r="F103" s="89">
        <f t="shared" si="8"/>
        <v>0</v>
      </c>
      <c r="G103" s="113">
        <f t="shared" si="10"/>
        <v>49.152742302439854</v>
      </c>
      <c r="M103" s="92">
        <v>15042</v>
      </c>
      <c r="N103" s="92">
        <v>141482</v>
      </c>
      <c r="O103" s="101">
        <f t="shared" si="9"/>
        <v>3</v>
      </c>
    </row>
    <row r="104" spans="1:15" ht="15" thickBot="1" x14ac:dyDescent="0.35">
      <c r="A104" s="81">
        <v>15005</v>
      </c>
      <c r="B104" s="81">
        <v>147653</v>
      </c>
      <c r="C104" s="89">
        <v>103</v>
      </c>
      <c r="D104" s="82">
        <f t="shared" si="7"/>
        <v>1352128.6960000007</v>
      </c>
      <c r="E104" s="82">
        <f t="shared" si="11"/>
        <v>1365345.1440000008</v>
      </c>
      <c r="F104" s="89">
        <f t="shared" si="8"/>
        <v>0</v>
      </c>
      <c r="G104" s="113">
        <f t="shared" si="10"/>
        <v>49.152742302439854</v>
      </c>
      <c r="M104" s="92">
        <v>15005</v>
      </c>
      <c r="N104" s="92">
        <v>147653</v>
      </c>
      <c r="O104" s="101">
        <f t="shared" si="9"/>
        <v>3</v>
      </c>
    </row>
    <row r="105" spans="1:15" ht="15" thickBot="1" x14ac:dyDescent="0.35">
      <c r="A105" s="81">
        <v>15120</v>
      </c>
      <c r="B105" s="81">
        <v>159647</v>
      </c>
      <c r="C105" s="89">
        <v>104</v>
      </c>
      <c r="D105" s="82">
        <f t="shared" si="7"/>
        <v>1365345.1440000008</v>
      </c>
      <c r="E105" s="82">
        <f t="shared" si="11"/>
        <v>1378561.5920000009</v>
      </c>
      <c r="F105" s="89">
        <f t="shared" si="8"/>
        <v>0</v>
      </c>
      <c r="G105" s="113">
        <f t="shared" si="10"/>
        <v>49.152742302439854</v>
      </c>
      <c r="M105" s="94">
        <v>15120</v>
      </c>
      <c r="N105" s="94">
        <v>159647</v>
      </c>
      <c r="O105" s="102">
        <f t="shared" si="9"/>
        <v>4</v>
      </c>
    </row>
    <row r="106" spans="1:15" ht="15" thickBot="1" x14ac:dyDescent="0.35">
      <c r="A106" s="81">
        <v>15118</v>
      </c>
      <c r="B106" s="81">
        <v>167759</v>
      </c>
      <c r="C106" s="89">
        <v>105</v>
      </c>
      <c r="D106" s="82">
        <f t="shared" si="7"/>
        <v>1378561.5920000009</v>
      </c>
      <c r="E106" s="82">
        <f t="shared" si="11"/>
        <v>1391778.040000001</v>
      </c>
      <c r="F106" s="89">
        <f t="shared" si="8"/>
        <v>0</v>
      </c>
      <c r="G106" s="113">
        <f t="shared" si="10"/>
        <v>49.152742302439854</v>
      </c>
      <c r="M106" s="94">
        <v>15118</v>
      </c>
      <c r="N106" s="94">
        <v>167759</v>
      </c>
      <c r="O106" s="102">
        <f t="shared" si="9"/>
        <v>4</v>
      </c>
    </row>
    <row r="107" spans="1:15" ht="15" thickBot="1" x14ac:dyDescent="0.35">
      <c r="A107" s="81">
        <v>15029</v>
      </c>
      <c r="B107" s="81">
        <v>175053</v>
      </c>
      <c r="C107" s="89">
        <v>106</v>
      </c>
      <c r="D107" s="82">
        <f t="shared" si="7"/>
        <v>1391778.040000001</v>
      </c>
      <c r="E107" s="82">
        <f t="shared" si="11"/>
        <v>1404994.4880000011</v>
      </c>
      <c r="F107" s="89">
        <f t="shared" si="8"/>
        <v>0</v>
      </c>
      <c r="G107" s="113">
        <f t="shared" si="10"/>
        <v>49.152742302439854</v>
      </c>
      <c r="M107" s="94">
        <v>15029</v>
      </c>
      <c r="N107" s="94">
        <v>175053</v>
      </c>
      <c r="O107" s="102">
        <f t="shared" si="9"/>
        <v>4</v>
      </c>
    </row>
    <row r="108" spans="1:15" ht="15" thickBot="1" x14ac:dyDescent="0.35">
      <c r="A108" s="81">
        <v>15054</v>
      </c>
      <c r="B108" s="81">
        <v>214162</v>
      </c>
      <c r="C108" s="89">
        <v>107</v>
      </c>
      <c r="D108" s="82">
        <f t="shared" si="7"/>
        <v>1404994.4880000011</v>
      </c>
      <c r="E108" s="82">
        <f t="shared" si="11"/>
        <v>1418210.9360000012</v>
      </c>
      <c r="F108" s="89">
        <f t="shared" si="8"/>
        <v>0</v>
      </c>
      <c r="G108" s="113">
        <f t="shared" si="10"/>
        <v>49.152742302439854</v>
      </c>
      <c r="M108" s="94">
        <v>15054</v>
      </c>
      <c r="N108" s="94">
        <v>214162</v>
      </c>
      <c r="O108" s="102">
        <f t="shared" si="9"/>
        <v>4</v>
      </c>
    </row>
    <row r="109" spans="1:15" ht="15" thickBot="1" x14ac:dyDescent="0.35">
      <c r="A109" s="81">
        <v>15099</v>
      </c>
      <c r="B109" s="81">
        <v>235151</v>
      </c>
      <c r="C109" s="89">
        <v>108</v>
      </c>
      <c r="D109" s="82">
        <f t="shared" si="7"/>
        <v>1418210.9360000012</v>
      </c>
      <c r="E109" s="82">
        <f t="shared" si="11"/>
        <v>1431427.3840000012</v>
      </c>
      <c r="F109" s="89">
        <f t="shared" si="8"/>
        <v>0</v>
      </c>
      <c r="G109" s="113">
        <f t="shared" si="10"/>
        <v>49.152742302439854</v>
      </c>
      <c r="M109" s="94">
        <v>15099</v>
      </c>
      <c r="N109" s="94">
        <v>235151</v>
      </c>
      <c r="O109" s="102">
        <f t="shared" si="9"/>
        <v>4</v>
      </c>
    </row>
    <row r="110" spans="1:15" ht="15" thickBot="1" x14ac:dyDescent="0.35">
      <c r="A110" s="81">
        <v>15037</v>
      </c>
      <c r="B110" s="81">
        <v>242167</v>
      </c>
      <c r="C110" s="89">
        <v>109</v>
      </c>
      <c r="D110" s="82">
        <f t="shared" si="7"/>
        <v>1431427.3840000012</v>
      </c>
      <c r="E110" s="82">
        <f t="shared" si="11"/>
        <v>1444643.8320000013</v>
      </c>
      <c r="F110" s="89">
        <f t="shared" si="8"/>
        <v>0</v>
      </c>
      <c r="G110" s="113">
        <f t="shared" si="10"/>
        <v>49.152742302439854</v>
      </c>
      <c r="M110" s="94">
        <v>15037</v>
      </c>
      <c r="N110" s="94">
        <v>242167</v>
      </c>
      <c r="O110" s="102">
        <f t="shared" si="9"/>
        <v>4</v>
      </c>
    </row>
    <row r="111" spans="1:15" ht="15" thickBot="1" x14ac:dyDescent="0.35">
      <c r="A111" s="81">
        <v>15070</v>
      </c>
      <c r="B111" s="81">
        <v>253845</v>
      </c>
      <c r="C111" s="89">
        <v>110</v>
      </c>
      <c r="D111" s="82">
        <f t="shared" si="7"/>
        <v>1444643.8320000013</v>
      </c>
      <c r="E111" s="82">
        <f t="shared" si="11"/>
        <v>1457860.2800000014</v>
      </c>
      <c r="F111" s="89">
        <f t="shared" si="8"/>
        <v>0</v>
      </c>
      <c r="G111" s="113">
        <f t="shared" si="10"/>
        <v>49.152742302439854</v>
      </c>
      <c r="M111" s="94">
        <v>15070</v>
      </c>
      <c r="N111" s="94">
        <v>253845</v>
      </c>
      <c r="O111" s="102">
        <f t="shared" si="9"/>
        <v>4</v>
      </c>
    </row>
    <row r="112" spans="1:15" ht="15" thickBot="1" x14ac:dyDescent="0.35">
      <c r="A112" s="81">
        <v>15020</v>
      </c>
      <c r="B112" s="81">
        <v>278064</v>
      </c>
      <c r="C112" s="89">
        <v>111</v>
      </c>
      <c r="D112" s="82">
        <f t="shared" si="7"/>
        <v>1457860.2800000014</v>
      </c>
      <c r="E112" s="82">
        <f t="shared" si="11"/>
        <v>1471076.7280000015</v>
      </c>
      <c r="F112" s="89">
        <f t="shared" si="8"/>
        <v>0</v>
      </c>
      <c r="G112" s="113">
        <f t="shared" si="10"/>
        <v>49.152742302439854</v>
      </c>
      <c r="M112" s="94">
        <v>15020</v>
      </c>
      <c r="N112" s="94">
        <v>278064</v>
      </c>
      <c r="O112" s="102">
        <f t="shared" si="9"/>
        <v>4</v>
      </c>
    </row>
    <row r="113" spans="1:15" ht="15" thickBot="1" x14ac:dyDescent="0.35">
      <c r="A113" s="81">
        <v>15025</v>
      </c>
      <c r="B113" s="81">
        <v>310130</v>
      </c>
      <c r="C113" s="89">
        <v>112</v>
      </c>
      <c r="D113" s="82">
        <f t="shared" si="7"/>
        <v>1471076.7280000015</v>
      </c>
      <c r="E113" s="82">
        <f t="shared" si="11"/>
        <v>1484293.1760000016</v>
      </c>
      <c r="F113" s="89">
        <f t="shared" si="8"/>
        <v>0</v>
      </c>
      <c r="G113" s="113">
        <f t="shared" si="10"/>
        <v>49.152742302439854</v>
      </c>
      <c r="M113" s="94">
        <v>15025</v>
      </c>
      <c r="N113" s="94">
        <v>310130</v>
      </c>
      <c r="O113" s="102">
        <f t="shared" si="9"/>
        <v>4</v>
      </c>
    </row>
    <row r="114" spans="1:15" ht="15" thickBot="1" x14ac:dyDescent="0.35">
      <c r="A114" s="81">
        <v>15122</v>
      </c>
      <c r="B114" s="81">
        <v>357645</v>
      </c>
      <c r="C114" s="89">
        <v>113</v>
      </c>
      <c r="D114" s="82">
        <f t="shared" si="7"/>
        <v>1484293.1760000016</v>
      </c>
      <c r="E114" s="82">
        <f t="shared" si="11"/>
        <v>1497509.6240000017</v>
      </c>
      <c r="F114" s="89">
        <f t="shared" si="8"/>
        <v>0</v>
      </c>
      <c r="G114" s="113">
        <f t="shared" si="10"/>
        <v>49.152742302439854</v>
      </c>
      <c r="M114" s="94">
        <v>15122</v>
      </c>
      <c r="N114" s="94">
        <v>357645</v>
      </c>
      <c r="O114" s="102">
        <f t="shared" si="9"/>
        <v>4</v>
      </c>
    </row>
    <row r="115" spans="1:15" ht="15" thickBot="1" x14ac:dyDescent="0.35">
      <c r="A115" s="81">
        <v>15081</v>
      </c>
      <c r="B115" s="81">
        <v>364579</v>
      </c>
      <c r="C115" s="89">
        <v>114</v>
      </c>
      <c r="D115" s="82">
        <f t="shared" si="7"/>
        <v>1497509.6240000017</v>
      </c>
      <c r="E115" s="82">
        <f t="shared" si="11"/>
        <v>1510726.0720000018</v>
      </c>
      <c r="F115" s="89">
        <f t="shared" si="8"/>
        <v>0</v>
      </c>
      <c r="G115" s="113">
        <f t="shared" si="10"/>
        <v>49.152742302439854</v>
      </c>
      <c r="M115" s="94">
        <v>15081</v>
      </c>
      <c r="N115" s="94">
        <v>364579</v>
      </c>
      <c r="O115" s="102">
        <f t="shared" si="9"/>
        <v>4</v>
      </c>
    </row>
    <row r="116" spans="1:15" ht="15" thickBot="1" x14ac:dyDescent="0.35">
      <c r="A116" s="81">
        <v>15060</v>
      </c>
      <c r="B116" s="81">
        <v>366602</v>
      </c>
      <c r="C116" s="89">
        <v>115</v>
      </c>
      <c r="D116" s="82">
        <f t="shared" si="7"/>
        <v>1510726.0720000018</v>
      </c>
      <c r="E116" s="82">
        <f t="shared" si="11"/>
        <v>1523942.5200000019</v>
      </c>
      <c r="F116" s="89">
        <f t="shared" si="8"/>
        <v>0</v>
      </c>
      <c r="G116" s="113">
        <f t="shared" si="10"/>
        <v>49.152742302439854</v>
      </c>
      <c r="M116" s="94">
        <v>15060</v>
      </c>
      <c r="N116" s="94">
        <v>366602</v>
      </c>
      <c r="O116" s="102">
        <f t="shared" si="9"/>
        <v>4</v>
      </c>
    </row>
    <row r="117" spans="1:15" ht="15" thickBot="1" x14ac:dyDescent="0.35">
      <c r="A117" s="81">
        <v>15039</v>
      </c>
      <c r="B117" s="81">
        <v>467361</v>
      </c>
      <c r="C117" s="89">
        <v>116</v>
      </c>
      <c r="D117" s="82">
        <f t="shared" si="7"/>
        <v>1523942.5200000019</v>
      </c>
      <c r="E117" s="82">
        <f t="shared" si="11"/>
        <v>1537158.968000002</v>
      </c>
      <c r="F117" s="89">
        <f t="shared" si="8"/>
        <v>0</v>
      </c>
      <c r="G117" s="113">
        <f t="shared" si="10"/>
        <v>49.152742302439854</v>
      </c>
      <c r="M117" s="95">
        <v>15039</v>
      </c>
      <c r="N117" s="95">
        <v>467361</v>
      </c>
      <c r="O117" s="77">
        <f t="shared" si="9"/>
        <v>5</v>
      </c>
    </row>
    <row r="118" spans="1:15" ht="15" thickBot="1" x14ac:dyDescent="0.35">
      <c r="A118" s="81">
        <v>15013</v>
      </c>
      <c r="B118" s="81">
        <v>489937</v>
      </c>
      <c r="C118" s="89">
        <v>117</v>
      </c>
      <c r="D118" s="82">
        <f t="shared" si="7"/>
        <v>1537158.968000002</v>
      </c>
      <c r="E118" s="82">
        <f t="shared" si="11"/>
        <v>1550375.4160000021</v>
      </c>
      <c r="F118" s="89">
        <f t="shared" si="8"/>
        <v>0</v>
      </c>
      <c r="G118" s="113">
        <f t="shared" si="10"/>
        <v>49.152742302439854</v>
      </c>
      <c r="M118" s="95">
        <v>15013</v>
      </c>
      <c r="N118" s="95">
        <v>489937</v>
      </c>
      <c r="O118" s="77">
        <f t="shared" si="9"/>
        <v>5</v>
      </c>
    </row>
    <row r="119" spans="1:15" ht="15" thickBot="1" x14ac:dyDescent="0.35">
      <c r="A119" s="81">
        <v>15121</v>
      </c>
      <c r="B119" s="81">
        <v>511675</v>
      </c>
      <c r="C119" s="89">
        <v>118</v>
      </c>
      <c r="D119" s="82">
        <f t="shared" si="7"/>
        <v>1550375.4160000021</v>
      </c>
      <c r="E119" s="82">
        <f t="shared" si="11"/>
        <v>1563591.8640000022</v>
      </c>
      <c r="F119" s="89">
        <f t="shared" si="8"/>
        <v>0</v>
      </c>
      <c r="G119" s="113">
        <f t="shared" si="10"/>
        <v>49.152742302439854</v>
      </c>
      <c r="M119" s="95">
        <v>15121</v>
      </c>
      <c r="N119" s="95">
        <v>511675</v>
      </c>
      <c r="O119" s="77">
        <f t="shared" si="9"/>
        <v>5</v>
      </c>
    </row>
    <row r="120" spans="1:15" ht="15" thickBot="1" x14ac:dyDescent="0.35">
      <c r="A120" s="81">
        <v>15109</v>
      </c>
      <c r="B120" s="81">
        <v>524074</v>
      </c>
      <c r="C120" s="89">
        <v>119</v>
      </c>
      <c r="D120" s="82">
        <f t="shared" si="7"/>
        <v>1563591.8640000022</v>
      </c>
      <c r="E120" s="82">
        <f t="shared" si="11"/>
        <v>1576808.3120000022</v>
      </c>
      <c r="F120" s="89">
        <f t="shared" si="8"/>
        <v>0</v>
      </c>
      <c r="G120" s="113">
        <f t="shared" si="10"/>
        <v>49.152742302439854</v>
      </c>
      <c r="M120" s="95">
        <v>15109</v>
      </c>
      <c r="N120" s="95">
        <v>524074</v>
      </c>
      <c r="O120" s="77">
        <f t="shared" si="9"/>
        <v>5</v>
      </c>
    </row>
    <row r="121" spans="1:15" ht="15" thickBot="1" x14ac:dyDescent="0.35">
      <c r="A121" s="81">
        <v>15031</v>
      </c>
      <c r="B121" s="81">
        <v>614453</v>
      </c>
      <c r="C121" s="89">
        <v>120</v>
      </c>
      <c r="D121" s="82">
        <f t="shared" si="7"/>
        <v>1576808.3120000022</v>
      </c>
      <c r="E121" s="82">
        <f t="shared" si="11"/>
        <v>1590024.7600000023</v>
      </c>
      <c r="F121" s="89">
        <f t="shared" si="8"/>
        <v>0</v>
      </c>
      <c r="G121" s="113">
        <f t="shared" si="10"/>
        <v>49.152742302439854</v>
      </c>
      <c r="M121" s="95">
        <v>15031</v>
      </c>
      <c r="N121" s="95">
        <v>614453</v>
      </c>
      <c r="O121" s="77">
        <f t="shared" si="9"/>
        <v>5</v>
      </c>
    </row>
    <row r="122" spans="1:15" ht="15" thickBot="1" x14ac:dyDescent="0.35">
      <c r="A122" s="81">
        <v>15104</v>
      </c>
      <c r="B122" s="81">
        <v>664225</v>
      </c>
      <c r="C122" s="89">
        <v>121</v>
      </c>
      <c r="D122" s="82">
        <f t="shared" si="7"/>
        <v>1590024.7600000023</v>
      </c>
      <c r="E122" s="82">
        <f t="shared" si="11"/>
        <v>1603241.2080000024</v>
      </c>
      <c r="F122" s="89">
        <f t="shared" si="8"/>
        <v>0</v>
      </c>
      <c r="G122" s="113">
        <f t="shared" si="10"/>
        <v>49.152742302439854</v>
      </c>
      <c r="M122" s="95">
        <v>15104</v>
      </c>
      <c r="N122" s="95">
        <v>664225</v>
      </c>
      <c r="O122" s="77">
        <f t="shared" si="9"/>
        <v>5</v>
      </c>
    </row>
    <row r="123" spans="1:15" ht="15" thickBot="1" x14ac:dyDescent="0.35">
      <c r="A123" s="81">
        <v>15106</v>
      </c>
      <c r="B123" s="81">
        <v>819561</v>
      </c>
      <c r="C123" s="89">
        <v>122</v>
      </c>
      <c r="D123" s="82">
        <f t="shared" si="7"/>
        <v>1603241.2080000024</v>
      </c>
      <c r="E123" s="82">
        <f t="shared" si="11"/>
        <v>1616457.6560000025</v>
      </c>
      <c r="F123" s="89">
        <f t="shared" si="8"/>
        <v>0</v>
      </c>
      <c r="G123" s="113">
        <f t="shared" si="10"/>
        <v>49.152742302439854</v>
      </c>
      <c r="M123" s="95">
        <v>15106</v>
      </c>
      <c r="N123" s="95">
        <v>819561</v>
      </c>
      <c r="O123" s="77">
        <f t="shared" si="9"/>
        <v>5</v>
      </c>
    </row>
    <row r="124" spans="1:15" ht="15" thickBot="1" x14ac:dyDescent="0.35">
      <c r="A124" s="81">
        <v>15057</v>
      </c>
      <c r="B124" s="81">
        <v>833779</v>
      </c>
      <c r="C124" s="89">
        <v>123</v>
      </c>
      <c r="D124" s="82">
        <f t="shared" si="7"/>
        <v>1616457.6560000025</v>
      </c>
      <c r="E124" s="82">
        <f t="shared" si="11"/>
        <v>1629674.1040000026</v>
      </c>
      <c r="F124" s="89">
        <f t="shared" si="8"/>
        <v>0</v>
      </c>
      <c r="G124" s="113">
        <f t="shared" si="10"/>
        <v>49.152742302439854</v>
      </c>
      <c r="M124" s="95">
        <v>15057</v>
      </c>
      <c r="N124" s="95">
        <v>833779</v>
      </c>
      <c r="O124" s="77">
        <f t="shared" si="9"/>
        <v>5</v>
      </c>
    </row>
    <row r="125" spans="1:15" ht="15" thickBot="1" x14ac:dyDescent="0.35">
      <c r="A125" s="81">
        <v>15058</v>
      </c>
      <c r="B125" s="81">
        <v>1110565</v>
      </c>
      <c r="C125" s="89">
        <v>124</v>
      </c>
      <c r="D125" s="82">
        <f t="shared" si="7"/>
        <v>1629674.1040000026</v>
      </c>
      <c r="E125" s="82">
        <f t="shared" si="11"/>
        <v>1642890.5520000027</v>
      </c>
      <c r="F125" s="89">
        <f t="shared" si="8"/>
        <v>0</v>
      </c>
      <c r="G125" s="113">
        <f t="shared" si="10"/>
        <v>49.152742302439854</v>
      </c>
      <c r="M125" s="95">
        <v>15058</v>
      </c>
      <c r="N125" s="95">
        <v>1110565</v>
      </c>
      <c r="O125" s="77">
        <f t="shared" si="9"/>
        <v>5</v>
      </c>
    </row>
    <row r="126" spans="1:15" ht="15" thickBot="1" x14ac:dyDescent="0.35">
      <c r="A126" s="81">
        <v>15033</v>
      </c>
      <c r="B126" s="81">
        <v>1656107</v>
      </c>
      <c r="C126" s="89">
        <v>125</v>
      </c>
      <c r="D126" s="82">
        <f t="shared" si="7"/>
        <v>1642890.5520000027</v>
      </c>
      <c r="E126" s="116">
        <f t="shared" si="11"/>
        <v>1656107.0000000028</v>
      </c>
      <c r="F126" s="89">
        <f t="shared" si="8"/>
        <v>1</v>
      </c>
      <c r="G126" s="113">
        <f t="shared" si="10"/>
        <v>50.152742302439854</v>
      </c>
      <c r="M126" s="95">
        <v>15033</v>
      </c>
      <c r="N126" s="95">
        <v>1656107</v>
      </c>
      <c r="O126" s="77">
        <f t="shared" si="9"/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30FB-7D64-474A-922C-EC3BAA4F7B96}">
  <dimension ref="A1:V34"/>
  <sheetViews>
    <sheetView tabSelected="1" zoomScale="80" zoomScaleNormal="80" workbookViewId="0">
      <selection activeCell="K9" sqref="K9"/>
    </sheetView>
  </sheetViews>
  <sheetFormatPr baseColWidth="10" defaultRowHeight="14.4" x14ac:dyDescent="0.3"/>
  <cols>
    <col min="4" max="4" width="14.5546875" customWidth="1"/>
    <col min="5" max="5" width="15.33203125" customWidth="1"/>
    <col min="6" max="6" width="14.5546875" customWidth="1"/>
    <col min="7" max="7" width="13" customWidth="1"/>
    <col min="8" max="8" width="11.88671875" customWidth="1"/>
    <col min="9" max="9" width="15" customWidth="1"/>
    <col min="10" max="10" width="17.6640625" customWidth="1"/>
    <col min="11" max="11" width="13.109375" customWidth="1"/>
    <col min="12" max="12" width="13.88671875" customWidth="1"/>
    <col min="13" max="13" width="17.109375" customWidth="1"/>
    <col min="14" max="14" width="14.21875" customWidth="1"/>
    <col min="15" max="15" width="12.33203125" style="99" customWidth="1"/>
    <col min="19" max="19" width="15.5546875" bestFit="1" customWidth="1"/>
  </cols>
  <sheetData>
    <row r="1" spans="1:22" s="2" customFormat="1" ht="30.6" customHeight="1" thickBot="1" x14ac:dyDescent="0.3">
      <c r="A1" s="18" t="s">
        <v>0</v>
      </c>
      <c r="B1" s="18" t="s">
        <v>1</v>
      </c>
      <c r="C1" s="46" t="s">
        <v>38</v>
      </c>
      <c r="D1" s="46" t="s">
        <v>44</v>
      </c>
      <c r="E1" s="46" t="s">
        <v>45</v>
      </c>
      <c r="F1" s="46" t="s">
        <v>46</v>
      </c>
      <c r="G1" s="46" t="s">
        <v>47</v>
      </c>
      <c r="I1" s="1"/>
      <c r="J1" s="1"/>
      <c r="K1" s="1"/>
      <c r="L1" s="1"/>
      <c r="M1" s="17" t="s">
        <v>0</v>
      </c>
      <c r="N1" s="17" t="s">
        <v>1</v>
      </c>
      <c r="O1" s="98" t="s">
        <v>48</v>
      </c>
      <c r="P1" s="1"/>
      <c r="Q1" s="1"/>
      <c r="R1" s="1"/>
      <c r="S1" s="1"/>
      <c r="T1" s="1"/>
      <c r="U1" s="1"/>
      <c r="V1" s="1"/>
    </row>
    <row r="2" spans="1:22" s="4" customFormat="1" ht="15" thickBot="1" x14ac:dyDescent="0.35">
      <c r="A2" s="19" t="s">
        <v>7</v>
      </c>
      <c r="B2" s="109">
        <v>319574</v>
      </c>
      <c r="C2" s="89">
        <v>1</v>
      </c>
      <c r="D2" s="116">
        <f>B2</f>
        <v>319574</v>
      </c>
      <c r="E2" s="82">
        <f t="shared" ref="E2:E33" si="0">D2+$J$14</f>
        <v>512942.46875</v>
      </c>
      <c r="F2" s="89">
        <f t="shared" ref="F2:F33" si="1">COUNTIFS($B$2:$B$33,"&lt;="&amp;E2,$B$2:$B$33,"&gt;="&amp;D2)</f>
        <v>6</v>
      </c>
      <c r="G2" s="82">
        <f>SQRT(F2)</f>
        <v>2.4494897427831779</v>
      </c>
      <c r="I2" s="83" t="s">
        <v>52</v>
      </c>
      <c r="J2" s="83">
        <v>4</v>
      </c>
      <c r="M2" s="8" t="s">
        <v>4</v>
      </c>
      <c r="N2" s="8">
        <v>175046</v>
      </c>
      <c r="O2" s="70">
        <f t="shared" ref="O2:O33" si="2">IF(AND(B2&gt;=$I$17,B2&lt;=$J$17),$K$17,IF(AND(B2&gt;$I$18,B2&lt;=$J$18),$K$18,IF(AND(B2&gt;$I$19,B2&lt;=$J$19),$K$19,IF(AND(B2&gt;$I$20,B2&lt;=$J$20),$K$20,0))))</f>
        <v>1</v>
      </c>
      <c r="P2" s="5"/>
      <c r="Q2" s="5"/>
      <c r="R2" s="5"/>
      <c r="S2" s="7"/>
      <c r="T2" s="3"/>
    </row>
    <row r="3" spans="1:22" s="4" customFormat="1" ht="15" thickBot="1" x14ac:dyDescent="0.35">
      <c r="A3" s="19" t="s">
        <v>4</v>
      </c>
      <c r="B3" s="109">
        <v>326564</v>
      </c>
      <c r="C3" s="90">
        <v>2</v>
      </c>
      <c r="D3" s="106">
        <f t="shared" ref="D3:D33" si="3">E2</f>
        <v>512942.46875</v>
      </c>
      <c r="E3" s="116">
        <f t="shared" si="0"/>
        <v>706310.9375</v>
      </c>
      <c r="F3" s="90">
        <f t="shared" si="1"/>
        <v>3</v>
      </c>
      <c r="G3" s="106">
        <f t="shared" ref="G3:G33" si="4">(SQRT(F3))+G2</f>
        <v>4.1815405503520555</v>
      </c>
      <c r="M3" s="8" t="s">
        <v>7</v>
      </c>
      <c r="N3" s="8">
        <v>177848</v>
      </c>
      <c r="O3" s="70">
        <f t="shared" si="2"/>
        <v>1</v>
      </c>
      <c r="P3" s="5"/>
      <c r="Q3" s="5"/>
      <c r="R3" s="5"/>
      <c r="S3" s="7"/>
      <c r="T3" s="3"/>
    </row>
    <row r="4" spans="1:22" s="4" customFormat="1" ht="15.6" thickTop="1" thickBot="1" x14ac:dyDescent="0.35">
      <c r="A4" s="19" t="s">
        <v>5</v>
      </c>
      <c r="B4" s="109">
        <v>363555</v>
      </c>
      <c r="C4" s="90">
        <v>3</v>
      </c>
      <c r="D4" s="106">
        <f t="shared" si="3"/>
        <v>706310.9375</v>
      </c>
      <c r="E4" s="106">
        <f t="shared" si="0"/>
        <v>899679.40625</v>
      </c>
      <c r="F4" s="90">
        <f t="shared" si="1"/>
        <v>4</v>
      </c>
      <c r="G4" s="106">
        <f t="shared" si="4"/>
        <v>6.1815405503520555</v>
      </c>
      <c r="H4" s="78" t="s">
        <v>40</v>
      </c>
      <c r="I4" s="60">
        <f>G33/4</f>
        <v>4.8480750056350015</v>
      </c>
      <c r="M4" s="8" t="s">
        <v>5</v>
      </c>
      <c r="N4" s="8">
        <v>211632</v>
      </c>
      <c r="O4" s="70">
        <f t="shared" si="2"/>
        <v>1</v>
      </c>
      <c r="P4" s="5"/>
      <c r="Q4" s="5"/>
      <c r="R4" s="5"/>
      <c r="S4" s="7"/>
      <c r="T4" s="3"/>
    </row>
    <row r="5" spans="1:22" s="4" customFormat="1" ht="15" thickBot="1" x14ac:dyDescent="0.35">
      <c r="A5" s="19" t="s">
        <v>19</v>
      </c>
      <c r="B5" s="109">
        <v>467031</v>
      </c>
      <c r="C5" s="91">
        <v>4</v>
      </c>
      <c r="D5" s="107">
        <f t="shared" si="3"/>
        <v>899679.40625</v>
      </c>
      <c r="E5" s="107">
        <f t="shared" si="0"/>
        <v>1093047.875</v>
      </c>
      <c r="F5" s="91">
        <f t="shared" si="1"/>
        <v>2</v>
      </c>
      <c r="G5" s="112">
        <f t="shared" si="4"/>
        <v>7.5957541127251504</v>
      </c>
      <c r="M5" s="8" t="s">
        <v>30</v>
      </c>
      <c r="N5" s="8">
        <v>272507</v>
      </c>
      <c r="O5" s="70">
        <f t="shared" si="2"/>
        <v>1</v>
      </c>
      <c r="P5" s="5"/>
      <c r="Q5" s="5"/>
      <c r="R5" s="5"/>
      <c r="S5" s="7"/>
      <c r="T5" s="3"/>
    </row>
    <row r="6" spans="1:22" s="4" customFormat="1" ht="15.6" thickTop="1" thickBot="1" x14ac:dyDescent="0.35">
      <c r="A6" s="19" t="s">
        <v>30</v>
      </c>
      <c r="B6" s="109">
        <v>495846</v>
      </c>
      <c r="C6" s="91">
        <v>5</v>
      </c>
      <c r="D6" s="107">
        <f t="shared" si="3"/>
        <v>1093047.875</v>
      </c>
      <c r="E6" s="116">
        <f t="shared" si="0"/>
        <v>1286416.34375</v>
      </c>
      <c r="F6" s="91">
        <f t="shared" si="1"/>
        <v>5</v>
      </c>
      <c r="G6" s="112">
        <f t="shared" si="4"/>
        <v>9.8318220902249394</v>
      </c>
      <c r="H6" s="50" t="s">
        <v>41</v>
      </c>
      <c r="I6" s="60">
        <f>I4+I4</f>
        <v>9.696150011270003</v>
      </c>
      <c r="M6" s="8" t="s">
        <v>19</v>
      </c>
      <c r="N6" s="8">
        <v>288680</v>
      </c>
      <c r="O6" s="70">
        <f t="shared" si="2"/>
        <v>1</v>
      </c>
      <c r="P6" s="5"/>
      <c r="Q6" s="5"/>
      <c r="R6" s="5"/>
      <c r="S6" s="7"/>
      <c r="T6" s="3"/>
    </row>
    <row r="7" spans="1:22" s="4" customFormat="1" ht="15" thickBot="1" x14ac:dyDescent="0.35">
      <c r="A7" s="19" t="s">
        <v>33</v>
      </c>
      <c r="B7" s="109">
        <v>506456</v>
      </c>
      <c r="C7" s="89">
        <v>6</v>
      </c>
      <c r="D7" s="82">
        <f t="shared" si="3"/>
        <v>1286416.34375</v>
      </c>
      <c r="E7" s="82">
        <f t="shared" si="0"/>
        <v>1479784.8125</v>
      </c>
      <c r="F7" s="89">
        <f t="shared" si="1"/>
        <v>3</v>
      </c>
      <c r="G7" s="113">
        <f t="shared" si="4"/>
        <v>11.563872897793816</v>
      </c>
      <c r="M7" s="8" t="s">
        <v>2</v>
      </c>
      <c r="N7" s="8">
        <v>289575</v>
      </c>
      <c r="O7" s="70">
        <f t="shared" si="2"/>
        <v>1</v>
      </c>
      <c r="P7" s="6"/>
      <c r="Q7" s="6"/>
      <c r="R7" s="6"/>
      <c r="S7" s="6"/>
    </row>
    <row r="8" spans="1:22" s="4" customFormat="1" ht="15" thickBot="1" x14ac:dyDescent="0.35">
      <c r="A8" s="19" t="s">
        <v>2</v>
      </c>
      <c r="B8" s="109">
        <v>540692</v>
      </c>
      <c r="C8" s="89">
        <v>7</v>
      </c>
      <c r="D8" s="82">
        <f t="shared" si="3"/>
        <v>1479784.8125</v>
      </c>
      <c r="E8" s="82">
        <f t="shared" si="0"/>
        <v>1673153.28125</v>
      </c>
      <c r="F8" s="89">
        <f t="shared" si="1"/>
        <v>0</v>
      </c>
      <c r="G8" s="113">
        <f t="shared" si="4"/>
        <v>11.563872897793816</v>
      </c>
      <c r="M8" s="8" t="s">
        <v>24</v>
      </c>
      <c r="N8" s="8">
        <v>363066</v>
      </c>
      <c r="O8" s="70">
        <f t="shared" si="2"/>
        <v>1</v>
      </c>
      <c r="R8" s="6"/>
      <c r="S8" s="6"/>
    </row>
    <row r="9" spans="1:22" s="4" customFormat="1" ht="15" thickBot="1" x14ac:dyDescent="0.35">
      <c r="A9" s="19" t="s">
        <v>11</v>
      </c>
      <c r="B9" s="109">
        <v>615419</v>
      </c>
      <c r="C9" s="89">
        <v>8</v>
      </c>
      <c r="D9" s="82">
        <f t="shared" si="3"/>
        <v>1673153.28125</v>
      </c>
      <c r="E9" s="82">
        <f t="shared" si="0"/>
        <v>1866521.75</v>
      </c>
      <c r="F9" s="89">
        <f t="shared" si="1"/>
        <v>2</v>
      </c>
      <c r="G9" s="113">
        <f t="shared" si="4"/>
        <v>12.978086460166912</v>
      </c>
      <c r="M9" s="8" t="s">
        <v>33</v>
      </c>
      <c r="N9" s="8">
        <v>372662</v>
      </c>
      <c r="O9" s="70">
        <f t="shared" si="2"/>
        <v>1</v>
      </c>
      <c r="R9" s="6"/>
      <c r="S9" s="6"/>
    </row>
    <row r="10" spans="1:22" s="4" customFormat="1" ht="15" thickBot="1" x14ac:dyDescent="0.35">
      <c r="A10" s="19" t="s">
        <v>24</v>
      </c>
      <c r="B10" s="109">
        <v>690682</v>
      </c>
      <c r="C10" s="89">
        <v>9</v>
      </c>
      <c r="D10" s="82">
        <f t="shared" si="3"/>
        <v>1866521.75</v>
      </c>
      <c r="E10" s="82">
        <f t="shared" si="0"/>
        <v>2059890.21875</v>
      </c>
      <c r="F10" s="89">
        <f t="shared" si="1"/>
        <v>0</v>
      </c>
      <c r="G10" s="113">
        <f t="shared" si="4"/>
        <v>12.978086460166912</v>
      </c>
      <c r="M10" s="8" t="s">
        <v>11</v>
      </c>
      <c r="N10" s="8">
        <v>398471</v>
      </c>
      <c r="O10" s="70">
        <f t="shared" si="2"/>
        <v>1</v>
      </c>
      <c r="R10" s="6"/>
      <c r="S10" s="6"/>
    </row>
    <row r="11" spans="1:22" s="4" customFormat="1" ht="15" thickBot="1" x14ac:dyDescent="0.35">
      <c r="A11" s="19" t="s">
        <v>18</v>
      </c>
      <c r="B11" s="109">
        <v>802856</v>
      </c>
      <c r="C11" s="114">
        <v>10</v>
      </c>
      <c r="D11" s="108">
        <f t="shared" si="3"/>
        <v>2059890.21875</v>
      </c>
      <c r="E11" s="116">
        <f t="shared" si="0"/>
        <v>2253258.6875</v>
      </c>
      <c r="F11" s="114">
        <f t="shared" si="1"/>
        <v>1</v>
      </c>
      <c r="G11" s="115">
        <f t="shared" si="4"/>
        <v>13.978086460166912</v>
      </c>
      <c r="M11" s="10" t="s">
        <v>23</v>
      </c>
      <c r="N11" s="10">
        <v>450104</v>
      </c>
      <c r="O11" s="71">
        <f t="shared" si="2"/>
        <v>2</v>
      </c>
      <c r="R11" s="6"/>
      <c r="S11" s="6"/>
    </row>
    <row r="12" spans="1:22" s="4" customFormat="1" ht="15" thickBot="1" x14ac:dyDescent="0.35">
      <c r="A12" s="19" t="s">
        <v>28</v>
      </c>
      <c r="B12" s="109">
        <v>861144</v>
      </c>
      <c r="C12" s="115">
        <v>11</v>
      </c>
      <c r="D12" s="108">
        <f t="shared" si="3"/>
        <v>2253258.6875</v>
      </c>
      <c r="E12" s="108">
        <f t="shared" si="0"/>
        <v>2446627.15625</v>
      </c>
      <c r="F12" s="115">
        <f t="shared" si="1"/>
        <v>2</v>
      </c>
      <c r="G12" s="115">
        <f t="shared" si="4"/>
        <v>15.392300022540008</v>
      </c>
      <c r="H12" s="110" t="s">
        <v>42</v>
      </c>
      <c r="I12" s="60">
        <f>I4+I4+I4</f>
        <v>14.544225016905004</v>
      </c>
      <c r="M12" s="10" t="s">
        <v>18</v>
      </c>
      <c r="N12" s="10">
        <v>460868</v>
      </c>
      <c r="O12" s="71">
        <f t="shared" si="2"/>
        <v>2</v>
      </c>
    </row>
    <row r="13" spans="1:22" s="4" customFormat="1" ht="15" thickBot="1" x14ac:dyDescent="0.35">
      <c r="A13" s="19" t="s">
        <v>23</v>
      </c>
      <c r="B13" s="19">
        <v>863776</v>
      </c>
      <c r="C13" s="111">
        <v>12</v>
      </c>
      <c r="D13" s="40">
        <f t="shared" si="3"/>
        <v>2446627.15625</v>
      </c>
      <c r="E13" s="40">
        <f t="shared" si="0"/>
        <v>2639995.625</v>
      </c>
      <c r="F13" s="79">
        <f t="shared" si="1"/>
        <v>0</v>
      </c>
      <c r="G13" s="64">
        <f t="shared" si="4"/>
        <v>15.392300022540008</v>
      </c>
      <c r="M13" s="10" t="s">
        <v>32</v>
      </c>
      <c r="N13" s="10">
        <v>503106</v>
      </c>
      <c r="O13" s="71">
        <f t="shared" si="2"/>
        <v>2</v>
      </c>
    </row>
    <row r="14" spans="1:22" s="4" customFormat="1" ht="15" thickBot="1" x14ac:dyDescent="0.35">
      <c r="A14" s="19" t="s">
        <v>32</v>
      </c>
      <c r="B14" s="19">
        <v>868376</v>
      </c>
      <c r="C14" s="20">
        <v>13</v>
      </c>
      <c r="D14" s="40">
        <f t="shared" si="3"/>
        <v>2639995.625</v>
      </c>
      <c r="E14" s="40">
        <f t="shared" si="0"/>
        <v>2833364.09375</v>
      </c>
      <c r="F14" s="20">
        <f t="shared" si="1"/>
        <v>0</v>
      </c>
      <c r="G14" s="22">
        <f t="shared" si="4"/>
        <v>15.392300022540008</v>
      </c>
      <c r="I14" s="63" t="s">
        <v>39</v>
      </c>
      <c r="J14" s="60">
        <f>(B33-B2)/COUNT(B2:B33)</f>
        <v>193368.46875</v>
      </c>
      <c r="M14" s="10" t="s">
        <v>28</v>
      </c>
      <c r="N14" s="10">
        <v>559114</v>
      </c>
      <c r="O14" s="71">
        <f t="shared" si="2"/>
        <v>2</v>
      </c>
    </row>
    <row r="15" spans="1:22" s="4" customFormat="1" ht="15" thickBot="1" x14ac:dyDescent="0.35">
      <c r="A15" s="19" t="s">
        <v>25</v>
      </c>
      <c r="B15" s="19">
        <v>987058</v>
      </c>
      <c r="C15" s="20">
        <v>14</v>
      </c>
      <c r="D15" s="21">
        <f t="shared" si="3"/>
        <v>2833364.09375</v>
      </c>
      <c r="E15" s="21">
        <f t="shared" si="0"/>
        <v>3026732.5625</v>
      </c>
      <c r="F15" s="20">
        <f t="shared" si="1"/>
        <v>1</v>
      </c>
      <c r="G15" s="22">
        <f t="shared" si="4"/>
        <v>16.392300022540006</v>
      </c>
      <c r="M15" s="10" t="s">
        <v>25</v>
      </c>
      <c r="N15" s="10">
        <v>631587</v>
      </c>
      <c r="O15" s="71">
        <f t="shared" si="2"/>
        <v>2</v>
      </c>
    </row>
    <row r="16" spans="1:22" s="4" customFormat="1" ht="15" thickBot="1" x14ac:dyDescent="0.35">
      <c r="A16" s="19" t="s">
        <v>14</v>
      </c>
      <c r="B16" s="19">
        <v>1048451</v>
      </c>
      <c r="C16" s="20">
        <v>15</v>
      </c>
      <c r="D16" s="21">
        <f t="shared" si="3"/>
        <v>3026732.5625</v>
      </c>
      <c r="E16" s="21">
        <f t="shared" si="0"/>
        <v>3220101.03125</v>
      </c>
      <c r="F16" s="20">
        <f t="shared" si="1"/>
        <v>0</v>
      </c>
      <c r="G16" s="22">
        <f t="shared" si="4"/>
        <v>16.392300022540006</v>
      </c>
      <c r="I16" s="105" t="s">
        <v>43</v>
      </c>
      <c r="J16" s="105"/>
      <c r="K16" s="105"/>
      <c r="M16" s="10" t="s">
        <v>14</v>
      </c>
      <c r="N16" s="10">
        <v>662651</v>
      </c>
      <c r="O16" s="71">
        <f t="shared" si="2"/>
        <v>2</v>
      </c>
    </row>
    <row r="17" spans="1:15" s="4" customFormat="1" ht="15" thickBot="1" x14ac:dyDescent="0.35">
      <c r="A17" s="19" t="s">
        <v>26</v>
      </c>
      <c r="B17" s="19">
        <v>1162695</v>
      </c>
      <c r="C17" s="20">
        <v>16</v>
      </c>
      <c r="D17" s="21">
        <f t="shared" si="3"/>
        <v>3220101.03125</v>
      </c>
      <c r="E17" s="21">
        <f t="shared" si="0"/>
        <v>3413469.5</v>
      </c>
      <c r="F17" s="20">
        <f t="shared" si="1"/>
        <v>1</v>
      </c>
      <c r="G17" s="22">
        <f t="shared" si="4"/>
        <v>17.392300022540006</v>
      </c>
      <c r="I17" s="66">
        <f>D2</f>
        <v>319574</v>
      </c>
      <c r="J17" s="66">
        <f>E3</f>
        <v>706310.9375</v>
      </c>
      <c r="K17" s="74">
        <v>1</v>
      </c>
      <c r="M17" s="10" t="s">
        <v>27</v>
      </c>
      <c r="N17" s="10">
        <v>705668</v>
      </c>
      <c r="O17" s="71">
        <f t="shared" si="2"/>
        <v>2</v>
      </c>
    </row>
    <row r="18" spans="1:15" s="4" customFormat="1" ht="15" thickBot="1" x14ac:dyDescent="0.35">
      <c r="A18" s="19" t="s">
        <v>27</v>
      </c>
      <c r="B18" s="19">
        <v>1178848</v>
      </c>
      <c r="C18" s="20">
        <v>17</v>
      </c>
      <c r="D18" s="21">
        <f t="shared" si="3"/>
        <v>3413469.5</v>
      </c>
      <c r="E18" s="21">
        <f t="shared" si="0"/>
        <v>3606837.96875</v>
      </c>
      <c r="F18" s="20">
        <f t="shared" si="1"/>
        <v>0</v>
      </c>
      <c r="G18" s="22">
        <f t="shared" si="4"/>
        <v>17.392300022540006</v>
      </c>
      <c r="I18" s="67">
        <f>J17</f>
        <v>706310.9375</v>
      </c>
      <c r="J18" s="67">
        <f>E6</f>
        <v>1286416.34375</v>
      </c>
      <c r="K18" s="75">
        <v>2</v>
      </c>
      <c r="M18" s="10" t="s">
        <v>26</v>
      </c>
      <c r="N18" s="10">
        <v>709960</v>
      </c>
      <c r="O18" s="71">
        <f t="shared" si="2"/>
        <v>2</v>
      </c>
    </row>
    <row r="19" spans="1:15" s="4" customFormat="1" ht="15" thickBot="1" x14ac:dyDescent="0.35">
      <c r="A19" s="19" t="s">
        <v>6</v>
      </c>
      <c r="B19" s="19">
        <v>1182013</v>
      </c>
      <c r="C19" s="20">
        <v>18</v>
      </c>
      <c r="D19" s="21">
        <f t="shared" si="3"/>
        <v>3606837.96875</v>
      </c>
      <c r="E19" s="21">
        <f t="shared" si="0"/>
        <v>3800206.4375</v>
      </c>
      <c r="F19" s="20">
        <f t="shared" si="1"/>
        <v>0</v>
      </c>
      <c r="G19" s="22">
        <f t="shared" si="4"/>
        <v>17.392300022540006</v>
      </c>
      <c r="I19" s="68">
        <f>J18</f>
        <v>1286416.34375</v>
      </c>
      <c r="J19" s="68">
        <f>E11</f>
        <v>2253258.6875</v>
      </c>
      <c r="K19" s="76">
        <v>3</v>
      </c>
      <c r="M19" s="10" t="s">
        <v>6</v>
      </c>
      <c r="N19" s="10">
        <v>715158</v>
      </c>
      <c r="O19" s="71">
        <f t="shared" si="2"/>
        <v>2</v>
      </c>
    </row>
    <row r="20" spans="1:15" s="4" customFormat="1" ht="15" thickBot="1" x14ac:dyDescent="0.35">
      <c r="A20" s="19" t="s">
        <v>13</v>
      </c>
      <c r="B20" s="19">
        <v>1182214</v>
      </c>
      <c r="C20" s="20">
        <v>19</v>
      </c>
      <c r="D20" s="21">
        <f t="shared" si="3"/>
        <v>3800206.4375</v>
      </c>
      <c r="E20" s="21">
        <f t="shared" si="0"/>
        <v>3993574.90625</v>
      </c>
      <c r="F20" s="20">
        <f t="shared" si="1"/>
        <v>0</v>
      </c>
      <c r="G20" s="22">
        <f t="shared" si="4"/>
        <v>17.392300022540006</v>
      </c>
      <c r="I20" s="69">
        <f>J19</f>
        <v>2253258.6875</v>
      </c>
      <c r="J20" s="69">
        <f>E33</f>
        <v>6507365</v>
      </c>
      <c r="K20" s="77">
        <v>4</v>
      </c>
      <c r="M20" s="10" t="s">
        <v>13</v>
      </c>
      <c r="N20" s="10">
        <v>805230</v>
      </c>
      <c r="O20" s="71">
        <f t="shared" si="2"/>
        <v>2</v>
      </c>
    </row>
    <row r="21" spans="1:15" s="4" customFormat="1" ht="15" thickBot="1" x14ac:dyDescent="0.35">
      <c r="A21" s="19" t="s">
        <v>21</v>
      </c>
      <c r="B21" s="19">
        <v>1283262</v>
      </c>
      <c r="C21" s="20">
        <v>20</v>
      </c>
      <c r="D21" s="21">
        <f t="shared" si="3"/>
        <v>3993574.90625</v>
      </c>
      <c r="E21" s="21">
        <f t="shared" si="0"/>
        <v>4186943.375</v>
      </c>
      <c r="F21" s="20">
        <f t="shared" si="1"/>
        <v>0</v>
      </c>
      <c r="G21" s="22">
        <f t="shared" si="4"/>
        <v>17.392300022540006</v>
      </c>
      <c r="M21" s="10" t="s">
        <v>3</v>
      </c>
      <c r="N21" s="10">
        <v>858676</v>
      </c>
      <c r="O21" s="71">
        <f t="shared" si="2"/>
        <v>2</v>
      </c>
    </row>
    <row r="22" spans="1:15" s="4" customFormat="1" ht="15" thickBot="1" x14ac:dyDescent="0.35">
      <c r="A22" s="19" t="s">
        <v>29</v>
      </c>
      <c r="B22" s="19">
        <v>1355011</v>
      </c>
      <c r="C22" s="20">
        <v>21</v>
      </c>
      <c r="D22" s="21">
        <f t="shared" si="3"/>
        <v>4186943.375</v>
      </c>
      <c r="E22" s="21">
        <f t="shared" si="0"/>
        <v>4380311.84375</v>
      </c>
      <c r="F22" s="20">
        <f t="shared" si="1"/>
        <v>1</v>
      </c>
      <c r="G22" s="22">
        <f t="shared" si="4"/>
        <v>18.392300022540006</v>
      </c>
      <c r="M22" s="12" t="s">
        <v>29</v>
      </c>
      <c r="N22" s="12">
        <v>868244</v>
      </c>
      <c r="O22" s="72">
        <f t="shared" si="2"/>
        <v>3</v>
      </c>
    </row>
    <row r="23" spans="1:15" s="4" customFormat="1" ht="15" thickBot="1" x14ac:dyDescent="0.35">
      <c r="A23" s="19" t="s">
        <v>9</v>
      </c>
      <c r="B23" s="19">
        <v>1427766</v>
      </c>
      <c r="C23" s="20">
        <v>22</v>
      </c>
      <c r="D23" s="21">
        <f t="shared" si="3"/>
        <v>4380311.84375</v>
      </c>
      <c r="E23" s="21">
        <f t="shared" si="0"/>
        <v>4573680.3125</v>
      </c>
      <c r="F23" s="20">
        <f t="shared" si="1"/>
        <v>0</v>
      </c>
      <c r="G23" s="22">
        <f t="shared" si="4"/>
        <v>18.392300022540006</v>
      </c>
      <c r="M23" s="12" t="s">
        <v>9</v>
      </c>
      <c r="N23" s="12">
        <v>910647</v>
      </c>
      <c r="O23" s="72">
        <f t="shared" si="2"/>
        <v>3</v>
      </c>
    </row>
    <row r="24" spans="1:15" s="4" customFormat="1" ht="15" thickBot="1" x14ac:dyDescent="0.35">
      <c r="A24" s="19" t="s">
        <v>3</v>
      </c>
      <c r="B24" s="19">
        <v>1463802</v>
      </c>
      <c r="C24" s="20">
        <v>23</v>
      </c>
      <c r="D24" s="21">
        <f t="shared" si="3"/>
        <v>4573680.3125</v>
      </c>
      <c r="E24" s="21">
        <f t="shared" si="0"/>
        <v>4767048.78125</v>
      </c>
      <c r="F24" s="20">
        <f t="shared" si="1"/>
        <v>0</v>
      </c>
      <c r="G24" s="22">
        <f t="shared" si="4"/>
        <v>18.392300022540006</v>
      </c>
      <c r="M24" s="12" t="s">
        <v>21</v>
      </c>
      <c r="N24" s="12">
        <v>934471</v>
      </c>
      <c r="O24" s="72">
        <f t="shared" si="2"/>
        <v>3</v>
      </c>
    </row>
    <row r="25" spans="1:15" s="4" customFormat="1" ht="15" thickBot="1" x14ac:dyDescent="0.35">
      <c r="A25" s="19" t="s">
        <v>8</v>
      </c>
      <c r="B25" s="19">
        <v>1698428</v>
      </c>
      <c r="C25" s="20">
        <v>24</v>
      </c>
      <c r="D25" s="21">
        <f t="shared" si="3"/>
        <v>4767048.78125</v>
      </c>
      <c r="E25" s="21">
        <f t="shared" si="0"/>
        <v>4960417.25</v>
      </c>
      <c r="F25" s="20">
        <f t="shared" si="1"/>
        <v>0</v>
      </c>
      <c r="G25" s="22">
        <f t="shared" si="4"/>
        <v>18.392300022540006</v>
      </c>
      <c r="M25" s="12" t="s">
        <v>17</v>
      </c>
      <c r="N25" s="12">
        <v>1066630</v>
      </c>
      <c r="O25" s="72">
        <f t="shared" si="2"/>
        <v>3</v>
      </c>
    </row>
    <row r="26" spans="1:15" s="4" customFormat="1" ht="15" thickBot="1" x14ac:dyDescent="0.35">
      <c r="A26" s="19" t="s">
        <v>17</v>
      </c>
      <c r="B26" s="19">
        <v>1699569</v>
      </c>
      <c r="C26" s="20">
        <v>25</v>
      </c>
      <c r="D26" s="21">
        <f t="shared" si="3"/>
        <v>4960417.25</v>
      </c>
      <c r="E26" s="21">
        <f t="shared" si="0"/>
        <v>5153785.71875</v>
      </c>
      <c r="F26" s="20">
        <f t="shared" si="1"/>
        <v>0</v>
      </c>
      <c r="G26" s="22">
        <f t="shared" si="4"/>
        <v>18.392300022540006</v>
      </c>
      <c r="M26" s="12" t="s">
        <v>8</v>
      </c>
      <c r="N26" s="12">
        <v>1072560</v>
      </c>
      <c r="O26" s="72">
        <f t="shared" si="2"/>
        <v>3</v>
      </c>
    </row>
    <row r="27" spans="1:15" s="4" customFormat="1" ht="15" thickBot="1" x14ac:dyDescent="0.35">
      <c r="A27" s="19" t="s">
        <v>20</v>
      </c>
      <c r="B27" s="19">
        <v>2150819</v>
      </c>
      <c r="C27" s="20">
        <v>26</v>
      </c>
      <c r="D27" s="21">
        <f t="shared" si="3"/>
        <v>5153785.71875</v>
      </c>
      <c r="E27" s="21">
        <f t="shared" si="0"/>
        <v>5347154.1875</v>
      </c>
      <c r="F27" s="20">
        <f t="shared" si="1"/>
        <v>0</v>
      </c>
      <c r="G27" s="22">
        <f t="shared" si="4"/>
        <v>18.392300022540006</v>
      </c>
      <c r="M27" s="12" t="s">
        <v>20</v>
      </c>
      <c r="N27" s="12">
        <v>1191114</v>
      </c>
      <c r="O27" s="72">
        <f t="shared" si="2"/>
        <v>3</v>
      </c>
    </row>
    <row r="28" spans="1:15" s="4" customFormat="1" ht="15" thickBot="1" x14ac:dyDescent="0.35">
      <c r="A28" s="19" t="s">
        <v>12</v>
      </c>
      <c r="B28" s="19">
        <v>2257943</v>
      </c>
      <c r="C28" s="20">
        <v>27</v>
      </c>
      <c r="D28" s="21">
        <f t="shared" si="3"/>
        <v>5347154.1875</v>
      </c>
      <c r="E28" s="21">
        <f t="shared" si="0"/>
        <v>5540522.65625</v>
      </c>
      <c r="F28" s="20">
        <f t="shared" si="1"/>
        <v>0</v>
      </c>
      <c r="G28" s="22">
        <f t="shared" si="4"/>
        <v>18.392300022540006</v>
      </c>
      <c r="M28" s="14" t="s">
        <v>12</v>
      </c>
      <c r="N28" s="14">
        <v>1266772</v>
      </c>
      <c r="O28" s="73">
        <f t="shared" si="2"/>
        <v>4</v>
      </c>
    </row>
    <row r="29" spans="1:15" s="4" customFormat="1" ht="15" thickBot="1" x14ac:dyDescent="0.35">
      <c r="A29" s="19" t="s">
        <v>22</v>
      </c>
      <c r="B29" s="19">
        <v>2267222</v>
      </c>
      <c r="C29" s="20">
        <v>28</v>
      </c>
      <c r="D29" s="21">
        <f t="shared" si="3"/>
        <v>5540522.65625</v>
      </c>
      <c r="E29" s="21">
        <f t="shared" si="0"/>
        <v>5733891.125</v>
      </c>
      <c r="F29" s="20">
        <f t="shared" si="1"/>
        <v>0</v>
      </c>
      <c r="G29" s="22">
        <f t="shared" si="4"/>
        <v>18.392300022540006</v>
      </c>
      <c r="M29" s="14" t="s">
        <v>22</v>
      </c>
      <c r="N29" s="14">
        <v>1373772</v>
      </c>
      <c r="O29" s="73">
        <f t="shared" si="2"/>
        <v>4</v>
      </c>
    </row>
    <row r="30" spans="1:15" s="4" customFormat="1" ht="15" thickBot="1" x14ac:dyDescent="0.35">
      <c r="A30" s="19" t="s">
        <v>31</v>
      </c>
      <c r="B30" s="19">
        <v>2956089</v>
      </c>
      <c r="C30" s="20">
        <v>29</v>
      </c>
      <c r="D30" s="21">
        <f t="shared" si="3"/>
        <v>5733891.125</v>
      </c>
      <c r="E30" s="21">
        <f t="shared" si="0"/>
        <v>5927259.59375</v>
      </c>
      <c r="F30" s="20">
        <f t="shared" si="1"/>
        <v>0</v>
      </c>
      <c r="G30" s="22">
        <f t="shared" si="4"/>
        <v>18.392300022540006</v>
      </c>
      <c r="M30" s="14" t="s">
        <v>15</v>
      </c>
      <c r="N30" s="14">
        <v>1802424</v>
      </c>
      <c r="O30" s="73">
        <f t="shared" si="2"/>
        <v>4</v>
      </c>
    </row>
    <row r="31" spans="1:15" s="4" customFormat="1" ht="15" thickBot="1" x14ac:dyDescent="0.35">
      <c r="A31" s="19" t="s">
        <v>15</v>
      </c>
      <c r="B31" s="19">
        <v>3256882</v>
      </c>
      <c r="C31" s="20">
        <v>30</v>
      </c>
      <c r="D31" s="21">
        <f t="shared" si="3"/>
        <v>5927259.59375</v>
      </c>
      <c r="E31" s="21">
        <f t="shared" si="0"/>
        <v>6120628.0625</v>
      </c>
      <c r="F31" s="20">
        <f t="shared" si="1"/>
        <v>0</v>
      </c>
      <c r="G31" s="22">
        <f t="shared" si="4"/>
        <v>18.392300022540006</v>
      </c>
      <c r="M31" s="14" t="s">
        <v>31</v>
      </c>
      <c r="N31" s="14">
        <v>1983543</v>
      </c>
      <c r="O31" s="73">
        <f t="shared" si="2"/>
        <v>4</v>
      </c>
    </row>
    <row r="32" spans="1:15" s="4" customFormat="1" ht="15" thickBot="1" x14ac:dyDescent="0.35">
      <c r="A32" s="19" t="s">
        <v>10</v>
      </c>
      <c r="B32" s="19">
        <v>4205072</v>
      </c>
      <c r="C32" s="20">
        <v>31</v>
      </c>
      <c r="D32" s="21">
        <f t="shared" si="3"/>
        <v>6120628.0625</v>
      </c>
      <c r="E32" s="57">
        <f t="shared" si="0"/>
        <v>6313996.53125</v>
      </c>
      <c r="F32" s="20">
        <f t="shared" si="1"/>
        <v>0</v>
      </c>
      <c r="G32" s="22">
        <f t="shared" si="4"/>
        <v>18.392300022540006</v>
      </c>
      <c r="M32" s="14" t="s">
        <v>10</v>
      </c>
      <c r="N32" s="14">
        <v>2388534</v>
      </c>
      <c r="O32" s="73">
        <f t="shared" si="2"/>
        <v>4</v>
      </c>
    </row>
    <row r="33" spans="1:15" s="4" customFormat="1" ht="15" thickBot="1" x14ac:dyDescent="0.35">
      <c r="A33" s="19" t="s">
        <v>16</v>
      </c>
      <c r="B33" s="19">
        <v>6507365</v>
      </c>
      <c r="C33" s="20">
        <v>32</v>
      </c>
      <c r="D33" s="44">
        <f t="shared" si="3"/>
        <v>6313996.53125</v>
      </c>
      <c r="E33" s="116">
        <f t="shared" si="0"/>
        <v>6507365</v>
      </c>
      <c r="F33" s="65">
        <f t="shared" si="1"/>
        <v>1</v>
      </c>
      <c r="G33" s="22">
        <f t="shared" si="4"/>
        <v>19.392300022540006</v>
      </c>
      <c r="M33" s="14" t="s">
        <v>16</v>
      </c>
      <c r="N33" s="14">
        <v>3689053</v>
      </c>
      <c r="O33" s="73">
        <f t="shared" si="2"/>
        <v>4</v>
      </c>
    </row>
    <row r="34" spans="1:15" x14ac:dyDescent="0.3">
      <c r="E34" s="4"/>
      <c r="F34" s="6"/>
    </row>
  </sheetData>
  <mergeCells count="1">
    <mergeCell ref="I16:K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5EB-EB1E-4BF9-BEB9-80B67E4C2738}">
  <dimension ref="A1:V34"/>
  <sheetViews>
    <sheetView zoomScale="80" zoomScaleNormal="80" workbookViewId="0">
      <selection activeCell="E34" sqref="E34"/>
    </sheetView>
  </sheetViews>
  <sheetFormatPr baseColWidth="10" defaultRowHeight="14.4" x14ac:dyDescent="0.3"/>
  <cols>
    <col min="4" max="4" width="14.5546875" customWidth="1"/>
    <col min="5" max="5" width="15.33203125" customWidth="1"/>
    <col min="6" max="6" width="14.5546875" customWidth="1"/>
    <col min="7" max="7" width="13" customWidth="1"/>
    <col min="8" max="8" width="11.88671875" customWidth="1"/>
    <col min="9" max="9" width="15" customWidth="1"/>
    <col min="10" max="10" width="17.6640625" customWidth="1"/>
    <col min="11" max="11" width="13.109375" customWidth="1"/>
    <col min="12" max="12" width="13.88671875" customWidth="1"/>
    <col min="13" max="13" width="17.109375" customWidth="1"/>
    <col min="14" max="14" width="14.21875" customWidth="1"/>
    <col min="15" max="15" width="12.33203125" customWidth="1"/>
    <col min="19" max="19" width="15.5546875" bestFit="1" customWidth="1"/>
  </cols>
  <sheetData>
    <row r="1" spans="1:22" s="2" customFormat="1" ht="30.6" customHeight="1" thickBot="1" x14ac:dyDescent="0.3">
      <c r="A1" s="46" t="s">
        <v>49</v>
      </c>
      <c r="B1" s="46" t="s">
        <v>86</v>
      </c>
      <c r="C1" s="46" t="s">
        <v>38</v>
      </c>
      <c r="D1" s="46" t="s">
        <v>44</v>
      </c>
      <c r="E1" s="46" t="s">
        <v>45</v>
      </c>
      <c r="F1" s="46" t="s">
        <v>46</v>
      </c>
      <c r="G1" s="46" t="s">
        <v>47</v>
      </c>
      <c r="I1" s="1"/>
      <c r="J1" s="1"/>
      <c r="K1" s="1"/>
      <c r="L1" s="1"/>
      <c r="M1" s="46" t="s">
        <v>49</v>
      </c>
      <c r="N1" s="46" t="s">
        <v>86</v>
      </c>
      <c r="O1" s="17" t="s">
        <v>48</v>
      </c>
      <c r="P1" s="1"/>
      <c r="Q1" s="1"/>
      <c r="R1" s="1"/>
      <c r="S1" s="1"/>
      <c r="T1" s="1"/>
      <c r="U1" s="1"/>
      <c r="V1" s="1"/>
    </row>
    <row r="2" spans="1:22" s="4" customFormat="1" ht="15" thickBot="1" x14ac:dyDescent="0.35">
      <c r="A2" s="96" t="s">
        <v>59</v>
      </c>
      <c r="B2" s="121">
        <v>21038</v>
      </c>
      <c r="C2" s="89">
        <v>1</v>
      </c>
      <c r="D2" s="116">
        <f>B2</f>
        <v>21038</v>
      </c>
      <c r="E2" s="82">
        <f t="shared" ref="E2:E33" si="0">D2+$J$14</f>
        <v>37901.8125</v>
      </c>
      <c r="F2" s="89">
        <f t="shared" ref="F2:F33" si="1">COUNTIFS($B$2:$B$33,"&lt;="&amp;E2,$B$2:$B$33,"&gt;="&amp;D2)</f>
        <v>5</v>
      </c>
      <c r="G2" s="113">
        <f>SQRT(F2)</f>
        <v>2.2360679774997898</v>
      </c>
      <c r="M2" s="9" t="s">
        <v>59</v>
      </c>
      <c r="N2" s="9">
        <v>21038</v>
      </c>
      <c r="O2" s="74">
        <f>IF(AND(B2&gt;=$I$17,B2&lt;=$J$17),$K$17,IF(AND(B2&gt;$I$18,B2&lt;=$J$18),$K$18,IF(AND(B2&gt;$I$19,B2&lt;=$J$19),$K$19,0)))</f>
        <v>1</v>
      </c>
      <c r="P2" s="5"/>
      <c r="Q2" s="5"/>
      <c r="R2" s="5"/>
      <c r="S2" s="7"/>
      <c r="T2" s="3"/>
    </row>
    <row r="3" spans="1:22" s="4" customFormat="1" ht="15" thickBot="1" x14ac:dyDescent="0.35">
      <c r="A3" s="96" t="s">
        <v>56</v>
      </c>
      <c r="B3" s="121">
        <v>25584</v>
      </c>
      <c r="C3" s="89">
        <v>2</v>
      </c>
      <c r="D3" s="82">
        <f t="shared" ref="D3:D33" si="2">E2</f>
        <v>37901.8125</v>
      </c>
      <c r="E3" s="82">
        <f t="shared" si="0"/>
        <v>54765.625</v>
      </c>
      <c r="F3" s="89">
        <f t="shared" si="1"/>
        <v>3</v>
      </c>
      <c r="G3" s="113">
        <f t="shared" ref="G3:G33" si="3">(SQRT(F3))+G2</f>
        <v>3.968118785068667</v>
      </c>
      <c r="M3" s="9" t="s">
        <v>56</v>
      </c>
      <c r="N3" s="9">
        <v>25584</v>
      </c>
      <c r="O3" s="74">
        <f t="shared" ref="O3:O33" si="4">IF(AND(B3&gt;=$I$17,B3&lt;=$J$17),$K$17,IF(AND(B3&gt;$I$18,B3&lt;=$J$18),$K$18,IF(AND(B3&gt;$I$19,B3&lt;=$J$19),$K$19,0)))</f>
        <v>1</v>
      </c>
      <c r="P3" s="5"/>
      <c r="Q3" s="5"/>
      <c r="R3" s="5"/>
      <c r="S3" s="7"/>
      <c r="T3" s="3"/>
    </row>
    <row r="4" spans="1:22" s="4" customFormat="1" ht="15" thickBot="1" x14ac:dyDescent="0.35">
      <c r="A4" s="96" t="s">
        <v>57</v>
      </c>
      <c r="B4" s="121">
        <v>28227</v>
      </c>
      <c r="C4" s="90">
        <v>3</v>
      </c>
      <c r="D4" s="106">
        <f t="shared" si="2"/>
        <v>54765.625</v>
      </c>
      <c r="E4" s="116">
        <f t="shared" si="0"/>
        <v>71629.4375</v>
      </c>
      <c r="F4" s="90">
        <f t="shared" si="1"/>
        <v>2</v>
      </c>
      <c r="G4" s="118">
        <f t="shared" si="3"/>
        <v>5.3823323474417624</v>
      </c>
      <c r="M4" s="9" t="s">
        <v>57</v>
      </c>
      <c r="N4" s="9">
        <v>28227</v>
      </c>
      <c r="O4" s="74">
        <f t="shared" si="4"/>
        <v>1</v>
      </c>
      <c r="P4" s="5"/>
      <c r="Q4" s="5"/>
      <c r="R4" s="5"/>
      <c r="S4" s="7"/>
      <c r="T4" s="3"/>
    </row>
    <row r="5" spans="1:22" s="4" customFormat="1" ht="15.6" thickTop="1" thickBot="1" x14ac:dyDescent="0.35">
      <c r="A5" s="96" t="s">
        <v>71</v>
      </c>
      <c r="B5" s="121">
        <v>34791</v>
      </c>
      <c r="C5" s="90">
        <v>4</v>
      </c>
      <c r="D5" s="106">
        <f t="shared" si="2"/>
        <v>71629.4375</v>
      </c>
      <c r="E5" s="106">
        <f t="shared" si="0"/>
        <v>88493.25</v>
      </c>
      <c r="F5" s="90">
        <f t="shared" si="1"/>
        <v>7</v>
      </c>
      <c r="G5" s="118">
        <f t="shared" si="3"/>
        <v>8.028083658506354</v>
      </c>
      <c r="H5" s="78" t="s">
        <v>40</v>
      </c>
      <c r="I5" s="60">
        <f>G33/3</f>
        <v>6.342694552835451</v>
      </c>
      <c r="M5" s="9" t="s">
        <v>71</v>
      </c>
      <c r="N5" s="9">
        <v>34791</v>
      </c>
      <c r="O5" s="74">
        <f t="shared" si="4"/>
        <v>1</v>
      </c>
      <c r="P5" s="5"/>
      <c r="Q5" s="5"/>
      <c r="R5" s="5"/>
      <c r="S5" s="7"/>
      <c r="T5" s="3"/>
    </row>
    <row r="6" spans="1:22" s="4" customFormat="1" ht="15" thickBot="1" x14ac:dyDescent="0.35">
      <c r="A6" s="96" t="s">
        <v>82</v>
      </c>
      <c r="B6" s="121">
        <v>37521</v>
      </c>
      <c r="C6" s="89">
        <v>5</v>
      </c>
      <c r="D6" s="82">
        <f t="shared" si="2"/>
        <v>88493.25</v>
      </c>
      <c r="E6" s="82">
        <f t="shared" si="0"/>
        <v>105357.0625</v>
      </c>
      <c r="F6" s="89">
        <f t="shared" si="1"/>
        <v>0</v>
      </c>
      <c r="G6" s="113">
        <f t="shared" si="3"/>
        <v>8.028083658506354</v>
      </c>
      <c r="M6" s="9" t="s">
        <v>82</v>
      </c>
      <c r="N6" s="9">
        <v>37521</v>
      </c>
      <c r="O6" s="74">
        <f t="shared" si="4"/>
        <v>1</v>
      </c>
      <c r="P6" s="5"/>
      <c r="Q6" s="5"/>
      <c r="R6" s="5"/>
      <c r="S6" s="7"/>
      <c r="T6" s="3"/>
    </row>
    <row r="7" spans="1:22" s="4" customFormat="1" ht="15" thickBot="1" x14ac:dyDescent="0.35">
      <c r="A7" s="96" t="s">
        <v>76</v>
      </c>
      <c r="B7" s="121">
        <v>38651</v>
      </c>
      <c r="C7" s="89">
        <v>6</v>
      </c>
      <c r="D7" s="82">
        <f t="shared" si="2"/>
        <v>105357.0625</v>
      </c>
      <c r="E7" s="82">
        <f t="shared" si="0"/>
        <v>122220.875</v>
      </c>
      <c r="F7" s="89">
        <f t="shared" si="1"/>
        <v>4</v>
      </c>
      <c r="G7" s="113">
        <f t="shared" si="3"/>
        <v>10.028083658506354</v>
      </c>
      <c r="M7" s="9" t="s">
        <v>76</v>
      </c>
      <c r="N7" s="9">
        <v>38651</v>
      </c>
      <c r="O7" s="74">
        <f t="shared" si="4"/>
        <v>1</v>
      </c>
      <c r="P7" s="6"/>
      <c r="Q7" s="6"/>
      <c r="R7" s="6"/>
      <c r="S7" s="6"/>
    </row>
    <row r="8" spans="1:22" s="4" customFormat="1" ht="15" thickBot="1" x14ac:dyDescent="0.35">
      <c r="A8" s="96" t="s">
        <v>85</v>
      </c>
      <c r="B8" s="121">
        <v>51443</v>
      </c>
      <c r="C8" s="89">
        <v>7</v>
      </c>
      <c r="D8" s="82">
        <f t="shared" si="2"/>
        <v>122220.875</v>
      </c>
      <c r="E8" s="82">
        <f t="shared" si="0"/>
        <v>139084.6875</v>
      </c>
      <c r="F8" s="89">
        <f t="shared" si="1"/>
        <v>4</v>
      </c>
      <c r="G8" s="113">
        <f t="shared" si="3"/>
        <v>12.028083658506354</v>
      </c>
      <c r="M8" s="9" t="s">
        <v>85</v>
      </c>
      <c r="N8" s="9">
        <v>51443</v>
      </c>
      <c r="O8" s="74">
        <f t="shared" si="4"/>
        <v>1</v>
      </c>
      <c r="R8" s="6"/>
      <c r="S8" s="6"/>
    </row>
    <row r="9" spans="1:22" s="4" customFormat="1" ht="15" thickBot="1" x14ac:dyDescent="0.35">
      <c r="A9" s="96" t="s">
        <v>63</v>
      </c>
      <c r="B9" s="121">
        <v>52887</v>
      </c>
      <c r="C9" s="91">
        <v>8</v>
      </c>
      <c r="D9" s="107">
        <f t="shared" si="2"/>
        <v>139084.6875</v>
      </c>
      <c r="E9" s="107">
        <f t="shared" si="0"/>
        <v>155948.5</v>
      </c>
      <c r="F9" s="91">
        <f t="shared" si="1"/>
        <v>0</v>
      </c>
      <c r="G9" s="112">
        <f t="shared" si="3"/>
        <v>12.028083658506354</v>
      </c>
      <c r="M9" s="9" t="s">
        <v>63</v>
      </c>
      <c r="N9" s="9">
        <v>52887</v>
      </c>
      <c r="O9" s="74">
        <f t="shared" si="4"/>
        <v>1</v>
      </c>
      <c r="R9" s="6"/>
      <c r="S9" s="6"/>
    </row>
    <row r="10" spans="1:22" s="4" customFormat="1" ht="15.6" thickTop="1" thickBot="1" x14ac:dyDescent="0.35">
      <c r="A10" s="96" t="s">
        <v>54</v>
      </c>
      <c r="B10" s="121">
        <v>54832</v>
      </c>
      <c r="C10" s="91">
        <v>9</v>
      </c>
      <c r="D10" s="107">
        <f t="shared" si="2"/>
        <v>155948.5</v>
      </c>
      <c r="E10" s="116">
        <f t="shared" si="0"/>
        <v>172812.3125</v>
      </c>
      <c r="F10" s="91">
        <f t="shared" si="1"/>
        <v>1</v>
      </c>
      <c r="G10" s="112">
        <f t="shared" si="3"/>
        <v>13.028083658506354</v>
      </c>
      <c r="H10" s="50" t="s">
        <v>41</v>
      </c>
      <c r="I10" s="60">
        <f>I5+I5</f>
        <v>12.685389105670902</v>
      </c>
      <c r="M10" s="9" t="s">
        <v>54</v>
      </c>
      <c r="N10" s="9">
        <v>54832</v>
      </c>
      <c r="O10" s="74">
        <f t="shared" si="4"/>
        <v>1</v>
      </c>
      <c r="R10" s="6"/>
      <c r="S10" s="6"/>
    </row>
    <row r="11" spans="1:22" s="4" customFormat="1" ht="15" thickBot="1" x14ac:dyDescent="0.35">
      <c r="A11" s="96" t="s">
        <v>70</v>
      </c>
      <c r="B11" s="121">
        <v>65278</v>
      </c>
      <c r="C11" s="89">
        <v>10</v>
      </c>
      <c r="D11" s="82">
        <f t="shared" si="2"/>
        <v>172812.3125</v>
      </c>
      <c r="E11" s="82">
        <f t="shared" si="0"/>
        <v>189676.125</v>
      </c>
      <c r="F11" s="89">
        <f t="shared" si="1"/>
        <v>0</v>
      </c>
      <c r="G11" s="113">
        <f t="shared" si="3"/>
        <v>13.028083658506354</v>
      </c>
      <c r="M11" s="9" t="s">
        <v>70</v>
      </c>
      <c r="N11" s="9">
        <v>65278</v>
      </c>
      <c r="O11" s="74">
        <f t="shared" si="4"/>
        <v>1</v>
      </c>
      <c r="R11" s="6"/>
      <c r="S11" s="6"/>
    </row>
    <row r="12" spans="1:22" s="4" customFormat="1" ht="15" thickBot="1" x14ac:dyDescent="0.35">
      <c r="A12" s="96" t="s">
        <v>80</v>
      </c>
      <c r="B12" s="121">
        <v>73520</v>
      </c>
      <c r="C12" s="89">
        <v>11</v>
      </c>
      <c r="D12" s="82">
        <f t="shared" si="2"/>
        <v>189676.125</v>
      </c>
      <c r="E12" s="82">
        <f t="shared" si="0"/>
        <v>206539.9375</v>
      </c>
      <c r="F12" s="89">
        <f t="shared" si="1"/>
        <v>1</v>
      </c>
      <c r="G12" s="113">
        <f t="shared" si="3"/>
        <v>14.028083658506354</v>
      </c>
      <c r="H12" s="6"/>
      <c r="I12" s="97"/>
      <c r="M12" s="11" t="s">
        <v>80</v>
      </c>
      <c r="N12" s="11">
        <v>73520</v>
      </c>
      <c r="O12" s="75">
        <f t="shared" si="4"/>
        <v>2</v>
      </c>
    </row>
    <row r="13" spans="1:22" s="4" customFormat="1" ht="15" thickBot="1" x14ac:dyDescent="0.35">
      <c r="A13" s="96" t="s">
        <v>73</v>
      </c>
      <c r="B13" s="121">
        <v>75656</v>
      </c>
      <c r="C13" s="89">
        <v>12</v>
      </c>
      <c r="D13" s="82">
        <f t="shared" si="2"/>
        <v>206539.9375</v>
      </c>
      <c r="E13" s="82">
        <f t="shared" si="0"/>
        <v>223403.75</v>
      </c>
      <c r="F13" s="89">
        <f t="shared" si="1"/>
        <v>0</v>
      </c>
      <c r="G13" s="113">
        <f t="shared" si="3"/>
        <v>14.028083658506354</v>
      </c>
      <c r="I13" s="104" t="s">
        <v>52</v>
      </c>
      <c r="J13" s="104">
        <v>3</v>
      </c>
      <c r="M13" s="11" t="s">
        <v>73</v>
      </c>
      <c r="N13" s="11">
        <v>75656</v>
      </c>
      <c r="O13" s="75">
        <f t="shared" si="4"/>
        <v>2</v>
      </c>
    </row>
    <row r="14" spans="1:22" s="4" customFormat="1" ht="15" thickBot="1" x14ac:dyDescent="0.35">
      <c r="A14" s="96" t="s">
        <v>65</v>
      </c>
      <c r="B14" s="121">
        <v>77571</v>
      </c>
      <c r="C14" s="89">
        <v>13</v>
      </c>
      <c r="D14" s="82">
        <f t="shared" si="2"/>
        <v>223403.75</v>
      </c>
      <c r="E14" s="82">
        <f t="shared" si="0"/>
        <v>240267.5625</v>
      </c>
      <c r="F14" s="89">
        <f t="shared" si="1"/>
        <v>1</v>
      </c>
      <c r="G14" s="113">
        <f t="shared" si="3"/>
        <v>15.028083658506354</v>
      </c>
      <c r="I14" s="63" t="s">
        <v>39</v>
      </c>
      <c r="J14" s="60">
        <f>(B33-B2)/COUNT(B2:B33)</f>
        <v>16863.8125</v>
      </c>
      <c r="M14" s="11" t="s">
        <v>65</v>
      </c>
      <c r="N14" s="11">
        <v>77571</v>
      </c>
      <c r="O14" s="75">
        <f t="shared" si="4"/>
        <v>2</v>
      </c>
    </row>
    <row r="15" spans="1:22" s="4" customFormat="1" ht="15" thickBot="1" x14ac:dyDescent="0.35">
      <c r="A15" s="96" t="s">
        <v>77</v>
      </c>
      <c r="B15" s="121">
        <v>79563</v>
      </c>
      <c r="C15" s="89">
        <v>14</v>
      </c>
      <c r="D15" s="82">
        <f t="shared" si="2"/>
        <v>240267.5625</v>
      </c>
      <c r="E15" s="82">
        <f t="shared" si="0"/>
        <v>257131.375</v>
      </c>
      <c r="F15" s="89">
        <f t="shared" si="1"/>
        <v>1</v>
      </c>
      <c r="G15" s="113">
        <f t="shared" si="3"/>
        <v>16.028083658506354</v>
      </c>
      <c r="M15" s="11" t="s">
        <v>77</v>
      </c>
      <c r="N15" s="11">
        <v>79563</v>
      </c>
      <c r="O15" s="75">
        <f t="shared" si="4"/>
        <v>2</v>
      </c>
    </row>
    <row r="16" spans="1:22" s="4" customFormat="1" ht="15" thickBot="1" x14ac:dyDescent="0.35">
      <c r="A16" s="96" t="s">
        <v>84</v>
      </c>
      <c r="B16" s="121">
        <v>79927</v>
      </c>
      <c r="C16" s="89">
        <v>15</v>
      </c>
      <c r="D16" s="82">
        <f t="shared" si="2"/>
        <v>257131.375</v>
      </c>
      <c r="E16" s="82">
        <f t="shared" si="0"/>
        <v>273995.1875</v>
      </c>
      <c r="F16" s="89">
        <f t="shared" si="1"/>
        <v>1</v>
      </c>
      <c r="G16" s="113">
        <f t="shared" si="3"/>
        <v>17.028083658506354</v>
      </c>
      <c r="I16" s="105" t="s">
        <v>43</v>
      </c>
      <c r="J16" s="105"/>
      <c r="K16" s="105"/>
      <c r="M16" s="11" t="s">
        <v>84</v>
      </c>
      <c r="N16" s="11">
        <v>79927</v>
      </c>
      <c r="O16" s="75">
        <f t="shared" si="4"/>
        <v>2</v>
      </c>
    </row>
    <row r="17" spans="1:15" s="4" customFormat="1" ht="15" thickBot="1" x14ac:dyDescent="0.35">
      <c r="A17" s="96" t="s">
        <v>60</v>
      </c>
      <c r="B17" s="121">
        <v>80172</v>
      </c>
      <c r="C17" s="89">
        <v>16</v>
      </c>
      <c r="D17" s="82">
        <f t="shared" si="2"/>
        <v>273995.1875</v>
      </c>
      <c r="E17" s="82">
        <f t="shared" si="0"/>
        <v>290859</v>
      </c>
      <c r="F17" s="89">
        <f t="shared" si="1"/>
        <v>0</v>
      </c>
      <c r="G17" s="113">
        <f t="shared" si="3"/>
        <v>17.028083658506354</v>
      </c>
      <c r="I17" s="66">
        <f>D2</f>
        <v>21038</v>
      </c>
      <c r="J17" s="66">
        <f>E4</f>
        <v>71629.4375</v>
      </c>
      <c r="K17" s="9">
        <v>1</v>
      </c>
      <c r="M17" s="11" t="s">
        <v>60</v>
      </c>
      <c r="N17" s="11">
        <v>80172</v>
      </c>
      <c r="O17" s="75">
        <f t="shared" si="4"/>
        <v>2</v>
      </c>
    </row>
    <row r="18" spans="1:15" s="4" customFormat="1" ht="15" thickBot="1" x14ac:dyDescent="0.35">
      <c r="A18" s="96" t="s">
        <v>75</v>
      </c>
      <c r="B18" s="121">
        <v>83845</v>
      </c>
      <c r="C18" s="89">
        <v>17</v>
      </c>
      <c r="D18" s="82">
        <f t="shared" si="2"/>
        <v>290859</v>
      </c>
      <c r="E18" s="82">
        <f t="shared" si="0"/>
        <v>307722.8125</v>
      </c>
      <c r="F18" s="89">
        <f t="shared" si="1"/>
        <v>0</v>
      </c>
      <c r="G18" s="113">
        <f t="shared" si="3"/>
        <v>17.028083658506354</v>
      </c>
      <c r="I18" s="67">
        <f>J17</f>
        <v>71629.4375</v>
      </c>
      <c r="J18" s="67">
        <f>E10</f>
        <v>172812.3125</v>
      </c>
      <c r="K18" s="11">
        <v>2</v>
      </c>
      <c r="M18" s="11" t="s">
        <v>75</v>
      </c>
      <c r="N18" s="11">
        <v>83845</v>
      </c>
      <c r="O18" s="75">
        <f t="shared" si="4"/>
        <v>2</v>
      </c>
    </row>
    <row r="19" spans="1:15" s="4" customFormat="1" ht="15" thickBot="1" x14ac:dyDescent="0.35">
      <c r="A19" s="96" t="s">
        <v>66</v>
      </c>
      <c r="B19" s="121">
        <v>107645</v>
      </c>
      <c r="C19" s="89">
        <v>18</v>
      </c>
      <c r="D19" s="82">
        <f t="shared" si="2"/>
        <v>307722.8125</v>
      </c>
      <c r="E19" s="82">
        <f t="shared" si="0"/>
        <v>324586.625</v>
      </c>
      <c r="F19" s="89">
        <f t="shared" si="1"/>
        <v>0</v>
      </c>
      <c r="G19" s="113">
        <f t="shared" si="3"/>
        <v>17.028083658506354</v>
      </c>
      <c r="I19" s="68">
        <f>J18</f>
        <v>172812.3125</v>
      </c>
      <c r="J19" s="68">
        <f>E33</f>
        <v>560680</v>
      </c>
      <c r="K19" s="13">
        <v>3</v>
      </c>
      <c r="M19" s="11" t="s">
        <v>66</v>
      </c>
      <c r="N19" s="11">
        <v>107645</v>
      </c>
      <c r="O19" s="75">
        <f t="shared" si="4"/>
        <v>2</v>
      </c>
    </row>
    <row r="20" spans="1:15" s="4" customFormat="1" ht="15" thickBot="1" x14ac:dyDescent="0.35">
      <c r="A20" s="96" t="s">
        <v>58</v>
      </c>
      <c r="B20" s="121">
        <v>111557</v>
      </c>
      <c r="C20" s="89">
        <v>19</v>
      </c>
      <c r="D20" s="82">
        <f t="shared" si="2"/>
        <v>324586.625</v>
      </c>
      <c r="E20" s="82">
        <f t="shared" si="0"/>
        <v>341450.4375</v>
      </c>
      <c r="F20" s="89">
        <f t="shared" si="1"/>
        <v>0</v>
      </c>
      <c r="G20" s="113">
        <f t="shared" si="3"/>
        <v>17.028083658506354</v>
      </c>
      <c r="I20" s="7"/>
      <c r="J20" s="7"/>
      <c r="K20" s="6"/>
      <c r="M20" s="11" t="s">
        <v>58</v>
      </c>
      <c r="N20" s="11">
        <v>111557</v>
      </c>
      <c r="O20" s="75">
        <f t="shared" si="4"/>
        <v>2</v>
      </c>
    </row>
    <row r="21" spans="1:15" s="4" customFormat="1" ht="15" thickBot="1" x14ac:dyDescent="0.35">
      <c r="A21" s="96" t="s">
        <v>69</v>
      </c>
      <c r="B21" s="121">
        <v>113379</v>
      </c>
      <c r="C21" s="89">
        <v>20</v>
      </c>
      <c r="D21" s="82">
        <f t="shared" si="2"/>
        <v>341450.4375</v>
      </c>
      <c r="E21" s="82">
        <f t="shared" si="0"/>
        <v>358314.25</v>
      </c>
      <c r="F21" s="89">
        <f t="shared" si="1"/>
        <v>0</v>
      </c>
      <c r="G21" s="113">
        <f t="shared" si="3"/>
        <v>17.028083658506354</v>
      </c>
      <c r="M21" s="11" t="s">
        <v>69</v>
      </c>
      <c r="N21" s="11">
        <v>113379</v>
      </c>
      <c r="O21" s="75">
        <f t="shared" si="4"/>
        <v>2</v>
      </c>
    </row>
    <row r="22" spans="1:15" s="4" customFormat="1" ht="15" thickBot="1" x14ac:dyDescent="0.35">
      <c r="A22" s="96" t="s">
        <v>79</v>
      </c>
      <c r="B22" s="121">
        <v>117377</v>
      </c>
      <c r="C22" s="89">
        <v>21</v>
      </c>
      <c r="D22" s="82">
        <f t="shared" si="2"/>
        <v>358314.25</v>
      </c>
      <c r="E22" s="82">
        <f t="shared" si="0"/>
        <v>375178.0625</v>
      </c>
      <c r="F22" s="89">
        <f t="shared" si="1"/>
        <v>0</v>
      </c>
      <c r="G22" s="113">
        <f t="shared" si="3"/>
        <v>17.028083658506354</v>
      </c>
      <c r="M22" s="11" t="s">
        <v>79</v>
      </c>
      <c r="N22" s="11">
        <v>117377</v>
      </c>
      <c r="O22" s="75">
        <f t="shared" si="4"/>
        <v>2</v>
      </c>
    </row>
    <row r="23" spans="1:15" s="4" customFormat="1" ht="15" thickBot="1" x14ac:dyDescent="0.35">
      <c r="A23" s="96" t="s">
        <v>78</v>
      </c>
      <c r="B23" s="121">
        <v>130393</v>
      </c>
      <c r="C23" s="89">
        <v>22</v>
      </c>
      <c r="D23" s="82">
        <f t="shared" si="2"/>
        <v>375178.0625</v>
      </c>
      <c r="E23" s="82">
        <f t="shared" si="0"/>
        <v>392041.875</v>
      </c>
      <c r="F23" s="89">
        <f t="shared" si="1"/>
        <v>0</v>
      </c>
      <c r="G23" s="113">
        <f t="shared" si="3"/>
        <v>17.028083658506354</v>
      </c>
      <c r="M23" s="11" t="s">
        <v>78</v>
      </c>
      <c r="N23" s="11">
        <v>130393</v>
      </c>
      <c r="O23" s="75">
        <f t="shared" si="4"/>
        <v>2</v>
      </c>
    </row>
    <row r="24" spans="1:15" s="4" customFormat="1" ht="15" thickBot="1" x14ac:dyDescent="0.35">
      <c r="A24" s="96" t="s">
        <v>55</v>
      </c>
      <c r="B24" s="121">
        <v>130526</v>
      </c>
      <c r="C24" s="89">
        <v>23</v>
      </c>
      <c r="D24" s="82">
        <f t="shared" si="2"/>
        <v>392041.875</v>
      </c>
      <c r="E24" s="82">
        <f t="shared" si="0"/>
        <v>408905.6875</v>
      </c>
      <c r="F24" s="89">
        <f t="shared" si="1"/>
        <v>0</v>
      </c>
      <c r="G24" s="113">
        <f t="shared" si="3"/>
        <v>17.028083658506354</v>
      </c>
      <c r="M24" s="11" t="s">
        <v>55</v>
      </c>
      <c r="N24" s="11">
        <v>130526</v>
      </c>
      <c r="O24" s="75">
        <f t="shared" si="4"/>
        <v>2</v>
      </c>
    </row>
    <row r="25" spans="1:15" s="4" customFormat="1" ht="15" thickBot="1" x14ac:dyDescent="0.35">
      <c r="A25" s="96" t="s">
        <v>61</v>
      </c>
      <c r="B25" s="121">
        <v>135759</v>
      </c>
      <c r="C25" s="89">
        <v>24</v>
      </c>
      <c r="D25" s="82">
        <f t="shared" si="2"/>
        <v>408905.6875</v>
      </c>
      <c r="E25" s="82">
        <f t="shared" si="0"/>
        <v>425769.5</v>
      </c>
      <c r="F25" s="89">
        <f t="shared" si="1"/>
        <v>0</v>
      </c>
      <c r="G25" s="113">
        <f t="shared" si="3"/>
        <v>17.028083658506354</v>
      </c>
      <c r="M25" s="11" t="s">
        <v>61</v>
      </c>
      <c r="N25" s="11">
        <v>135759</v>
      </c>
      <c r="O25" s="75">
        <f t="shared" si="4"/>
        <v>2</v>
      </c>
    </row>
    <row r="26" spans="1:15" s="4" customFormat="1" ht="15" thickBot="1" x14ac:dyDescent="0.35">
      <c r="A26" s="96" t="s">
        <v>81</v>
      </c>
      <c r="B26" s="121">
        <v>136013</v>
      </c>
      <c r="C26" s="89">
        <v>25</v>
      </c>
      <c r="D26" s="82">
        <f t="shared" si="2"/>
        <v>425769.5</v>
      </c>
      <c r="E26" s="82">
        <f t="shared" si="0"/>
        <v>442633.3125</v>
      </c>
      <c r="F26" s="89">
        <f t="shared" si="1"/>
        <v>0</v>
      </c>
      <c r="G26" s="113">
        <f t="shared" si="3"/>
        <v>17.028083658506354</v>
      </c>
      <c r="M26" s="11" t="s">
        <v>81</v>
      </c>
      <c r="N26" s="11">
        <v>136013</v>
      </c>
      <c r="O26" s="75">
        <f t="shared" si="4"/>
        <v>2</v>
      </c>
    </row>
    <row r="27" spans="1:15" s="4" customFormat="1" ht="15" thickBot="1" x14ac:dyDescent="0.35">
      <c r="A27" s="96" t="s">
        <v>64</v>
      </c>
      <c r="B27" s="121">
        <v>160847</v>
      </c>
      <c r="C27" s="89">
        <v>26</v>
      </c>
      <c r="D27" s="82">
        <f t="shared" si="2"/>
        <v>442633.3125</v>
      </c>
      <c r="E27" s="82">
        <f t="shared" si="0"/>
        <v>459497.125</v>
      </c>
      <c r="F27" s="89">
        <f t="shared" si="1"/>
        <v>0</v>
      </c>
      <c r="G27" s="113">
        <f t="shared" si="3"/>
        <v>17.028083658506354</v>
      </c>
      <c r="M27" s="11" t="s">
        <v>64</v>
      </c>
      <c r="N27" s="11">
        <v>160847</v>
      </c>
      <c r="O27" s="75">
        <f t="shared" si="4"/>
        <v>2</v>
      </c>
    </row>
    <row r="28" spans="1:15" s="4" customFormat="1" ht="15" thickBot="1" x14ac:dyDescent="0.35">
      <c r="A28" s="96" t="s">
        <v>83</v>
      </c>
      <c r="B28" s="121">
        <v>197118</v>
      </c>
      <c r="C28" s="89">
        <v>27</v>
      </c>
      <c r="D28" s="82">
        <f t="shared" si="2"/>
        <v>459497.125</v>
      </c>
      <c r="E28" s="82">
        <f t="shared" si="0"/>
        <v>476360.9375</v>
      </c>
      <c r="F28" s="89">
        <f t="shared" si="1"/>
        <v>1</v>
      </c>
      <c r="G28" s="113">
        <f t="shared" si="3"/>
        <v>18.028083658506354</v>
      </c>
      <c r="M28" s="93" t="s">
        <v>83</v>
      </c>
      <c r="N28" s="93">
        <v>197118</v>
      </c>
      <c r="O28" s="101">
        <f t="shared" si="4"/>
        <v>3</v>
      </c>
    </row>
    <row r="29" spans="1:15" s="4" customFormat="1" ht="15" thickBot="1" x14ac:dyDescent="0.35">
      <c r="A29" s="96" t="s">
        <v>72</v>
      </c>
      <c r="B29" s="121">
        <v>229086</v>
      </c>
      <c r="C29" s="89">
        <v>28</v>
      </c>
      <c r="D29" s="82">
        <f t="shared" si="2"/>
        <v>476360.9375</v>
      </c>
      <c r="E29" s="82">
        <f t="shared" si="0"/>
        <v>493224.75</v>
      </c>
      <c r="F29" s="89">
        <f t="shared" si="1"/>
        <v>0</v>
      </c>
      <c r="G29" s="113">
        <f t="shared" si="3"/>
        <v>18.028083658506354</v>
      </c>
      <c r="M29" s="93" t="s">
        <v>72</v>
      </c>
      <c r="N29" s="93">
        <v>229086</v>
      </c>
      <c r="O29" s="101">
        <f t="shared" si="4"/>
        <v>3</v>
      </c>
    </row>
    <row r="30" spans="1:15" s="4" customFormat="1" ht="15" thickBot="1" x14ac:dyDescent="0.35">
      <c r="A30" s="96" t="s">
        <v>67</v>
      </c>
      <c r="B30" s="121">
        <v>250416</v>
      </c>
      <c r="C30" s="89">
        <v>29</v>
      </c>
      <c r="D30" s="82">
        <f t="shared" si="2"/>
        <v>493224.75</v>
      </c>
      <c r="E30" s="82">
        <f t="shared" si="0"/>
        <v>510088.5625</v>
      </c>
      <c r="F30" s="89">
        <f t="shared" si="1"/>
        <v>0</v>
      </c>
      <c r="G30" s="113">
        <f t="shared" si="3"/>
        <v>18.028083658506354</v>
      </c>
      <c r="M30" s="93" t="s">
        <v>67</v>
      </c>
      <c r="N30" s="93">
        <v>250416</v>
      </c>
      <c r="O30" s="101">
        <f t="shared" si="4"/>
        <v>3</v>
      </c>
    </row>
    <row r="31" spans="1:15" s="4" customFormat="1" ht="15" thickBot="1" x14ac:dyDescent="0.35">
      <c r="A31" s="96" t="s">
        <v>74</v>
      </c>
      <c r="B31" s="121">
        <v>259764</v>
      </c>
      <c r="C31" s="89">
        <v>30</v>
      </c>
      <c r="D31" s="82">
        <f t="shared" si="2"/>
        <v>510088.5625</v>
      </c>
      <c r="E31" s="82">
        <f t="shared" si="0"/>
        <v>526952.375</v>
      </c>
      <c r="F31" s="89">
        <f t="shared" si="1"/>
        <v>0</v>
      </c>
      <c r="G31" s="113">
        <f t="shared" si="3"/>
        <v>18.028083658506354</v>
      </c>
      <c r="M31" s="93" t="s">
        <v>74</v>
      </c>
      <c r="N31" s="93">
        <v>259764</v>
      </c>
      <c r="O31" s="101">
        <f t="shared" si="4"/>
        <v>3</v>
      </c>
    </row>
    <row r="32" spans="1:15" s="4" customFormat="1" ht="15" thickBot="1" x14ac:dyDescent="0.35">
      <c r="A32" s="96" t="s">
        <v>68</v>
      </c>
      <c r="B32" s="121">
        <v>460578</v>
      </c>
      <c r="C32" s="89">
        <v>31</v>
      </c>
      <c r="D32" s="82">
        <f t="shared" si="2"/>
        <v>526952.375</v>
      </c>
      <c r="E32" s="82">
        <f t="shared" si="0"/>
        <v>543816.1875</v>
      </c>
      <c r="F32" s="89">
        <f t="shared" si="1"/>
        <v>0</v>
      </c>
      <c r="G32" s="113">
        <f t="shared" si="3"/>
        <v>18.028083658506354</v>
      </c>
      <c r="M32" s="93" t="s">
        <v>68</v>
      </c>
      <c r="N32" s="93">
        <v>460578</v>
      </c>
      <c r="O32" s="101">
        <f t="shared" si="4"/>
        <v>3</v>
      </c>
    </row>
    <row r="33" spans="1:15" s="4" customFormat="1" ht="15" thickBot="1" x14ac:dyDescent="0.35">
      <c r="A33" s="96" t="s">
        <v>62</v>
      </c>
      <c r="B33" s="121">
        <v>560680</v>
      </c>
      <c r="C33" s="89">
        <v>32</v>
      </c>
      <c r="D33" s="82">
        <f t="shared" si="2"/>
        <v>543816.1875</v>
      </c>
      <c r="E33" s="116">
        <f t="shared" si="0"/>
        <v>560680</v>
      </c>
      <c r="F33" s="89">
        <f t="shared" si="1"/>
        <v>1</v>
      </c>
      <c r="G33" s="113">
        <f t="shared" si="3"/>
        <v>19.028083658506354</v>
      </c>
      <c r="M33" s="93" t="s">
        <v>62</v>
      </c>
      <c r="N33" s="93">
        <v>560680</v>
      </c>
      <c r="O33" s="101">
        <f t="shared" si="4"/>
        <v>3</v>
      </c>
    </row>
    <row r="34" spans="1:15" x14ac:dyDescent="0.3">
      <c r="E34" s="4"/>
      <c r="F34" s="6"/>
    </row>
  </sheetData>
  <sortState xmlns:xlrd2="http://schemas.microsoft.com/office/spreadsheetml/2017/richdata2" ref="A2:B33">
    <sortCondition ref="B2:B33"/>
  </sortState>
  <mergeCells count="1">
    <mergeCell ref="I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casoDePrueba01</vt:lpstr>
      <vt:lpstr>casoDePrueba02</vt:lpstr>
      <vt:lpstr>casoDePrueba3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Arturo Gonzalez</cp:lastModifiedBy>
  <dcterms:created xsi:type="dcterms:W3CDTF">2017-09-09T16:49:46Z</dcterms:created>
  <dcterms:modified xsi:type="dcterms:W3CDTF">2020-11-25T05:12:19Z</dcterms:modified>
</cp:coreProperties>
</file>