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4.xml" ContentType="application/vnd.openxmlformats-officedocument.drawing+xml"/>
  <Override PartName="/xl/charts/chart22.xml" ContentType="application/vnd.openxmlformats-officedocument.drawingml.chart+xml"/>
  <Override PartName="/xl/charts/style2.xml" ContentType="application/vnd.ms-office.chartstyle+xml"/>
  <Override PartName="/xl/charts/colors2.xml" ContentType="application/vnd.ms-office.chartcolorstyle+xml"/>
  <Override PartName="/xl/charts/chart2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5.xml" ContentType="application/vnd.openxmlformats-officedocument.drawing+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6.xml" ContentType="application/vnd.openxmlformats-officedocument.drawing+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E:\WILLIAM\ESTUDIOS\DIAGRAMACIÓN\ANUARIO\2019\Cuadros\"/>
    </mc:Choice>
  </mc:AlternateContent>
  <bookViews>
    <workbookView xWindow="30" yWindow="75" windowWidth="28275" windowHeight="15420" tabRatio="864"/>
  </bookViews>
  <sheets>
    <sheet name="C-1" sheetId="1" r:id="rId1"/>
    <sheet name="C-2" sheetId="2" r:id="rId2"/>
    <sheet name="C-3" sheetId="3" r:id="rId3"/>
    <sheet name="C-4" sheetId="4" r:id="rId4"/>
    <sheet name="C-5" sheetId="5" r:id="rId5"/>
    <sheet name="C-6" sheetId="6" r:id="rId6"/>
    <sheet name="C-7" sheetId="7" r:id="rId7"/>
    <sheet name="C-8" sheetId="8" r:id="rId8"/>
    <sheet name="C-9" sheetId="9" r:id="rId9"/>
    <sheet name="C-10" sheetId="10" r:id="rId10"/>
    <sheet name="C-11" sheetId="11" r:id="rId11"/>
    <sheet name="C-12" sheetId="12" r:id="rId12"/>
    <sheet name="C-13new" sheetId="13" r:id="rId13"/>
    <sheet name="C-14new" sheetId="14" r:id="rId14"/>
    <sheet name="15NEW" sheetId="15" r:id="rId15"/>
    <sheet name="C-14" sheetId="16" r:id="rId16"/>
    <sheet name="C-15" sheetId="17" r:id="rId17"/>
    <sheet name="G-1" sheetId="18" r:id="rId18"/>
    <sheet name="G-2" sheetId="19" r:id="rId19"/>
  </sheets>
  <definedNames>
    <definedName name="_xlnm.Print_Area" localSheetId="14">'15NEW'!$A$1:$Q$27</definedName>
    <definedName name="_xlnm.Print_Area" localSheetId="0">'C-1'!$B$1:$Q$37</definedName>
    <definedName name="_xlnm.Print_Area" localSheetId="9">'C-10'!$B$1:$E$63</definedName>
    <definedName name="_xlnm.Print_Area" localSheetId="10">'C-11'!$B$1:$I$38</definedName>
    <definedName name="_xlnm.Print_Area" localSheetId="11">'C-12'!$B$1:$F$22</definedName>
    <definedName name="_xlnm.Print_Area" localSheetId="12">'C-13new'!$B$1:$F$29</definedName>
    <definedName name="_xlnm.Print_Area" localSheetId="15">'C-14'!$B$1:$H$37</definedName>
    <definedName name="_xlnm.Print_Area" localSheetId="13">'C-14new'!$B$1:$K$45</definedName>
    <definedName name="_xlnm.Print_Area" localSheetId="16">'C-15'!$B$1:$E$33</definedName>
    <definedName name="_xlnm.Print_Area" localSheetId="1">'C-2'!$B$1:$O$37</definedName>
    <definedName name="_xlnm.Print_Area" localSheetId="2">'C-3'!$B$1:$C$38</definedName>
    <definedName name="_xlnm.Print_Area" localSheetId="3">'C-4'!$B$1:$E$53</definedName>
    <definedName name="_xlnm.Print_Area" localSheetId="4">'C-5'!$B$1:$C$49</definedName>
    <definedName name="_xlnm.Print_Area" localSheetId="5">'C-6'!$B$1:$G$39</definedName>
    <definedName name="_xlnm.Print_Area" localSheetId="6">'C-7'!$B$1:$L$29</definedName>
    <definedName name="_xlnm.Print_Area" localSheetId="7">'C-8'!$B$1:$L$29</definedName>
    <definedName name="_xlnm.Print_Area" localSheetId="8">'C-9'!$B$1:$I$28</definedName>
    <definedName name="_xlnm.Print_Area" localSheetId="17">'G-1'!$B$1:$H$41</definedName>
    <definedName name="_xlnm.Print_Area" localSheetId="18">'G-2'!$B$1:$H$23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4" i="18" l="1"/>
  <c r="P14" i="18"/>
  <c r="D30" i="17"/>
  <c r="C30" i="17"/>
  <c r="E29" i="17"/>
  <c r="E28" i="17"/>
  <c r="E27" i="17"/>
  <c r="E26" i="17"/>
  <c r="E25" i="17"/>
  <c r="E24" i="17"/>
  <c r="E23" i="17"/>
  <c r="E22" i="17"/>
  <c r="E21" i="17"/>
  <c r="E20" i="17"/>
  <c r="E19" i="17"/>
  <c r="E18" i="17"/>
  <c r="E17" i="17"/>
  <c r="E16" i="17"/>
  <c r="E15" i="17"/>
  <c r="E14" i="17"/>
  <c r="E13" i="17"/>
  <c r="E12" i="17"/>
  <c r="E11" i="17"/>
  <c r="E10" i="17"/>
  <c r="E9" i="17"/>
  <c r="G32" i="16"/>
  <c r="F32" i="16"/>
  <c r="E32" i="16"/>
  <c r="D32" i="16"/>
  <c r="C32" i="16"/>
  <c r="H31" i="16"/>
  <c r="H30" i="16"/>
  <c r="H29" i="16"/>
  <c r="H28" i="16"/>
  <c r="H27" i="16"/>
  <c r="H26" i="16"/>
  <c r="H25" i="16"/>
  <c r="H24" i="16"/>
  <c r="H23" i="16"/>
  <c r="H22" i="16"/>
  <c r="H21" i="16"/>
  <c r="H20" i="16"/>
  <c r="H19" i="16"/>
  <c r="H18" i="16"/>
  <c r="H17" i="16"/>
  <c r="H16" i="16"/>
  <c r="H15" i="16"/>
  <c r="H14" i="16"/>
  <c r="H13" i="16"/>
  <c r="H12" i="16"/>
  <c r="H11" i="16"/>
  <c r="H10" i="16"/>
  <c r="H9" i="16"/>
  <c r="H32" i="16" s="1"/>
  <c r="E30" i="17" l="1"/>
  <c r="L43" i="15"/>
  <c r="K43" i="15"/>
  <c r="J43" i="15" s="1"/>
  <c r="L42" i="15"/>
  <c r="K42" i="15"/>
  <c r="J42" i="15" s="1"/>
  <c r="L41" i="15"/>
  <c r="K41" i="15"/>
  <c r="L40" i="15"/>
  <c r="J40" i="15" s="1"/>
  <c r="K40" i="15"/>
  <c r="L39" i="15"/>
  <c r="K39" i="15"/>
  <c r="L38" i="15"/>
  <c r="K38" i="15"/>
  <c r="J38" i="15" s="1"/>
  <c r="L37" i="15"/>
  <c r="K37" i="15"/>
  <c r="L36" i="15"/>
  <c r="K36" i="15"/>
  <c r="L35" i="15"/>
  <c r="K35" i="15"/>
  <c r="L34" i="15"/>
  <c r="K34" i="15"/>
  <c r="J34" i="15" s="1"/>
  <c r="L33" i="15"/>
  <c r="K33" i="15"/>
  <c r="L32" i="15"/>
  <c r="K32" i="15"/>
  <c r="L31" i="15"/>
  <c r="K31" i="15"/>
  <c r="L30" i="15"/>
  <c r="K30" i="15"/>
  <c r="J30" i="15" s="1"/>
  <c r="H24" i="15"/>
  <c r="G24" i="15"/>
  <c r="F24" i="15"/>
  <c r="E24" i="15"/>
  <c r="D24" i="15"/>
  <c r="C24" i="15"/>
  <c r="I23" i="15"/>
  <c r="I22" i="15"/>
  <c r="I21" i="15"/>
  <c r="I20" i="15"/>
  <c r="I19" i="15"/>
  <c r="I18" i="15"/>
  <c r="I17" i="15"/>
  <c r="I16" i="15"/>
  <c r="I15" i="15"/>
  <c r="I14" i="15"/>
  <c r="I13" i="15"/>
  <c r="I12" i="15"/>
  <c r="I11" i="15"/>
  <c r="I10" i="15"/>
  <c r="I9" i="15"/>
  <c r="I8" i="15"/>
  <c r="I7" i="15"/>
  <c r="E42" i="14"/>
  <c r="C15" i="13"/>
  <c r="C11" i="13"/>
  <c r="C8" i="13"/>
  <c r="C17" i="12"/>
  <c r="C12" i="12"/>
  <c r="C8" i="12"/>
  <c r="C15" i="11"/>
  <c r="C11" i="11"/>
  <c r="C8" i="11"/>
  <c r="D60" i="10"/>
  <c r="C60"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C15" i="9"/>
  <c r="C11" i="9"/>
  <c r="C8" i="9"/>
  <c r="E26" i="8"/>
  <c r="D26" i="8"/>
  <c r="C26" i="8"/>
  <c r="F24" i="8"/>
  <c r="F23" i="8"/>
  <c r="F22" i="8"/>
  <c r="F21" i="8"/>
  <c r="F20" i="8"/>
  <c r="F19" i="8"/>
  <c r="F18" i="8"/>
  <c r="F17" i="8"/>
  <c r="F16" i="8"/>
  <c r="F15" i="8"/>
  <c r="F14" i="8"/>
  <c r="F13" i="8"/>
  <c r="F12" i="8"/>
  <c r="F11" i="8"/>
  <c r="F10" i="8"/>
  <c r="F9" i="8"/>
  <c r="D26" i="7"/>
  <c r="C26" i="7"/>
  <c r="E24" i="7"/>
  <c r="E23" i="7"/>
  <c r="E22" i="7"/>
  <c r="E21" i="7"/>
  <c r="E20" i="7"/>
  <c r="E19" i="7"/>
  <c r="E18" i="7"/>
  <c r="T17" i="7"/>
  <c r="E17" i="7"/>
  <c r="E16" i="7"/>
  <c r="E15" i="7"/>
  <c r="E14" i="7"/>
  <c r="E13" i="7"/>
  <c r="E11" i="7"/>
  <c r="E10" i="7"/>
  <c r="E9" i="7"/>
  <c r="C15" i="6"/>
  <c r="C11" i="6"/>
  <c r="I12" i="6" s="1"/>
  <c r="C8" i="6"/>
  <c r="J33" i="15" l="1"/>
  <c r="J37" i="15"/>
  <c r="J41" i="15"/>
  <c r="I24" i="15"/>
  <c r="J31" i="15"/>
  <c r="J35" i="15"/>
  <c r="J39" i="15"/>
  <c r="I13" i="6"/>
  <c r="E26" i="7"/>
  <c r="J32" i="15"/>
  <c r="J36" i="15"/>
  <c r="E60" i="10"/>
  <c r="F26" i="8"/>
  <c r="D34" i="8" s="1"/>
  <c r="I11" i="6"/>
  <c r="E34" i="8" l="1"/>
  <c r="C34" i="8"/>
  <c r="C31" i="5"/>
  <c r="H23" i="5" s="1"/>
  <c r="I20" i="5"/>
  <c r="D34" i="4"/>
  <c r="C34" i="4"/>
  <c r="I28" i="3"/>
  <c r="J26" i="3"/>
  <c r="C16" i="3"/>
  <c r="H35" i="2"/>
  <c r="G35" i="2"/>
  <c r="F35" i="2"/>
  <c r="E35" i="2"/>
  <c r="D35" i="2"/>
  <c r="C35" i="2"/>
  <c r="H35" i="1"/>
  <c r="G35" i="1"/>
  <c r="F35" i="1"/>
  <c r="E35" i="1"/>
  <c r="D35" i="1"/>
  <c r="D38" i="1" s="1"/>
  <c r="C35" i="1"/>
  <c r="C38" i="1" s="1"/>
  <c r="F38" i="1" l="1"/>
  <c r="H21" i="5"/>
  <c r="H22" i="5" s="1"/>
  <c r="E34" i="4"/>
  <c r="G38" i="1"/>
</calcChain>
</file>

<file path=xl/sharedStrings.xml><?xml version="1.0" encoding="utf-8"?>
<sst xmlns="http://schemas.openxmlformats.org/spreadsheetml/2006/main" count="856" uniqueCount="350">
  <si>
    <t>PERÚ</t>
  </si>
  <si>
    <t xml:space="preserve">POBLACIÓN BENEFICIARIA DEL PROGRAMA NACIONAL DE EMPLEO JUVENIL "JÓVENES PRODUCTIVOS" </t>
  </si>
  <si>
    <t>POR GRUPO ETÁREO Y SEXO, SEGÚN DEPARTAMENTOS</t>
  </si>
  <si>
    <t>DEPARTAMENTOS</t>
  </si>
  <si>
    <t>GRUPO ETÁREO</t>
  </si>
  <si>
    <t>SEXO</t>
  </si>
  <si>
    <t>MENORES 
DE 18 AÑOS</t>
  </si>
  <si>
    <t>MAYORES DE
 18 AÑOS</t>
  </si>
  <si>
    <t>TOTAL</t>
  </si>
  <si>
    <t>MASCULINO</t>
  </si>
  <si>
    <t>FEMENINO</t>
  </si>
  <si>
    <t>AMAZONAS</t>
  </si>
  <si>
    <t>ANCASH</t>
  </si>
  <si>
    <t>ÁNCASH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</si>
  <si>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</si>
  <si>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</si>
  <si>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</si>
  <si>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</si>
  <si>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</si>
  <si>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</si>
  <si>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</si>
  <si>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</si>
  <si>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</si>
  <si>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</si>
  <si>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</si>
  <si>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</si>
  <si>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</si>
  <si>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</si>
  <si>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</si>
  <si>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</si>
  <si>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</si>
  <si>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</si>
  <si>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</si>
  <si>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</si>
  <si>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</si>
  <si>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</si>
  <si>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</si>
  <si>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 xml:space="preserve"> </t>
  </si>
  <si>
    <t xml:space="preserve">POBLACIÓN BENEFICIARIA CON DISCAPACIDAD  DEL PROGRAMA NACIONAL DE EMPLEO JUVENIL </t>
  </si>
  <si>
    <t>"JÓVENES PRODUCTIVOS" POR GRUPO ETÁREO Y SEXO, SEGÚN DEPARTAMENTOS</t>
  </si>
  <si>
    <t>MENORES DE
18 AÑOS</t>
  </si>
  <si>
    <t>MAYORES DE 
18 AÑOS</t>
  </si>
  <si>
    <t xml:space="preserve">JÓVENES BENEFICIARIOS DEL PROGRAMA NACIONAL DE EMPLEO </t>
  </si>
  <si>
    <t xml:space="preserve">JUVENIL "JÓVENES PRODUCTIVOS",  SEGÚN </t>
  </si>
  <si>
    <t>FAMILIA OCUPACIONAL</t>
  </si>
  <si>
    <t>JÓVENES BENEFICIARIOS</t>
  </si>
  <si>
    <t>COMERCIO</t>
  </si>
  <si>
    <t>CONSTRUCCIÓN</t>
  </si>
  <si>
    <t>INDUSTRIAS MANUFACTURERAS</t>
  </si>
  <si>
    <t>TRANSPORTE Y ALMACENAMIENTO</t>
  </si>
  <si>
    <t>ACT</t>
  </si>
  <si>
    <t>ACTIVIDADES PROFESIONALES, CIENTÍFICAS Y TÉCNICAS</t>
  </si>
  <si>
    <t xml:space="preserve">BENEFICIARIOS DEL PROGRAMA NACIONAL DE </t>
  </si>
  <si>
    <t>EMPLEO JUVENIL "JÓVENES PRODUCTIVOS" POR</t>
  </si>
  <si>
    <t>LÍNEA DE ACCIÓN, SEGÚN DEPARTAMENTOS</t>
  </si>
  <si>
    <t>LÍNEA DE ACCIÓN</t>
  </si>
  <si>
    <t>CAPACITACIÓN TÉCNICA PARA LA INSERCIÓN LABORAL</t>
  </si>
  <si>
    <t>CAPACITACIÓN  PARA EL AUTOEMPLEO</t>
  </si>
  <si>
    <t>TOTAL BENEFICIARIOS</t>
  </si>
  <si>
    <t>BENEFICIARIOS INSERTADOS LABORALMENTE POR EL PROGRAMA NACIONAL DE EMPLEO JUVENIL "JÓVENES PRODUCTIVOS", SEGÚN DEPARTAMENTOS</t>
  </si>
  <si>
    <t>CIUDADES</t>
  </si>
  <si>
    <t>BENEFICIARIOS INSERTADOS LABORALMENTE</t>
  </si>
  <si>
    <t>OTRAS</t>
  </si>
  <si>
    <t>SERVICIOS</t>
  </si>
  <si>
    <t>ACTIVIDADES DE ALOJAMIENTO Y SERVICIOS DE COMIDA</t>
  </si>
  <si>
    <t>2019</t>
  </si>
  <si>
    <t xml:space="preserve">BENEFICIARIOS DEL PROGRAMA "IMPULSA PERÚ", </t>
  </si>
  <si>
    <t>SEGÚN SEXO, GRUPO ETAREO Y LÍNEA DE ACCIÓN</t>
  </si>
  <si>
    <t>SEXO / GRUPO ETÁREO / LÍNEA DE ACCIÓN</t>
  </si>
  <si>
    <t>BENEFICIARIOS</t>
  </si>
  <si>
    <t>DE 18 AÑOS A 29 AÑOS</t>
  </si>
  <si>
    <t xml:space="preserve">DE 30 A 59 AÑOS </t>
  </si>
  <si>
    <t xml:space="preserve">DE 60 A MÁS AÑOS </t>
  </si>
  <si>
    <t>1/ Personas que culminan la capacitación para la inserción laboral</t>
  </si>
  <si>
    <t>2/ Personas evaluadas para su certificación de competencias laborales</t>
  </si>
  <si>
    <t>3/ Personas que culminan capacitación para el autoempleo</t>
  </si>
  <si>
    <t>Información preliminar, sujeta a verificación de los informes finales presentados por las entidades de capacitación.</t>
  </si>
  <si>
    <t>BENEFICIARIOS DEL PROGRAMA "IMPULSA PERÚ" POR SEXO, SEGÚN DEPARTAMENTOS</t>
  </si>
  <si>
    <t>APURIMAC</t>
  </si>
  <si>
    <t>-</t>
  </si>
  <si>
    <t>LIMA REGIÓN</t>
  </si>
  <si>
    <t>JUNIN</t>
  </si>
  <si>
    <t>1/ Personas que culminan la capacitación laboral y para el autoempleo, y personas que son evaluadas para su certificación de competencias laborales</t>
  </si>
  <si>
    <t>BENEFICIARIOS DEL PROGRAMA "IMPULSA PERÚ" POR LÍNEA DE ACCIÓN, SEGÚN DEPARTAMENTOS</t>
  </si>
  <si>
    <t>TOTAL  1/</t>
  </si>
  <si>
    <t>CAPACITACIÓN PARA LA INSERCIÓN LABORAL</t>
  </si>
  <si>
    <t>CERTIFICACIÓN DE COMPETENCIAS LABORALES</t>
  </si>
  <si>
    <t>CAPACITACIÓN PARA EL AUTOEMPLEO</t>
  </si>
  <si>
    <t xml:space="preserve">BENEFICIARIOS CON LA CAPACITACIÓN PARA LA INSERCIÓN LABORAL BRINDADO POR EL </t>
  </si>
  <si>
    <t>PROGRAMA "IMPULSA PERÚ", SEGÚN SEXO, GRUPO ETAREO Y ÁREA OCUPACIONAL</t>
  </si>
  <si>
    <t>SEXO / GRUPO ETÁREO / ÁREA OCUPACIONAL</t>
  </si>
  <si>
    <t>BENEFICIARIOS (1)</t>
  </si>
  <si>
    <t xml:space="preserve">SEXO </t>
  </si>
  <si>
    <t>DE 18 A 29 AÑOS</t>
  </si>
  <si>
    <t>DE 30 A 59 AÑOS</t>
  </si>
  <si>
    <t>DE 60 A MÁS AÑOS</t>
  </si>
  <si>
    <t>ÁREA OCUPACIONAL</t>
  </si>
  <si>
    <t>ADMINISTRACIÓN Y COMERCIO</t>
  </si>
  <si>
    <t>AGRÍCOLA</t>
  </si>
  <si>
    <t>CONSTRUCCIÓN - ACABADOS</t>
  </si>
  <si>
    <t>FINANZAS</t>
  </si>
  <si>
    <t>HOTELERIA Y TURISMO</t>
  </si>
  <si>
    <t>INDUSTRIAS ALIMENTARIAS</t>
  </si>
  <si>
    <t>SERVICIOS - CUIDADO PERSONAL</t>
  </si>
  <si>
    <t>TELECOMUNICACIONES</t>
  </si>
  <si>
    <t>TEXTIL Y CONFECCIONES</t>
  </si>
  <si>
    <t>(1) Personas que culminan la capacitación laboral</t>
  </si>
  <si>
    <t>BENEFICIARIOS CON LA CAPACITACIÓN PARA LA INSERCIÓN LABORAL BRINDADO POR EL</t>
  </si>
  <si>
    <t xml:space="preserve"> PROGRAMA "IMPULSA PERÚ" POR SEXO, SEGÚN CURSOS DE CAPACITACIÓN</t>
  </si>
  <si>
    <t>CURSOS DE CAPACITACIÓN</t>
  </si>
  <si>
    <t>TOTAL BENEFICIARIOS 1/</t>
  </si>
  <si>
    <t>ALBAÑIL</t>
  </si>
  <si>
    <t>ASESORA TELEFÓNICA</t>
  </si>
  <si>
    <t>ASISTENTE DE ESTACIÓN DE SERVICIOS</t>
  </si>
  <si>
    <t>ASISTENTE DE VENTAS Y PROCESOS RETAIL</t>
  </si>
  <si>
    <t>ASISTENTE MULTIFUNCIONAL DE TIENDA</t>
  </si>
  <si>
    <t>AUXILIAR DE COBRANZAS Y PROMOCIÓN COMERCIAL</t>
  </si>
  <si>
    <t>AUXILIAR DE PANADERIA Y PASTELERIA</t>
  </si>
  <si>
    <t>AYUDANTE DE CLASIFICACIÓN Y MENSAJERIA</t>
  </si>
  <si>
    <t>CAJERO DE SERVICIOS</t>
  </si>
  <si>
    <t>EMPAQUE Y EMBALAJE DE FRUTAS DE EXPORTACIÓN</t>
  </si>
  <si>
    <t>ESPECIALISTA EN COCTELERIA</t>
  </si>
  <si>
    <t>ESPECIALISTA EN OPERACIONES CULINARIAS</t>
  </si>
  <si>
    <t>GALPONERO</t>
  </si>
  <si>
    <t>GESTOR DE CRÉDITOS Y COBRANZAS</t>
  </si>
  <si>
    <t>GESTOR EN ATENCIÓN DE RESTAURANTES</t>
  </si>
  <si>
    <t>HOUSEKEEPING</t>
  </si>
  <si>
    <t>INSTALADOR ELÉCTRICO</t>
  </si>
  <si>
    <t>INSTALADOR SANITARIO</t>
  </si>
  <si>
    <t>MERCADERISTAS DE PRODUCTOS MASIVOS</t>
  </si>
  <si>
    <t>OPERADOR DE KARDEX</t>
  </si>
  <si>
    <t>OPERADOR DE TRACTOR AGRÍCOLA</t>
  </si>
  <si>
    <t>OPERARIA DE MONTACARGA</t>
  </si>
  <si>
    <t>OPERARIO AGROINDUSTRIAL</t>
  </si>
  <si>
    <t>OPERARIO DE ACABADO DE PRENDAS</t>
  </si>
  <si>
    <t>OPERARIO DE ACABADO DE CONSTRUCCIÓN</t>
  </si>
  <si>
    <t>OPERARIO DE ALMACEN</t>
  </si>
  <si>
    <t>OPERARIO DE BENEFICIO Y PROCESAMIENTO DE PRODUCTOS PECUARIOS</t>
  </si>
  <si>
    <t>OPERARIO DE CONFECCIÓN TEXTIL</t>
  </si>
  <si>
    <t>OPERARIO DE CONTROL DE CALIDAD</t>
  </si>
  <si>
    <t>OPERARIO DE COSTURA INDUSTRIAL</t>
  </si>
  <si>
    <t>OPERARIO DE DRYWALL Y PINTURA</t>
  </si>
  <si>
    <t>OPERARIO DE EMPAQUE PARA AGROEXPORTACIÓN</t>
  </si>
  <si>
    <t>OPERARIO DE ENCOFRADO Y FIERRERIA</t>
  </si>
  <si>
    <t>OPERARIO DE ENVASADO Y EMBALAJE DE ALIMENTOS</t>
  </si>
  <si>
    <t>OPERARIO DE ENZUNCHADO Y PALETIZADO</t>
  </si>
  <si>
    <t>OPERARIO DE FRESCOS</t>
  </si>
  <si>
    <t>OPERARIO DE LIMPIEZA</t>
  </si>
  <si>
    <t>OPERARIO DE MADURACIÓN DE FRUTAS</t>
  </si>
  <si>
    <t>OPERARIO DE PLANTA AVÍCOLA</t>
  </si>
  <si>
    <t>OPERARIO DE PROCESOS AGROINDUSTRIALES</t>
  </si>
  <si>
    <t>OPERARIO DE PRODUCCIÓN Y ATENCIÓN DE SERVICIOS</t>
  </si>
  <si>
    <t>OPERARIO DE PRODUCCIÓN  Y EMPAQUE</t>
  </si>
  <si>
    <t>OPERARIO DE SANEAMIENTO Y SALUBRIDAD</t>
  </si>
  <si>
    <t>OPERARIO EN LA INDUSTRIA DE CHOCOLATERIA</t>
  </si>
  <si>
    <t>OPERARIO EN LÍNEA DE SELECCIÓN DE CARNICOS</t>
  </si>
  <si>
    <t>OPERARIO EN MOLIENDA DE MATERIA PRIMA</t>
  </si>
  <si>
    <t>OPERARIO INDUSTRIAL</t>
  </si>
  <si>
    <t>ORGANIZADOR Y REPONEDOR DE GONDOLAS</t>
  </si>
  <si>
    <t>PREVENTOR DE SEGURIDAD Y PERDIDAS</t>
  </si>
  <si>
    <t>PROMOTOR DE VENTAS CRUZADAS</t>
  </si>
  <si>
    <t>1/ Personas que culminan la capacitación laboral</t>
  </si>
  <si>
    <t xml:space="preserve">BENEFICIARIOS CON LA CERTIFICACIÓN DE COMPETENCIAS LABORALES BRINDADO POR EL </t>
  </si>
  <si>
    <t>PROGRAMA "IMPULSA PERÚ", SEGÚN SEXO, GRUPO ETÁREO Y PERFIL OCUPACIONAL</t>
  </si>
  <si>
    <t>SEXO / GRUPO ETÁREO / PERFIL OCUPACIONAL</t>
  </si>
  <si>
    <t>ACOND.DE MATERIA PRIMA PARA LA PROD. DE CONSERVAS</t>
  </si>
  <si>
    <t>ATENCIÓN EN SALON DE COMIDA  BEBIDAS / EVENTOS</t>
  </si>
  <si>
    <t>CAJA EN ESTABLECIMIENTOS COMERCIALES</t>
  </si>
  <si>
    <t>COCINA</t>
  </si>
  <si>
    <t>COSTURA DE PRENDA DE VESTIR</t>
  </si>
  <si>
    <t>EMPAQUE DE FRUTA Y HORTALIZAS</t>
  </si>
  <si>
    <t>EVALUACIÓN Y APLICACIÓN FITOSANITARIA</t>
  </si>
  <si>
    <t xml:space="preserve">JARDINERÍA </t>
  </si>
  <si>
    <t>LAVANDERÍA</t>
  </si>
  <si>
    <t>MANEJO DE CULTIVO DE FRUTAS</t>
  </si>
  <si>
    <t>MANEJO DE SISTEMAS DE RIEGO TECNIFICADO</t>
  </si>
  <si>
    <t>OPERACIONES DE ALMACEN</t>
  </si>
  <si>
    <t>PANADERIA</t>
  </si>
  <si>
    <t>PASTELERIA</t>
  </si>
  <si>
    <t>PULPEADO DE FRUTAS</t>
  </si>
  <si>
    <t>SERVICIO DE LIMPIEZA</t>
  </si>
  <si>
    <t>TEJIDO A MANO EN FIBRA DE OVINO Y CAMÉLIDOS SUDAMERICANOS</t>
  </si>
  <si>
    <t>VENTA DE TANGIBLES</t>
  </si>
  <si>
    <t>EC</t>
  </si>
  <si>
    <t>B</t>
  </si>
  <si>
    <t>UNIVERSIDAD NACIONAL MAYOR DE SAN MARCOS</t>
  </si>
  <si>
    <t>1/ Personas que son evaluadas para su certificación de competencias laborales</t>
  </si>
  <si>
    <t>UNIVERSIDAD NACIONAL DE PIURA-FAC. ING. PESQUERA</t>
  </si>
  <si>
    <t>CEFOP</t>
  </si>
  <si>
    <t>UNIVERSIDAD ESAN</t>
  </si>
  <si>
    <t>I.E.S.T.P NOR ORIENTAL DE LA SELVA</t>
  </si>
  <si>
    <t>UNIVERSIDAD NACIONAL DE SAN AGUSTÍN</t>
  </si>
  <si>
    <t>I.E.S.T.P PASCO</t>
  </si>
  <si>
    <t>I.E.S.T.P ILLIMO</t>
  </si>
  <si>
    <t>CENFOTUR</t>
  </si>
  <si>
    <t>I.E.S.T.P VÍCTOR ALVAREZ HUAPAYA</t>
  </si>
  <si>
    <t>CITEMADERA</t>
  </si>
  <si>
    <t>I.E.S.T.P CAJAMARCA</t>
  </si>
  <si>
    <t>I.S.E.P CIRO ALEGRÍA BAZÁN</t>
  </si>
  <si>
    <t>I.E.S.T.P RICARDO RAMOS PLATA</t>
  </si>
  <si>
    <t>UNIVERSIDAD NACIONAL DEL CALLAO</t>
  </si>
  <si>
    <t>BENEFICIARIOS CON LA CAPACITACIÓN PARA EL AUTOEMPLEO BRINDADO POR EL PROGRAMA "IMPULSA PERÚ", SEGÚN SEXO, GRUPO ETÁREO Y ÁREA OCUPACIONAL</t>
  </si>
  <si>
    <t>Sexo / Grupo Etáreo
/ Área Ocupacional</t>
  </si>
  <si>
    <t>ÁREA DE CAPACITACIÓN</t>
  </si>
  <si>
    <t>CAPACITACIÓN Y ASISTENCIA TÉCNICA PARA EMPRENDEDORES CON NEGOCIO EN MARCHA</t>
  </si>
  <si>
    <t xml:space="preserve">FORTALECIMIENTO DE CAPACIDADES PARA EL AUTOEMPLEO </t>
  </si>
  <si>
    <t>1/ Personas que culminan la capacitación para el Autoempleo</t>
  </si>
  <si>
    <t>FUENTE :  MINISTERIO DE TRABAJO Y PROMOCIÓN DEL EMPLEO / OGETIC / 
  OFICINA DE ESTADÍSTICA - PROGRAMA "VAMOS PERÚ"</t>
  </si>
  <si>
    <r>
      <rPr>
        <vertAlign val="superscript"/>
        <sz val="9"/>
        <color theme="1"/>
        <rFont val="Calibri"/>
        <family val="2"/>
        <scheme val="minor"/>
      </rPr>
      <t xml:space="preserve">1/ </t>
    </r>
    <r>
      <rPr>
        <sz val="9"/>
        <color theme="1"/>
        <rFont val="Calibri"/>
        <family val="2"/>
        <scheme val="minor"/>
      </rPr>
      <t>La información proporcionada para los meses de noviembre y diciembre está referida al número de personas que iniciaron cursos, cifras preliminares considerando que el resultado final se obtendrá de la verificación con los informes finales de liquidación presentados por las entidades de capacitación (ECAP) y validados por el programa.</t>
    </r>
  </si>
  <si>
    <t>POBLACIÓN CON DISCAPACIDAD BENEFICIARIA DEL PROGRAMA "IMPULSA PERÚ", SEGÚN SEXO,
GRUPO ETAREO Y DEPARTAMENTO</t>
  </si>
  <si>
    <t>SEXO / GRUPO ETÁREO
/ ÁREA OCUPACIONAL</t>
  </si>
  <si>
    <t>DEPARTAMENTO</t>
  </si>
  <si>
    <t>BENEFICIARIOS DEL PROGRAMA "IMPULSA PERÚ", SEGÚN LÍNEA DE ACCIÓN Y ENTIDADES DE CAPACITACIÓN</t>
  </si>
  <si>
    <t>ENTIDAD DE CAPACITACIÓN / ENTE DE CERTIFICACIÓN</t>
  </si>
  <si>
    <t>ENTIDAD DE CAPACITACIÓN / 
CENTRO CERTIFICADOR</t>
  </si>
  <si>
    <t>BENEFICIARIOS 1/</t>
  </si>
  <si>
    <t>ENTIDAD DE 
CAPACITACIÓN</t>
  </si>
  <si>
    <t>ANDERES</t>
  </si>
  <si>
    <t>CEPEBAN</t>
  </si>
  <si>
    <t>FRANCO PERUANO</t>
  </si>
  <si>
    <t>FRAY MASIAS</t>
  </si>
  <si>
    <t>GRUPO ITEP SAC</t>
  </si>
  <si>
    <t>IDEPRO (IDES SAC)</t>
  </si>
  <si>
    <t>INSTITUTO CONTINENTAL</t>
  </si>
  <si>
    <t>INSTITUTO DE ESPECIALIZACIÓN PROFESIONAL HONORIO DELGADO INEP</t>
  </si>
  <si>
    <t>INTECI</t>
  </si>
  <si>
    <t>ISEP CLAM</t>
  </si>
  <si>
    <t>KHIPU</t>
  </si>
  <si>
    <t>LBONNET GOURMET</t>
  </si>
  <si>
    <t>MAD</t>
  </si>
  <si>
    <t>NOVA@EIRL</t>
  </si>
  <si>
    <t>SENATI</t>
  </si>
  <si>
    <t>UCSM</t>
  </si>
  <si>
    <t>UNIVERSIDAD NACIONAL DE PIURA</t>
  </si>
  <si>
    <t>UNIVERSIDAD NACIONAL JOSE FAUSTINO SANCHEZ CARRION</t>
  </si>
  <si>
    <t>USAT</t>
  </si>
  <si>
    <t>IETE INFODAT S.R.L.</t>
  </si>
  <si>
    <t>LUNA CONSULTORES</t>
  </si>
  <si>
    <t>SEDECO E.I.R.L</t>
  </si>
  <si>
    <t>CENTRO DE 
CERTIFICACIÓN</t>
  </si>
  <si>
    <t>CENTRO DE FORMACIÓN LOGÍSTICA S.A.C - CENFOLOG S.A.C</t>
  </si>
  <si>
    <t>CHIO LECCA</t>
  </si>
  <si>
    <t>CITEAGROINDUSTRIAL CHAVIMOCHIC</t>
  </si>
  <si>
    <t>I.S.T.P. CESDE E.I.R.L.</t>
  </si>
  <si>
    <t xml:space="preserve">TOTAL </t>
  </si>
  <si>
    <t>BENEFICIARIOS DEL PROGRAMA IMPULSA PERÚ, SEGÚN LÍNEA DE ACCIÓN Y TIPO DE VULNERABILIDAD IDENTIFICADA
2019</t>
  </si>
  <si>
    <t>TIPO DE VULNERABILIDAD</t>
  </si>
  <si>
    <t xml:space="preserve">LÍNEA DE ACCIÓN </t>
  </si>
  <si>
    <t>TOTAL 1/</t>
  </si>
  <si>
    <t>DESPLAZADO DE SU LUGAR DE ORIGEN: MIGRACIÓN LABORAL</t>
  </si>
  <si>
    <t>DESPLAZADO DE SU LUGAR DE ORIGEN: MIGRACIÓN LABORAL, PCD</t>
  </si>
  <si>
    <t>DESPLAZADO DE SU LUGAR DE ORIGEN: MIGRACIÓN LABORAL, VICTIMA DE LA VIOLENCIA SOCIAL (TERRORISMO)</t>
  </si>
  <si>
    <t>DISCRIMINACIÓN ETNICA</t>
  </si>
  <si>
    <t xml:space="preserve">DISCRIMINACIÓN ETNICA, PCD </t>
  </si>
  <si>
    <t>DISCRIMINACIÓN ETNICA, VÍCTIMA DE LA VIOLENCIA DE GENERO (ECONOMICA, O PATRIMONIAL, FISICA, PSICOLOGICA O SEXUAL)</t>
  </si>
  <si>
    <t>PCD</t>
  </si>
  <si>
    <t>PCD , VÍCTIMA DE LA VIOLENCIA SOCIAL (TERRORISMO)</t>
  </si>
  <si>
    <t>PCD , VÍCTIMA DE LA VIOLENCIA DE GENERO (ECONOMICA, O PATRIMONIAL, FISICA, PSICOLOGICA O SEXUAL)</t>
  </si>
  <si>
    <t>VÍCTIMA DE LA VIOLENCIA SOCIAL (TERRORISMO)</t>
  </si>
  <si>
    <t>VÍCTIMA DE LA VIOLENCIA SOCIAL (TERRORISMO), VICTIMA DE VIOLENCIA DE GENERO (ECONOMICA, PATRIMONIAL, FISICA, PSICOLOGICA, O SEXUAL).</t>
  </si>
  <si>
    <t>VÍCTIMA DE LA VIOLENCIA SOCIAL (TERRORISMO), VICTIMA DE VIOLENCIA DE GENERO (ECONOMICA, PATRIMONIAL, FISICA, PSICOLOGICA, O SEXUAL), VICTIMA DE VIOLENCIA FAMILIAR (FISICA Y/O PSICOLOGICA)</t>
  </si>
  <si>
    <t>VÍCTIMA DE LA VIOLENCIA SOCIAL (TERRORISMO), VICTIMA DE VIOLENCIA FAMILIAR (FISICA Y/O PSICOLOGICA)</t>
  </si>
  <si>
    <t xml:space="preserve"> VICTIMA DE VIOLENCIA DE GENERO (ECONOMICA, PATRIMONIAL, FISICA, PSICOLOGICA, O SEXUAL)</t>
  </si>
  <si>
    <t xml:space="preserve"> VICTIMA DE VIOLENCIA DE GENERO (ECONOMICA, PATRIMONIAL, FISICA, PSICOLOGICA, O SEXUAL), VICTIMA DE VIOLENCIA FAMILIAR (FISICA Y/O PSICOLOGICA)</t>
  </si>
  <si>
    <t>VICTIMA DE VIOLENCIA FAMILIAR (FISICA Y/O PSICOLOGICA)</t>
  </si>
  <si>
    <t>COMO POBLACION INDIGENA</t>
  </si>
  <si>
    <t>F</t>
  </si>
  <si>
    <t>M</t>
  </si>
  <si>
    <t>COMO POBLACION INDIGENA , VICTIMA DE LA VIOLENCIA SOCIAL (TERRORISMO)</t>
  </si>
  <si>
    <t>COMO POBLACION INDIGENA , VICTIMAS DE VIOLENCIA FAMILIAR (FISICA Y/O PSICOLOGICA)</t>
  </si>
  <si>
    <t>MIGRACION LABORAL</t>
  </si>
  <si>
    <t>MIGRACION LABORAL , PCD</t>
  </si>
  <si>
    <t>PCD , POBLACION PENITENCIARIA</t>
  </si>
  <si>
    <t>PCD , VICTIMA DE LA VIOLENCIA SOCIAL (TERRORISMO)</t>
  </si>
  <si>
    <t>PCD , VICTIMAS DE VIOLENCIA FAMILIAR (FISICA Y/O PSICOLOGICA)</t>
  </si>
  <si>
    <t>POBLACION PENITENCIARIA</t>
  </si>
  <si>
    <t>VICTIMA DE LA VIOLENCIA SOCIAL (TERRORISMO)</t>
  </si>
  <si>
    <t>VICTIMAS DE VIOLENCIA FAMILIAR (FISICA Y/O PSICOLOGICA)</t>
  </si>
  <si>
    <t>MIGRACION LABORAL , VICTIMAS DE VIOLENCIA FAMILIAR (FISICA Y/O PSICOLOGICA)</t>
  </si>
  <si>
    <t>COMO POBLACION AMAZONICA</t>
  </si>
  <si>
    <t>COMO POBLACIÓN INDÍGENA , VÍCTIMA DE LA VIOLENCIA SOCIAL (TERRORISMO)</t>
  </si>
  <si>
    <t>COMO POBLACIÓN INDÍGENA , VÍCTIMAS DE VIOLENCIA FAMILIAR (FÍSICA Y/O PSICOLÓGICA)</t>
  </si>
  <si>
    <t>PCD , POBLACIÓN PENITENCIARIA</t>
  </si>
  <si>
    <t>MIGRACIÓN LABORAL , VÍCTIMAS DE VIOLENCIA FAMILIAR (FÍSICA Y/O PSICOLÓGICA)</t>
  </si>
  <si>
    <t>MIGRACIÓN LABORAL , PCD</t>
  </si>
  <si>
    <t>COMO POBLACIÓN AMAZÓNICA</t>
  </si>
  <si>
    <t>PCD , VÍCTIMAS DE VIOLENCIA FAMILIAR (FÍSICA Y/O PSICOLÓGICA)</t>
  </si>
  <si>
    <t>COMO POBLACIÓN INDÍGENA</t>
  </si>
  <si>
    <t>POBLACIÓN PENITENCIARIA</t>
  </si>
  <si>
    <t>VÍCTIMAS DE VIOLENCIA FAMILIAR (FÍSICA Y/O PSICOLÓGICA)</t>
  </si>
  <si>
    <t>MIGRACIÓN LABORAL</t>
  </si>
  <si>
    <t xml:space="preserve">NÚMERO DE PARTICIPANTES Y EMPLEOS TEMPORALES  </t>
  </si>
  <si>
    <t>GENERADOS POR EL PROGRAMA "TRABAJA PERÚ",</t>
  </si>
  <si>
    <t>SEGÚN REGIONES</t>
  </si>
  <si>
    <t>REGIONES</t>
  </si>
  <si>
    <t>N° DE PROYECTOS (*)</t>
  </si>
  <si>
    <t>N° DE ACTIVIDADES (*)</t>
  </si>
  <si>
    <t>REG</t>
  </si>
  <si>
    <t>PROYECTOS</t>
  </si>
  <si>
    <t>TEMPORALES</t>
  </si>
  <si>
    <t>PARTICIPANTES</t>
  </si>
  <si>
    <t>Total</t>
  </si>
  <si>
    <t>(*) Del total de 420 proyectos  95 proyectos fueron ejecutados con recursos financieros del año 2018 y 328 proyectos con recursos financieros del año 2019.</t>
  </si>
  <si>
    <t>(**) De los 27,366 de empleos temporales, 23,298 empleos temporales se generaron a través de proyectos de inversión (325 proyectos) y actividades de intervención inmediata (156 AII) cuyos recursos financieros fueron transferidos durante 2019, y 4,068 empleos temporales a través de la ejecución de 95 proyectos de inversión cuyos recursos financieros correspondían al año 2018, sin embargo, continuaron en ejecución en el 2019</t>
  </si>
  <si>
    <t>(***) Corresponde al número de participantes que recibieron un incentivo económico por el aporte de su mano de obra no calificada durante el año 2019.</t>
  </si>
  <si>
    <t xml:space="preserve">INVERSIÓN REALIZADA </t>
  </si>
  <si>
    <t xml:space="preserve">POR EL PROGRAMA "TRABAJA PERÚ", </t>
  </si>
  <si>
    <t>SAN MARTIN</t>
  </si>
  <si>
    <t>(*) Corresponde a la inversión transferida con recursos financieros del año 2019.</t>
  </si>
  <si>
    <t>NÚMERO DE EMPLEOS TEMPORALES, SEGÚN REGIONES
2019</t>
  </si>
  <si>
    <t>OTROS</t>
  </si>
  <si>
    <t>NÚMERO DE PARTICIPANTES, SEGÚN REGIONES
2019</t>
  </si>
  <si>
    <t>NÚMERO DE PROYECTOS, SEGÚN REGIONES
2019</t>
  </si>
  <si>
    <t>CUADRO Nº 254</t>
  </si>
  <si>
    <t>CUADRO Nº 255</t>
  </si>
  <si>
    <t>CUADRO Nº 256</t>
  </si>
  <si>
    <t>CUADRO Nº 257</t>
  </si>
  <si>
    <t>CUADRO Nº 258</t>
  </si>
  <si>
    <t>CUADRO Nº 259</t>
  </si>
  <si>
    <t>CUADRO Nº 260</t>
  </si>
  <si>
    <t>CUADRO Nº 261</t>
  </si>
  <si>
    <t>CUADRO Nº 262</t>
  </si>
  <si>
    <t>CUADRO Nº 263</t>
  </si>
  <si>
    <t>CUADRO Nº 264</t>
  </si>
  <si>
    <t>CUADRO Nº 265</t>
  </si>
  <si>
    <t>GRÁFICO Nº 31</t>
  </si>
  <si>
    <t>GRÁFICO Nº 32</t>
  </si>
  <si>
    <r>
      <t xml:space="preserve">CAPACITACIÓN PARA LA INSERCIÓN LABORAL </t>
    </r>
    <r>
      <rPr>
        <vertAlign val="superscript"/>
        <sz val="11"/>
        <rFont val="Arial"/>
        <family val="2"/>
      </rPr>
      <t>1/</t>
    </r>
  </si>
  <si>
    <r>
      <t xml:space="preserve">CERTIFICACIÓN DE COMPETENCIAS LABORALES </t>
    </r>
    <r>
      <rPr>
        <vertAlign val="superscript"/>
        <sz val="11"/>
        <rFont val="Arial"/>
        <family val="2"/>
      </rPr>
      <t>2/</t>
    </r>
  </si>
  <si>
    <r>
      <t xml:space="preserve">CAPACITACIÓN PARA EL AUTOEMPLEO </t>
    </r>
    <r>
      <rPr>
        <vertAlign val="superscript"/>
        <sz val="11"/>
        <rFont val="Arial"/>
        <family val="2"/>
      </rPr>
      <t>3/</t>
    </r>
    <r>
      <rPr>
        <sz val="11"/>
        <rFont val="Arial"/>
        <family val="2"/>
      </rPr>
      <t xml:space="preserve"> </t>
    </r>
  </si>
  <si>
    <r>
      <t xml:space="preserve">TOTAL </t>
    </r>
    <r>
      <rPr>
        <b/>
        <vertAlign val="superscript"/>
        <sz val="11"/>
        <color theme="0"/>
        <rFont val="Arial"/>
        <family val="2"/>
      </rPr>
      <t>1/</t>
    </r>
  </si>
  <si>
    <r>
      <t>BENEFICIARIOS</t>
    </r>
    <r>
      <rPr>
        <b/>
        <vertAlign val="superscript"/>
        <sz val="12"/>
        <color theme="0"/>
        <rFont val="Arial"/>
        <family val="2"/>
      </rPr>
      <t xml:space="preserve"> 1/</t>
    </r>
  </si>
  <si>
    <r>
      <t xml:space="preserve">BENEFICIARIOS </t>
    </r>
    <r>
      <rPr>
        <b/>
        <vertAlign val="superscript"/>
        <sz val="11"/>
        <color theme="0"/>
        <rFont val="Arial"/>
        <family val="2"/>
      </rPr>
      <t>1/</t>
    </r>
  </si>
  <si>
    <r>
      <t xml:space="preserve">LÍNEA DE 
ACCIÓN </t>
    </r>
    <r>
      <rPr>
        <b/>
        <vertAlign val="superscript"/>
        <sz val="10"/>
        <color theme="0"/>
        <rFont val="Arial"/>
        <family val="2"/>
      </rPr>
      <t>1/</t>
    </r>
  </si>
  <si>
    <r>
      <t xml:space="preserve">EMPLEOS TEMPORALES </t>
    </r>
    <r>
      <rPr>
        <b/>
        <vertAlign val="superscript"/>
        <sz val="10.5"/>
        <color theme="0"/>
        <rFont val="Calibri"/>
        <family val="2"/>
        <scheme val="minor"/>
      </rPr>
      <t>(**)</t>
    </r>
  </si>
  <si>
    <r>
      <t xml:space="preserve">PARTICIPANTES </t>
    </r>
    <r>
      <rPr>
        <b/>
        <vertAlign val="superscript"/>
        <sz val="10.5"/>
        <color theme="0"/>
        <rFont val="Calibri"/>
        <family val="2"/>
        <scheme val="minor"/>
      </rPr>
      <t>(***)</t>
    </r>
  </si>
  <si>
    <r>
      <t xml:space="preserve">INVERSIÓN EN PROYECTOS (soles) </t>
    </r>
    <r>
      <rPr>
        <b/>
        <vertAlign val="superscript"/>
        <sz val="10.5"/>
        <color theme="0"/>
        <rFont val="Arial"/>
        <family val="2"/>
      </rPr>
      <t>(*)</t>
    </r>
  </si>
  <si>
    <r>
      <t xml:space="preserve">INVERSIÓN EN ACTIVIDADES(soles) </t>
    </r>
    <r>
      <rPr>
        <b/>
        <vertAlign val="superscript"/>
        <sz val="10.5"/>
        <color theme="0"/>
        <rFont val="Arial"/>
        <family val="2"/>
      </rPr>
      <t>(*)</t>
    </r>
  </si>
  <si>
    <r>
      <t xml:space="preserve">TOTAL (soles) </t>
    </r>
    <r>
      <rPr>
        <b/>
        <vertAlign val="superscript"/>
        <sz val="10.5"/>
        <color theme="0"/>
        <rFont val="Arial"/>
        <family val="2"/>
      </rPr>
      <t>(*)</t>
    </r>
  </si>
  <si>
    <t>CUADRO Nº 266</t>
  </si>
  <si>
    <t>CUADRO Nº 269</t>
  </si>
  <si>
    <t>CUADRO Nº 267</t>
  </si>
  <si>
    <t>CUADRO N°268</t>
  </si>
  <si>
    <t>CUADRO Nº 270</t>
  </si>
  <si>
    <t>FUENTE :  MINISTERIO DE TRABAJO Y PROMOCIÓN DEL EMPLEO
                  PROGRAMA "JÓVENES PRODUCTIVOS"</t>
  </si>
  <si>
    <t xml:space="preserve">ELABORADO: OGETIC / OFICINA DE ESTADÍSTICA - </t>
  </si>
  <si>
    <t>FUENTE :  MINISTERIO DE TRABAJO Y PROMOCIÓN DEL EMPLEO
                  PROGRAMA "IMPULSA PERÚ"</t>
  </si>
  <si>
    <t>FUENTE :  MINISTERIO DE TRABAJO Y PROMOCIÓN DEL EMPLEO
                   PROGRAMA "TRABAJA PERÚ" - Módulo de Acceso a Datos de Proyectos- Base RS 06</t>
  </si>
  <si>
    <t xml:space="preserve">ELABORADO: OGETIC / OFICINA DE ESTADÍSTICA </t>
  </si>
  <si>
    <t>ELABORADO: OGETIC / OFICINA DE ESTADÍSTICA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</si>
</sst>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 #,##0_ ;_ * \-#,##0_ ;_ * &quot;-&quot;_ ;_ @_ "/>
    <numFmt numFmtId="43" formatCode="_ * #,##0.00_ ;_ * \-#,##0.00_ ;_ * &quot;-&quot;??_ ;_ @_ "/>
    <numFmt numFmtId="164" formatCode="_-* #,##0_-;\-* #,##0_-;_-* &quot;-&quot;_-;_-@_-"/>
    <numFmt numFmtId="165" formatCode="\-\ #,###,,,"/>
    <numFmt numFmtId="166" formatCode="_(* #,##0_);_(* \(#,##0\);_(* &quot;-&quot;??_);_(@_)"/>
    <numFmt numFmtId="167" formatCode="_ * #,##0_____ ;_ * \-#,##0_ ;_ * &quot;-&quot;_____ ;_ @_ "/>
    <numFmt numFmtId="168" formatCode="#,##0;[Red]#,##0"/>
    <numFmt numFmtId="169" formatCode="_ * #,##0_ ;_ * \-#,##0_ ;_ * &quot;-&quot;??_ ;_ @_ "/>
    <numFmt numFmtId="170" formatCode="_ * #,##0___________ ;_ * \-#,##0_ ;_ * &quot;-&quot;___________ ;_ @_ "/>
    <numFmt numFmtId="171" formatCode="_ * #,##0_________ ;_ * \-#,##0_ ;_ * &quot;-&quot;___________ ;_ @_ "/>
    <numFmt numFmtId="172" formatCode="#,##0_ ;\-#,##0\ "/>
  </numFmts>
  <fonts count="74" x14ac:knownFonts="1">
    <font>
      <sz val="11"/>
      <color theme="1"/>
      <name val="Calibri"/>
      <family val="2"/>
      <scheme val="minor"/>
    </font>
    <font>
      <sz val="11"/>
      <color theme="1"/>
      <name val="Calibri"/>
      <family val="2"/>
      <scheme val="minor"/>
    </font>
    <font>
      <sz val="11"/>
      <color rgb="FFFF0000"/>
      <name val="Calibri"/>
      <family val="2"/>
      <scheme val="minor"/>
    </font>
    <font>
      <b/>
      <sz val="12"/>
      <name val="Arial"/>
      <family val="2"/>
    </font>
    <font>
      <b/>
      <sz val="16"/>
      <name val="Arial"/>
      <family val="2"/>
    </font>
    <font>
      <b/>
      <sz val="18"/>
      <name val="Arial"/>
      <family val="2"/>
    </font>
    <font>
      <b/>
      <sz val="10"/>
      <name val="Arial"/>
      <family val="2"/>
    </font>
    <font>
      <b/>
      <sz val="11"/>
      <name val="Arial"/>
      <family val="2"/>
    </font>
    <font>
      <sz val="11"/>
      <name val="Calibri"/>
      <family val="2"/>
      <scheme val="minor"/>
    </font>
    <font>
      <b/>
      <sz val="14"/>
      <name val="Calibri"/>
      <family val="2"/>
      <scheme val="minor"/>
    </font>
    <font>
      <b/>
      <sz val="12"/>
      <name val="Calibri"/>
      <family val="2"/>
      <scheme val="minor"/>
    </font>
    <font>
      <sz val="10"/>
      <name val="Arial"/>
      <family val="2"/>
    </font>
    <font>
      <b/>
      <sz val="14"/>
      <name val="Arial"/>
      <family val="2"/>
    </font>
    <font>
      <sz val="14"/>
      <color theme="1"/>
      <name val="Arial Narrow"/>
      <family val="2"/>
    </font>
    <font>
      <sz val="11"/>
      <color theme="1"/>
      <name val="Arial"/>
      <family val="2"/>
    </font>
    <font>
      <b/>
      <sz val="9"/>
      <name val="Arial"/>
      <family val="2"/>
    </font>
    <font>
      <sz val="11"/>
      <name val="Arial"/>
      <family val="2"/>
    </font>
    <font>
      <b/>
      <sz val="12"/>
      <color theme="1"/>
      <name val="Arial"/>
      <family val="2"/>
    </font>
    <font>
      <b/>
      <sz val="11"/>
      <name val="Calibri"/>
      <family val="2"/>
      <scheme val="minor"/>
    </font>
    <font>
      <sz val="10"/>
      <name val="Calibri"/>
      <family val="2"/>
      <scheme val="minor"/>
    </font>
    <font>
      <b/>
      <sz val="8"/>
      <name val="Arial"/>
      <family val="2"/>
    </font>
    <font>
      <sz val="12"/>
      <name val="Arial"/>
      <family val="2"/>
    </font>
    <font>
      <sz val="12"/>
      <color theme="1"/>
      <name val="Arial Narrow"/>
      <family val="2"/>
    </font>
    <font>
      <b/>
      <sz val="11"/>
      <color theme="1"/>
      <name val="Calibri"/>
      <family val="2"/>
      <scheme val="minor"/>
    </font>
    <font>
      <sz val="9"/>
      <color theme="1"/>
      <name val="Calibri"/>
      <family val="2"/>
      <scheme val="minor"/>
    </font>
    <font>
      <sz val="10"/>
      <color indexed="64"/>
      <name val="Arial"/>
      <family val="2"/>
    </font>
    <font>
      <sz val="8"/>
      <color indexed="64"/>
      <name val="Verdana"/>
      <family val="2"/>
    </font>
    <font>
      <sz val="9"/>
      <color theme="1"/>
      <name val="Arial"/>
      <family val="2"/>
    </font>
    <font>
      <sz val="9"/>
      <color indexed="64"/>
      <name val="Arial"/>
      <family val="2"/>
    </font>
    <font>
      <b/>
      <sz val="11"/>
      <color indexed="64"/>
      <name val="Arial"/>
      <family val="2"/>
    </font>
    <font>
      <sz val="8"/>
      <color theme="1"/>
      <name val="Arial"/>
      <family val="2"/>
    </font>
    <font>
      <sz val="8"/>
      <color indexed="64"/>
      <name val="Arial"/>
      <family val="2"/>
    </font>
    <font>
      <sz val="8"/>
      <color theme="1"/>
      <name val="Calibri"/>
      <family val="2"/>
      <scheme val="minor"/>
    </font>
    <font>
      <sz val="7.5"/>
      <color theme="1"/>
      <name val="Arial"/>
      <family val="2"/>
    </font>
    <font>
      <sz val="7.5"/>
      <color theme="1"/>
      <name val="Verdana"/>
      <family val="2"/>
    </font>
    <font>
      <b/>
      <sz val="11"/>
      <color rgb="FFFF0000"/>
      <name val="Arial"/>
      <family val="2"/>
    </font>
    <font>
      <sz val="9"/>
      <color rgb="FFFF0000"/>
      <name val="Arial"/>
      <family val="2"/>
    </font>
    <font>
      <vertAlign val="superscript"/>
      <sz val="14"/>
      <color theme="1"/>
      <name val="Arial"/>
      <family val="2"/>
    </font>
    <font>
      <sz val="14"/>
      <color theme="1"/>
      <name val="Arial"/>
      <family val="2"/>
    </font>
    <font>
      <b/>
      <sz val="14"/>
      <color theme="1"/>
      <name val="Calibri"/>
      <family val="2"/>
      <scheme val="minor"/>
    </font>
    <font>
      <vertAlign val="superscript"/>
      <sz val="9"/>
      <color theme="1"/>
      <name val="Calibri"/>
      <family val="2"/>
      <scheme val="minor"/>
    </font>
    <font>
      <sz val="12"/>
      <color theme="1"/>
      <name val="Arial"/>
      <family val="2"/>
    </font>
    <font>
      <b/>
      <sz val="9"/>
      <color theme="1"/>
      <name val="Arial"/>
      <family val="2"/>
    </font>
    <font>
      <b/>
      <sz val="13"/>
      <name val="Arial"/>
      <family val="2"/>
    </font>
    <font>
      <sz val="13"/>
      <name val="Arial"/>
      <family val="2"/>
    </font>
    <font>
      <sz val="10.5"/>
      <color rgb="FF000000"/>
      <name val="Calibri"/>
      <family val="2"/>
      <scheme val="minor"/>
    </font>
    <font>
      <sz val="8"/>
      <name val="Arial"/>
      <family val="2"/>
    </font>
    <font>
      <b/>
      <sz val="8"/>
      <color rgb="FF000000"/>
      <name val="Times New Roman"/>
      <family val="1"/>
    </font>
    <font>
      <sz val="8"/>
      <color rgb="FF000000"/>
      <name val="Times New Roman"/>
      <family val="1"/>
    </font>
    <font>
      <b/>
      <sz val="14"/>
      <color theme="1"/>
      <name val="Arial"/>
      <family val="2"/>
    </font>
    <font>
      <b/>
      <sz val="12"/>
      <color theme="1"/>
      <name val="Calibri"/>
      <family val="2"/>
      <scheme val="minor"/>
    </font>
    <font>
      <b/>
      <sz val="16"/>
      <color theme="1"/>
      <name val="Arial"/>
      <family val="2"/>
    </font>
    <font>
      <sz val="16"/>
      <color theme="1"/>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sz val="10"/>
      <color theme="0"/>
      <name val="Calibri"/>
      <family val="2"/>
      <scheme val="minor"/>
    </font>
    <font>
      <b/>
      <sz val="10"/>
      <color theme="0"/>
      <name val="Arial"/>
      <family val="2"/>
    </font>
    <font>
      <b/>
      <sz val="11"/>
      <color theme="0"/>
      <name val="Arial"/>
      <family val="2"/>
    </font>
    <font>
      <b/>
      <sz val="12"/>
      <color theme="0"/>
      <name val="Arial"/>
      <family val="2"/>
    </font>
    <font>
      <vertAlign val="superscript"/>
      <sz val="11"/>
      <name val="Arial"/>
      <family val="2"/>
    </font>
    <font>
      <b/>
      <vertAlign val="superscript"/>
      <sz val="11"/>
      <color theme="0"/>
      <name val="Arial"/>
      <family val="2"/>
    </font>
    <font>
      <b/>
      <sz val="8"/>
      <color theme="0"/>
      <name val="Arial"/>
      <family val="2"/>
    </font>
    <font>
      <b/>
      <sz val="14"/>
      <color theme="0"/>
      <name val="Arial"/>
      <family val="2"/>
    </font>
    <font>
      <b/>
      <vertAlign val="superscript"/>
      <sz val="12"/>
      <color theme="0"/>
      <name val="Arial"/>
      <family val="2"/>
    </font>
    <font>
      <b/>
      <vertAlign val="superscript"/>
      <sz val="10"/>
      <color theme="0"/>
      <name val="Arial"/>
      <family val="2"/>
    </font>
    <font>
      <sz val="11"/>
      <color rgb="FF000000"/>
      <name val="Arial"/>
      <family val="2"/>
    </font>
    <font>
      <b/>
      <sz val="10.5"/>
      <color theme="0"/>
      <name val="Calibri"/>
      <family val="2"/>
      <scheme val="minor"/>
    </font>
    <font>
      <b/>
      <vertAlign val="superscript"/>
      <sz val="10.5"/>
      <color theme="0"/>
      <name val="Calibri"/>
      <family val="2"/>
      <scheme val="minor"/>
    </font>
    <font>
      <b/>
      <sz val="10.5"/>
      <color theme="0"/>
      <name val="Arial"/>
      <family val="2"/>
    </font>
    <font>
      <b/>
      <vertAlign val="superscript"/>
      <sz val="10.5"/>
      <color theme="0"/>
      <name val="Arial"/>
      <family val="2"/>
    </font>
    <font>
      <sz val="10.5"/>
      <color rgb="FF000000"/>
      <name val="Arial"/>
      <family val="2"/>
    </font>
    <font>
      <b/>
      <sz val="10"/>
      <color theme="1"/>
      <name val="Arial"/>
      <family val="2"/>
    </font>
    <font>
      <sz val="10"/>
      <color theme="1"/>
      <name val="Arial"/>
      <family val="2"/>
    </font>
  </fonts>
  <fills count="8">
    <fill>
      <patternFill patternType="none"/>
    </fill>
    <fill>
      <patternFill patternType="gray125"/>
    </fill>
    <fill>
      <patternFill patternType="solid">
        <fgColor theme="5" tint="0.79998168889431442"/>
        <bgColor indexed="64"/>
      </patternFill>
    </fill>
    <fill>
      <patternFill patternType="solid">
        <fgColor indexed="9"/>
        <bgColor indexed="64"/>
      </patternFill>
    </fill>
    <fill>
      <patternFill patternType="solid">
        <fgColor theme="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4.9989318521683403E-2"/>
        <bgColor rgb="FF000000"/>
      </patternFill>
    </fill>
  </fills>
  <borders count="5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auto="1"/>
      </right>
      <top/>
      <bottom style="medium">
        <color auto="1"/>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tint="-0.14996795556505021"/>
      </left>
      <right/>
      <top style="medium">
        <color theme="0" tint="-0.14996795556505021"/>
      </top>
      <bottom/>
      <diagonal/>
    </border>
    <border>
      <left/>
      <right/>
      <top style="medium">
        <color theme="0" tint="-0.14996795556505021"/>
      </top>
      <bottom/>
      <diagonal/>
    </border>
    <border>
      <left/>
      <right style="medium">
        <color theme="0" tint="-0.14996795556505021"/>
      </right>
      <top style="medium">
        <color theme="0" tint="-0.14996795556505021"/>
      </top>
      <bottom/>
      <diagonal/>
    </border>
    <border>
      <left style="medium">
        <color theme="0" tint="-0.14996795556505021"/>
      </left>
      <right/>
      <top/>
      <bottom/>
      <diagonal/>
    </border>
    <border>
      <left/>
      <right style="medium">
        <color theme="0" tint="-0.14996795556505021"/>
      </right>
      <top/>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style="medium">
        <color theme="0"/>
      </left>
      <right/>
      <top/>
      <bottom style="medium">
        <color theme="0" tint="-0.14996795556505021"/>
      </bottom>
      <diagonal/>
    </border>
    <border>
      <left style="medium">
        <color theme="0"/>
      </left>
      <right/>
      <top/>
      <bottom style="medium">
        <color theme="0"/>
      </bottom>
      <diagonal/>
    </border>
    <border>
      <left style="medium">
        <color theme="0"/>
      </left>
      <right style="medium">
        <color theme="0"/>
      </right>
      <top style="medium">
        <color theme="0"/>
      </top>
      <bottom style="medium">
        <color theme="0" tint="-0.14996795556505021"/>
      </bottom>
      <diagonal/>
    </border>
    <border>
      <left style="medium">
        <color theme="0"/>
      </left>
      <right/>
      <top style="medium">
        <color theme="0"/>
      </top>
      <bottom style="medium">
        <color theme="0" tint="-0.14996795556505021"/>
      </bottom>
      <diagonal/>
    </border>
    <border>
      <left style="medium">
        <color theme="0" tint="-0.14993743705557422"/>
      </left>
      <right/>
      <top style="medium">
        <color theme="0" tint="-0.14996795556505021"/>
      </top>
      <bottom/>
      <diagonal/>
    </border>
    <border>
      <left/>
      <right style="medium">
        <color theme="0" tint="-0.14993743705557422"/>
      </right>
      <top style="medium">
        <color theme="0" tint="-0.14996795556505021"/>
      </top>
      <bottom/>
      <diagonal/>
    </border>
    <border>
      <left style="medium">
        <color theme="0" tint="-0.14993743705557422"/>
      </left>
      <right/>
      <top/>
      <bottom/>
      <diagonal/>
    </border>
    <border>
      <left/>
      <right style="medium">
        <color theme="0" tint="-0.14993743705557422"/>
      </right>
      <top/>
      <bottom/>
      <diagonal/>
    </border>
    <border>
      <left style="medium">
        <color theme="0" tint="-0.14993743705557422"/>
      </left>
      <right/>
      <top/>
      <bottom style="medium">
        <color theme="0" tint="-0.14996795556505021"/>
      </bottom>
      <diagonal/>
    </border>
    <border>
      <left/>
      <right style="medium">
        <color theme="0" tint="-0.14993743705557422"/>
      </right>
      <top/>
      <bottom style="medium">
        <color theme="0" tint="-0.14996795556505021"/>
      </bottom>
      <diagonal/>
    </border>
    <border>
      <left style="medium">
        <color theme="0"/>
      </left>
      <right style="medium">
        <color theme="0"/>
      </right>
      <top style="medium">
        <color theme="0" tint="-0.14996795556505021"/>
      </top>
      <bottom/>
      <diagonal/>
    </border>
    <border>
      <left style="medium">
        <color theme="0"/>
      </left>
      <right/>
      <top style="medium">
        <color theme="0" tint="-0.14996795556505021"/>
      </top>
      <bottom/>
      <diagonal/>
    </border>
    <border>
      <left/>
      <right style="medium">
        <color theme="0"/>
      </right>
      <top style="medium">
        <color theme="0" tint="-0.14996795556505021"/>
      </top>
      <bottom/>
      <diagonal/>
    </border>
    <border>
      <left style="medium">
        <color theme="0" tint="-0.14993743705557422"/>
      </left>
      <right style="medium">
        <color theme="0" tint="-0.14993743705557422"/>
      </right>
      <top style="medium">
        <color theme="0" tint="-0.14996795556505021"/>
      </top>
      <bottom/>
      <diagonal/>
    </border>
    <border>
      <left style="medium">
        <color theme="0" tint="-0.14993743705557422"/>
      </left>
      <right style="medium">
        <color theme="0" tint="-0.14993743705557422"/>
      </right>
      <top/>
      <bottom/>
      <diagonal/>
    </border>
    <border>
      <left style="medium">
        <color theme="0" tint="-0.14993743705557422"/>
      </left>
      <right style="medium">
        <color theme="0" tint="-0.14993743705557422"/>
      </right>
      <top/>
      <bottom style="medium">
        <color theme="0" tint="-0.14996795556505021"/>
      </bottom>
      <diagonal/>
    </border>
    <border>
      <left style="medium">
        <color theme="0"/>
      </left>
      <right/>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medium">
        <color theme="0" tint="-0.14996795556505021"/>
      </bottom>
      <diagonal/>
    </border>
    <border>
      <left/>
      <right style="medium">
        <color theme="0"/>
      </right>
      <top style="medium">
        <color theme="0"/>
      </top>
      <bottom style="medium">
        <color theme="0"/>
      </bottom>
      <diagonal/>
    </border>
    <border>
      <left style="medium">
        <color theme="0"/>
      </left>
      <right/>
      <top style="medium">
        <color theme="0"/>
      </top>
      <bottom/>
      <diagonal/>
    </border>
    <border>
      <left style="medium">
        <color theme="0"/>
      </left>
      <right style="medium">
        <color theme="0"/>
      </right>
      <top/>
      <bottom/>
      <diagonal/>
    </border>
    <border>
      <left style="medium">
        <color theme="0" tint="-0.14993743705557422"/>
      </left>
      <right style="medium">
        <color theme="0" tint="-0.14996795556505021"/>
      </right>
      <top style="medium">
        <color theme="0" tint="-0.14996795556505021"/>
      </top>
      <bottom/>
      <diagonal/>
    </border>
    <border>
      <left style="medium">
        <color theme="0" tint="-0.14993743705557422"/>
      </left>
      <right style="medium">
        <color theme="0" tint="-0.14996795556505021"/>
      </right>
      <top/>
      <bottom/>
      <diagonal/>
    </border>
    <border>
      <left style="medium">
        <color theme="0" tint="-0.14993743705557422"/>
      </left>
      <right style="medium">
        <color theme="0" tint="-0.14996795556505021"/>
      </right>
      <top/>
      <bottom style="medium">
        <color theme="0" tint="-0.14996795556505021"/>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theme="0" tint="-0.14996795556505021"/>
      </left>
      <right style="medium">
        <color theme="0" tint="-0.14993743705557422"/>
      </right>
      <top/>
      <bottom/>
      <diagonal/>
    </border>
    <border>
      <left style="medium">
        <color theme="0" tint="-0.14996795556505021"/>
      </left>
      <right style="medium">
        <color theme="0" tint="-0.14993743705557422"/>
      </right>
      <top/>
      <bottom style="medium">
        <color theme="0" tint="-0.14996795556505021"/>
      </bottom>
      <diagonal/>
    </border>
    <border>
      <left/>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5" fillId="0" borderId="0"/>
    <xf numFmtId="0" fontId="25" fillId="0" borderId="0"/>
  </cellStyleXfs>
  <cellXfs count="487">
    <xf numFmtId="0" fontId="0" fillId="0" borderId="0" xfId="0"/>
    <xf numFmtId="0" fontId="3" fillId="0" borderId="0" xfId="0" applyFont="1"/>
    <xf numFmtId="0" fontId="4" fillId="0" borderId="0" xfId="0" applyFont="1" applyAlignment="1">
      <alignment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6" fillId="0" borderId="0" xfId="0" applyFont="1"/>
    <xf numFmtId="0" fontId="7" fillId="0" borderId="0" xfId="0" applyFont="1"/>
    <xf numFmtId="0" fontId="8" fillId="0" borderId="0" xfId="0" applyFont="1"/>
    <xf numFmtId="164" fontId="11" fillId="0" borderId="0" xfId="1" applyNumberFormat="1" applyFont="1" applyFill="1" applyBorder="1" applyAlignment="1">
      <alignment horizontal="right" indent="2"/>
    </xf>
    <xf numFmtId="0" fontId="12" fillId="0" borderId="0" xfId="0" applyFont="1"/>
    <xf numFmtId="0" fontId="12" fillId="0" borderId="0" xfId="0" applyFont="1" applyAlignment="1">
      <alignment vertical="center" wrapText="1"/>
    </xf>
    <xf numFmtId="0" fontId="4" fillId="0" borderId="0" xfId="0" applyFont="1" applyAlignment="1">
      <alignment horizontal="left" vertical="center" wrapText="1"/>
    </xf>
    <xf numFmtId="0" fontId="12" fillId="0" borderId="0" xfId="0" applyFont="1" applyAlignment="1">
      <alignment horizontal="center" vertical="center" wrapText="1"/>
    </xf>
    <xf numFmtId="0" fontId="13" fillId="2" borderId="4" xfId="0" applyFont="1" applyFill="1" applyBorder="1" applyAlignment="1">
      <alignment horizontal="left" indent="3"/>
    </xf>
    <xf numFmtId="41" fontId="14" fillId="0" borderId="0" xfId="1" applyNumberFormat="1" applyFont="1" applyFill="1" applyBorder="1" applyAlignment="1">
      <alignment horizontal="right" indent="2"/>
    </xf>
    <xf numFmtId="0" fontId="13" fillId="2" borderId="4" xfId="0" applyFont="1" applyFill="1" applyBorder="1" applyAlignment="1">
      <alignment horizontal="left" vertical="center" indent="3"/>
    </xf>
    <xf numFmtId="0" fontId="11" fillId="0" borderId="0" xfId="0" applyFont="1"/>
    <xf numFmtId="0" fontId="7" fillId="0" borderId="0" xfId="0" applyFont="1" applyAlignment="1">
      <alignment horizontal="center" vertical="center"/>
    </xf>
    <xf numFmtId="0" fontId="14" fillId="0" borderId="0" xfId="0" applyFont="1"/>
    <xf numFmtId="0" fontId="15" fillId="0" borderId="0" xfId="0" applyFont="1" applyAlignment="1">
      <alignment horizontal="center" vertical="center"/>
    </xf>
    <xf numFmtId="37" fontId="6" fillId="0" borderId="0" xfId="1" applyNumberFormat="1" applyFont="1" applyFill="1" applyBorder="1" applyAlignment="1">
      <alignment horizontal="right" indent="2"/>
    </xf>
    <xf numFmtId="37" fontId="11" fillId="0" borderId="0" xfId="1" applyNumberFormat="1" applyFont="1" applyFill="1" applyBorder="1" applyAlignment="1">
      <alignment horizontal="right" indent="2"/>
    </xf>
    <xf numFmtId="165" fontId="16" fillId="0" borderId="0" xfId="1" applyNumberFormat="1" applyFont="1" applyFill="1" applyBorder="1" applyAlignment="1">
      <alignment horizontal="right" indent="2"/>
    </xf>
    <xf numFmtId="0" fontId="13" fillId="2" borderId="4" xfId="0" applyFont="1" applyFill="1" applyBorder="1" applyAlignment="1">
      <alignment horizontal="left" vertical="top" indent="3"/>
    </xf>
    <xf numFmtId="0" fontId="10" fillId="0" borderId="0" xfId="0" applyFont="1" applyAlignment="1">
      <alignment horizontal="center" vertical="center" wrapText="1"/>
    </xf>
    <xf numFmtId="0" fontId="18" fillId="0" borderId="0" xfId="0" applyFont="1"/>
    <xf numFmtId="0" fontId="9" fillId="0" borderId="0" xfId="0" applyFont="1" applyAlignment="1">
      <alignment horizontal="left" wrapText="1"/>
    </xf>
    <xf numFmtId="0" fontId="9" fillId="0" borderId="0" xfId="0" applyFont="1" applyAlignment="1">
      <alignment horizontal="center" vertical="center" wrapText="1"/>
    </xf>
    <xf numFmtId="0" fontId="9" fillId="0" borderId="0" xfId="0" applyFont="1" applyAlignment="1">
      <alignment horizontal="center" wrapText="1"/>
    </xf>
    <xf numFmtId="0" fontId="18" fillId="0" borderId="0" xfId="0" applyFont="1" applyAlignment="1">
      <alignment horizontal="center" vertical="center" wrapText="1"/>
    </xf>
    <xf numFmtId="37" fontId="8" fillId="0" borderId="0" xfId="1" applyNumberFormat="1" applyFont="1" applyFill="1" applyBorder="1" applyAlignment="1">
      <alignment horizontal="right" indent="9"/>
    </xf>
    <xf numFmtId="37" fontId="2" fillId="0" borderId="0" xfId="1" applyNumberFormat="1" applyFont="1" applyFill="1" applyBorder="1" applyAlignment="1">
      <alignment horizontal="right" indent="2"/>
    </xf>
    <xf numFmtId="0" fontId="8" fillId="0" borderId="0" xfId="0" applyFont="1" applyAlignment="1">
      <alignment horizontal="left"/>
    </xf>
    <xf numFmtId="37" fontId="8" fillId="0" borderId="0" xfId="0" applyNumberFormat="1" applyFont="1"/>
    <xf numFmtId="37" fontId="18" fillId="0" borderId="0" xfId="1" applyNumberFormat="1" applyFont="1" applyFill="1" applyBorder="1" applyAlignment="1">
      <alignment horizontal="right" vertical="center" indent="9"/>
    </xf>
    <xf numFmtId="0" fontId="19" fillId="0" borderId="3" xfId="0" applyFont="1" applyBorder="1" applyAlignment="1">
      <alignment horizontal="left"/>
    </xf>
    <xf numFmtId="0" fontId="8" fillId="0" borderId="3" xfId="0" applyFont="1" applyBorder="1" applyAlignment="1">
      <alignment horizontal="left" indent="3"/>
    </xf>
    <xf numFmtId="0" fontId="0" fillId="0" borderId="0" xfId="0" applyAlignment="1">
      <alignment horizontal="left" vertical="center" wrapText="1"/>
    </xf>
    <xf numFmtId="0" fontId="19" fillId="0" borderId="3" xfId="0" applyFont="1" applyBorder="1" applyAlignment="1">
      <alignment horizontal="left" vertical="center" wrapText="1"/>
    </xf>
    <xf numFmtId="0" fontId="8" fillId="0" borderId="3" xfId="0" applyFont="1" applyBorder="1" applyAlignment="1">
      <alignment horizontal="left" vertical="center" wrapText="1" indent="3"/>
    </xf>
    <xf numFmtId="37" fontId="0" fillId="0" borderId="0" xfId="0" applyNumberFormat="1"/>
    <xf numFmtId="37" fontId="8" fillId="0" borderId="3" xfId="0" applyNumberFormat="1" applyFont="1" applyBorder="1" applyAlignment="1">
      <alignment horizontal="left" indent="3"/>
    </xf>
    <xf numFmtId="0" fontId="8" fillId="0" borderId="0" xfId="0" applyFont="1" applyAlignment="1">
      <alignment horizontal="left" indent="3"/>
    </xf>
    <xf numFmtId="166" fontId="7" fillId="0" borderId="0" xfId="1" applyNumberFormat="1" applyFont="1" applyFill="1" applyAlignment="1">
      <alignment vertical="center" wrapText="1"/>
    </xf>
    <xf numFmtId="166" fontId="0" fillId="0" borderId="0" xfId="1" applyNumberFormat="1" applyFont="1" applyFill="1"/>
    <xf numFmtId="166" fontId="12" fillId="0" borderId="0" xfId="1" applyNumberFormat="1" applyFont="1" applyFill="1" applyAlignment="1">
      <alignment horizontal="center" vertical="center" wrapText="1"/>
    </xf>
    <xf numFmtId="166" fontId="12" fillId="0" borderId="0" xfId="1" applyNumberFormat="1" applyFont="1" applyFill="1"/>
    <xf numFmtId="166" fontId="12" fillId="0" borderId="0" xfId="1" applyNumberFormat="1" applyFont="1" applyFill="1" applyAlignment="1">
      <alignment vertical="center" wrapText="1"/>
    </xf>
    <xf numFmtId="166" fontId="7" fillId="0" borderId="0" xfId="1" applyNumberFormat="1" applyFont="1" applyFill="1"/>
    <xf numFmtId="0" fontId="15" fillId="0" borderId="0" xfId="0" applyFont="1"/>
    <xf numFmtId="166" fontId="7" fillId="3" borderId="0" xfId="1" applyNumberFormat="1" applyFont="1" applyFill="1" applyAlignment="1">
      <alignment vertical="center" wrapText="1"/>
    </xf>
    <xf numFmtId="166" fontId="0" fillId="3" borderId="0" xfId="1" applyNumberFormat="1" applyFont="1" applyFill="1"/>
    <xf numFmtId="166" fontId="12" fillId="3" borderId="0" xfId="1" applyNumberFormat="1" applyFont="1" applyFill="1" applyAlignment="1">
      <alignment horizontal="left" wrapText="1"/>
    </xf>
    <xf numFmtId="166" fontId="12" fillId="3" borderId="0" xfId="1" applyNumberFormat="1" applyFont="1" applyFill="1" applyAlignment="1">
      <alignment horizontal="center" vertical="center" wrapText="1"/>
    </xf>
    <xf numFmtId="166" fontId="12" fillId="3" borderId="0" xfId="1" applyNumberFormat="1" applyFont="1" applyFill="1"/>
    <xf numFmtId="166" fontId="12" fillId="3" borderId="0" xfId="1" applyNumberFormat="1" applyFont="1" applyFill="1" applyAlignment="1">
      <alignment vertical="center" wrapText="1"/>
    </xf>
    <xf numFmtId="166" fontId="12" fillId="3" borderId="0" xfId="1" quotePrefix="1" applyNumberFormat="1" applyFont="1" applyFill="1" applyAlignment="1">
      <alignment vertical="center" wrapText="1"/>
    </xf>
    <xf numFmtId="166" fontId="7" fillId="3" borderId="0" xfId="1" applyNumberFormat="1" applyFont="1" applyFill="1" applyBorder="1" applyAlignment="1">
      <alignment horizontal="center" vertical="center" wrapText="1"/>
    </xf>
    <xf numFmtId="166" fontId="0" fillId="2" borderId="4" xfId="1" applyNumberFormat="1" applyFont="1" applyFill="1" applyBorder="1" applyAlignment="1">
      <alignment horizontal="left" indent="3"/>
    </xf>
    <xf numFmtId="37" fontId="21" fillId="0" borderId="1" xfId="1" applyNumberFormat="1" applyFont="1" applyFill="1" applyBorder="1" applyAlignment="1">
      <alignment horizontal="right" indent="9"/>
    </xf>
    <xf numFmtId="37" fontId="21" fillId="0" borderId="3" xfId="1" applyNumberFormat="1" applyFont="1" applyFill="1" applyBorder="1" applyAlignment="1">
      <alignment horizontal="right" vertical="center" indent="9"/>
    </xf>
    <xf numFmtId="37" fontId="11" fillId="4" borderId="0" xfId="1" applyNumberFormat="1" applyFont="1" applyFill="1" applyBorder="1" applyAlignment="1">
      <alignment horizontal="right" indent="9"/>
    </xf>
    <xf numFmtId="166" fontId="0" fillId="0" borderId="3" xfId="1" applyNumberFormat="1" applyFont="1" applyFill="1" applyBorder="1" applyAlignment="1">
      <alignment horizontal="left" indent="3"/>
    </xf>
    <xf numFmtId="37" fontId="11" fillId="4" borderId="3" xfId="1" applyNumberFormat="1" applyFont="1" applyFill="1" applyBorder="1" applyAlignment="1">
      <alignment horizontal="right" indent="9"/>
    </xf>
    <xf numFmtId="37" fontId="11" fillId="3" borderId="0" xfId="1" applyNumberFormat="1" applyFont="1" applyFill="1" applyBorder="1" applyAlignment="1">
      <alignment horizontal="right" indent="9"/>
    </xf>
    <xf numFmtId="37" fontId="3" fillId="3" borderId="0" xfId="1" applyNumberFormat="1" applyFont="1" applyFill="1" applyBorder="1" applyAlignment="1">
      <alignment horizontal="right" vertical="center" indent="9"/>
    </xf>
    <xf numFmtId="166" fontId="7" fillId="3" borderId="0" xfId="1" applyNumberFormat="1" applyFont="1" applyFill="1"/>
    <xf numFmtId="166" fontId="0" fillId="3" borderId="0" xfId="1" applyNumberFormat="1" applyFont="1" applyFill="1" applyBorder="1"/>
    <xf numFmtId="166" fontId="0" fillId="3" borderId="0" xfId="1" applyNumberFormat="1" applyFont="1" applyFill="1" applyBorder="1" applyAlignment="1">
      <alignment horizontal="left" indent="3"/>
    </xf>
    <xf numFmtId="0" fontId="15" fillId="3" borderId="0" xfId="0" applyFont="1" applyFill="1"/>
    <xf numFmtId="0" fontId="15" fillId="3"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horizontal="left"/>
    </xf>
    <xf numFmtId="0" fontId="22" fillId="2" borderId="4" xfId="0" applyFont="1" applyFill="1" applyBorder="1" applyAlignment="1">
      <alignment horizontal="left" indent="3"/>
    </xf>
    <xf numFmtId="0" fontId="22" fillId="2" borderId="4" xfId="0" applyFont="1" applyFill="1" applyBorder="1" applyAlignment="1">
      <alignment horizontal="left" vertical="center" indent="3"/>
    </xf>
    <xf numFmtId="0" fontId="22" fillId="2" borderId="4" xfId="0" applyFont="1" applyFill="1" applyBorder="1" applyAlignment="1">
      <alignment horizontal="left" vertical="top" indent="3"/>
    </xf>
    <xf numFmtId="0" fontId="12" fillId="0" borderId="0" xfId="0" applyFont="1" applyAlignment="1">
      <alignment horizontal="left"/>
    </xf>
    <xf numFmtId="10" fontId="0" fillId="0" borderId="0" xfId="2" applyNumberFormat="1" applyFont="1"/>
    <xf numFmtId="0" fontId="24" fillId="0" borderId="0" xfId="0" applyFont="1"/>
    <xf numFmtId="0" fontId="24" fillId="0" borderId="0" xfId="0" applyFont="1" applyAlignment="1">
      <alignment horizontal="left"/>
    </xf>
    <xf numFmtId="0" fontId="24" fillId="0" borderId="0" xfId="0" applyFont="1" applyAlignment="1">
      <alignment horizontal="left" vertical="justify"/>
    </xf>
    <xf numFmtId="0" fontId="24" fillId="0" borderId="0" xfId="0" applyFont="1" applyAlignment="1">
      <alignment horizontal="left" wrapText="1"/>
    </xf>
    <xf numFmtId="0" fontId="26" fillId="0" borderId="0" xfId="3" quotePrefix="1" applyFont="1"/>
    <xf numFmtId="0" fontId="0" fillId="3" borderId="0" xfId="0" applyFill="1"/>
    <xf numFmtId="0" fontId="6" fillId="3" borderId="0" xfId="0" applyFont="1" applyFill="1" applyAlignment="1">
      <alignment wrapText="1"/>
    </xf>
    <xf numFmtId="0" fontId="24" fillId="0" borderId="0" xfId="0" applyFont="1" applyAlignment="1">
      <alignment vertical="justify" wrapText="1"/>
    </xf>
    <xf numFmtId="0" fontId="3" fillId="0" borderId="0" xfId="0" applyFont="1" applyAlignment="1">
      <alignment horizontal="left"/>
    </xf>
    <xf numFmtId="0" fontId="7" fillId="0" borderId="0" xfId="0" applyFont="1" applyAlignment="1">
      <alignment horizontal="center"/>
    </xf>
    <xf numFmtId="0" fontId="11" fillId="0" borderId="0" xfId="0" applyFont="1" applyAlignment="1">
      <alignment horizontal="left" indent="2"/>
    </xf>
    <xf numFmtId="169" fontId="14" fillId="0" borderId="0" xfId="1" applyNumberFormat="1" applyFont="1" applyBorder="1"/>
    <xf numFmtId="0" fontId="14" fillId="3" borderId="0" xfId="0" applyFont="1" applyFill="1"/>
    <xf numFmtId="0" fontId="27" fillId="0" borderId="0" xfId="0" applyFont="1" applyAlignment="1">
      <alignment vertical="justify" wrapText="1"/>
    </xf>
    <xf numFmtId="0" fontId="28" fillId="2" borderId="3" xfId="3" applyFont="1" applyFill="1" applyBorder="1" applyAlignment="1">
      <alignment horizontal="left" indent="1"/>
    </xf>
    <xf numFmtId="168" fontId="16" fillId="0" borderId="3" xfId="0" applyNumberFormat="1" applyFont="1" applyBorder="1" applyAlignment="1">
      <alignment horizontal="right" indent="3"/>
    </xf>
    <xf numFmtId="0" fontId="28" fillId="2" borderId="3" xfId="3" applyFont="1" applyFill="1" applyBorder="1" applyAlignment="1">
      <alignment horizontal="left" vertical="center" indent="1"/>
    </xf>
    <xf numFmtId="168" fontId="14" fillId="0" borderId="0" xfId="0" applyNumberFormat="1" applyFont="1"/>
    <xf numFmtId="0" fontId="32" fillId="0" borderId="0" xfId="0" applyFont="1" applyAlignment="1">
      <alignment horizontal="left"/>
    </xf>
    <xf numFmtId="0" fontId="14" fillId="0" borderId="0" xfId="0" applyFont="1" applyAlignment="1">
      <alignment vertical="center"/>
    </xf>
    <xf numFmtId="10" fontId="14" fillId="0" borderId="0" xfId="2" applyNumberFormat="1" applyFont="1"/>
    <xf numFmtId="0" fontId="3" fillId="0" borderId="0" xfId="0" applyFont="1" applyAlignment="1">
      <alignment horizontal="center"/>
    </xf>
    <xf numFmtId="0" fontId="12" fillId="0" borderId="0" xfId="0" applyFont="1" applyAlignment="1">
      <alignment wrapText="1"/>
    </xf>
    <xf numFmtId="0" fontId="12" fillId="0" borderId="0" xfId="0" applyFont="1" applyAlignment="1">
      <alignment horizontal="center" wrapText="1"/>
    </xf>
    <xf numFmtId="0" fontId="12" fillId="0" borderId="0" xfId="0" applyFont="1" applyAlignment="1">
      <alignment horizontal="center"/>
    </xf>
    <xf numFmtId="0" fontId="34" fillId="0" borderId="0" xfId="0" applyFont="1" applyAlignment="1">
      <alignment vertical="center" wrapText="1"/>
    </xf>
    <xf numFmtId="0" fontId="0" fillId="0" borderId="0" xfId="0" applyAlignment="1">
      <alignment vertical="center"/>
    </xf>
    <xf numFmtId="0" fontId="24" fillId="0" borderId="0" xfId="0" applyFont="1" applyAlignment="1">
      <alignment vertical="center" wrapText="1"/>
    </xf>
    <xf numFmtId="0" fontId="34" fillId="0" borderId="0" xfId="0" applyFont="1" applyAlignment="1">
      <alignment wrapText="1"/>
    </xf>
    <xf numFmtId="0" fontId="6" fillId="0" borderId="0" xfId="0" applyFont="1" applyAlignment="1">
      <alignment wrapText="1"/>
    </xf>
    <xf numFmtId="166" fontId="35" fillId="0" borderId="6" xfId="1" applyNumberFormat="1" applyFont="1" applyFill="1" applyBorder="1" applyAlignment="1">
      <alignment horizontal="center" vertical="center"/>
    </xf>
    <xf numFmtId="0" fontId="36" fillId="0" borderId="3" xfId="0" applyFont="1" applyBorder="1" applyAlignment="1">
      <alignment horizontal="left" indent="2"/>
    </xf>
    <xf numFmtId="0" fontId="2" fillId="0" borderId="5" xfId="0" applyFont="1" applyBorder="1"/>
    <xf numFmtId="0" fontId="36" fillId="0" borderId="2" xfId="0" applyFont="1" applyBorder="1" applyAlignment="1">
      <alignment horizontal="left" indent="2"/>
    </xf>
    <xf numFmtId="0" fontId="2" fillId="0" borderId="8" xfId="0" applyFont="1" applyBorder="1"/>
    <xf numFmtId="0" fontId="23" fillId="0" borderId="0" xfId="0" applyFont="1" applyAlignment="1">
      <alignment horizontal="center" wrapText="1"/>
    </xf>
    <xf numFmtId="0" fontId="0" fillId="0" borderId="0" xfId="0" applyAlignment="1">
      <alignment horizontal="center" vertical="center"/>
    </xf>
    <xf numFmtId="0" fontId="17" fillId="0" borderId="0" xfId="0" applyFont="1"/>
    <xf numFmtId="0" fontId="41" fillId="0" borderId="0" xfId="0" applyFont="1"/>
    <xf numFmtId="0" fontId="0" fillId="0" borderId="0" xfId="0" applyAlignment="1">
      <alignment horizontal="left"/>
    </xf>
    <xf numFmtId="0" fontId="34" fillId="0" borderId="0" xfId="0" applyFont="1"/>
    <xf numFmtId="0" fontId="43" fillId="0" borderId="0" xfId="0" applyFont="1"/>
    <xf numFmtId="0" fontId="44" fillId="0" borderId="0" xfId="0" applyFont="1"/>
    <xf numFmtId="0" fontId="21" fillId="0" borderId="0" xfId="0" applyFont="1"/>
    <xf numFmtId="0" fontId="45" fillId="0" borderId="9" xfId="0" applyFont="1" applyBorder="1" applyAlignment="1">
      <alignment horizontal="center" wrapText="1"/>
    </xf>
    <xf numFmtId="0" fontId="0" fillId="0" borderId="7" xfId="0" applyBorder="1" applyAlignment="1">
      <alignment horizontal="center"/>
    </xf>
    <xf numFmtId="0" fontId="45" fillId="0" borderId="10" xfId="0" applyFont="1" applyBorder="1" applyAlignment="1">
      <alignment horizontal="center" wrapText="1"/>
    </xf>
    <xf numFmtId="0" fontId="0" fillId="0" borderId="5" xfId="0" applyBorder="1" applyAlignment="1">
      <alignment horizontal="center"/>
    </xf>
    <xf numFmtId="0" fontId="16" fillId="0" borderId="5" xfId="0" applyFont="1" applyBorder="1" applyAlignment="1">
      <alignment horizontal="center"/>
    </xf>
    <xf numFmtId="0" fontId="16" fillId="0" borderId="0" xfId="0" applyFont="1"/>
    <xf numFmtId="0" fontId="45" fillId="0" borderId="11" xfId="0" applyFont="1" applyBorder="1" applyAlignment="1">
      <alignment horizontal="center" wrapText="1"/>
    </xf>
    <xf numFmtId="0" fontId="0" fillId="0" borderId="8" xfId="0" applyBorder="1" applyAlignment="1">
      <alignment horizontal="center"/>
    </xf>
    <xf numFmtId="0" fontId="48" fillId="0" borderId="0" xfId="0" applyFont="1" applyAlignment="1">
      <alignment vertical="center"/>
    </xf>
    <xf numFmtId="0" fontId="50" fillId="4" borderId="0" xfId="0" applyFont="1" applyFill="1" applyAlignment="1">
      <alignment horizontal="center"/>
    </xf>
    <xf numFmtId="0" fontId="0" fillId="4" borderId="0" xfId="0" applyFill="1"/>
    <xf numFmtId="0" fontId="51" fillId="4" borderId="0" xfId="0" applyFont="1" applyFill="1"/>
    <xf numFmtId="0" fontId="52" fillId="4" borderId="0" xfId="0" applyFont="1" applyFill="1"/>
    <xf numFmtId="37" fontId="0" fillId="4" borderId="0" xfId="0" applyNumberFormat="1" applyFill="1"/>
    <xf numFmtId="164" fontId="0" fillId="4" borderId="0" xfId="0" applyNumberFormat="1" applyFill="1"/>
    <xf numFmtId="0" fontId="0" fillId="4" borderId="0" xfId="0" applyFill="1" applyAlignment="1">
      <alignment wrapText="1"/>
    </xf>
    <xf numFmtId="0" fontId="15" fillId="3" borderId="0" xfId="0" applyFont="1" applyFill="1" applyAlignment="1">
      <alignment horizontal="left" vertical="center" wrapText="1"/>
    </xf>
    <xf numFmtId="0" fontId="18" fillId="0" borderId="0" xfId="0" applyFont="1" applyBorder="1"/>
    <xf numFmtId="0" fontId="8" fillId="0" borderId="0" xfId="0" applyFont="1" applyBorder="1"/>
    <xf numFmtId="0" fontId="8" fillId="2" borderId="0" xfId="0" applyFont="1" applyFill="1" applyBorder="1" applyAlignment="1">
      <alignment horizontal="left" indent="3"/>
    </xf>
    <xf numFmtId="37" fontId="16" fillId="0" borderId="0" xfId="1" applyNumberFormat="1" applyFont="1" applyFill="1" applyBorder="1" applyAlignment="1">
      <alignment horizontal="right" vertical="center" indent="9"/>
    </xf>
    <xf numFmtId="0" fontId="8" fillId="2" borderId="0" xfId="0" applyFont="1" applyFill="1" applyBorder="1" applyAlignment="1">
      <alignment horizontal="left" vertical="center" wrapText="1" indent="3"/>
    </xf>
    <xf numFmtId="37" fontId="16" fillId="0" borderId="0" xfId="1" applyNumberFormat="1" applyFont="1" applyFill="1" applyBorder="1" applyAlignment="1">
      <alignment horizontal="right" indent="9"/>
    </xf>
    <xf numFmtId="0" fontId="8" fillId="6" borderId="0" xfId="0" applyFont="1" applyFill="1" applyBorder="1" applyAlignment="1">
      <alignment horizontal="left" indent="1"/>
    </xf>
    <xf numFmtId="0" fontId="55" fillId="5" borderId="0" xfId="0" applyFont="1" applyFill="1" applyBorder="1" applyAlignment="1">
      <alignment horizontal="center" vertical="center"/>
    </xf>
    <xf numFmtId="164" fontId="57" fillId="5" borderId="0" xfId="1" applyNumberFormat="1" applyFont="1" applyFill="1" applyBorder="1" applyAlignment="1">
      <alignment horizontal="right" vertical="center" indent="2"/>
    </xf>
    <xf numFmtId="0" fontId="56" fillId="5" borderId="14" xfId="0" applyFont="1" applyFill="1" applyBorder="1" applyAlignment="1">
      <alignment horizontal="center" vertical="center" wrapText="1"/>
    </xf>
    <xf numFmtId="0" fontId="56" fillId="5" borderId="14" xfId="0" applyFont="1" applyFill="1" applyBorder="1" applyAlignment="1">
      <alignment horizontal="center" vertical="center"/>
    </xf>
    <xf numFmtId="164" fontId="11" fillId="0" borderId="15" xfId="1" applyNumberFormat="1" applyFont="1" applyFill="1" applyBorder="1" applyAlignment="1">
      <alignment horizontal="right" indent="2"/>
    </xf>
    <xf numFmtId="164" fontId="11" fillId="0" borderId="16" xfId="1" applyNumberFormat="1" applyFont="1" applyFill="1" applyBorder="1" applyAlignment="1">
      <alignment horizontal="right" indent="2"/>
    </xf>
    <xf numFmtId="164" fontId="11" fillId="0" borderId="17" xfId="1" applyNumberFormat="1" applyFont="1" applyFill="1" applyBorder="1" applyAlignment="1">
      <alignment horizontal="right" indent="2"/>
    </xf>
    <xf numFmtId="164" fontId="11" fillId="0" borderId="18" xfId="1" applyNumberFormat="1" applyFont="1" applyFill="1" applyBorder="1" applyAlignment="1">
      <alignment horizontal="right" indent="2"/>
    </xf>
    <xf numFmtId="164" fontId="11" fillId="0" borderId="19" xfId="1" applyNumberFormat="1" applyFont="1" applyFill="1" applyBorder="1" applyAlignment="1">
      <alignment horizontal="right" indent="2"/>
    </xf>
    <xf numFmtId="164" fontId="11" fillId="0" borderId="20" xfId="1" applyNumberFormat="1" applyFont="1" applyFill="1" applyBorder="1" applyAlignment="1">
      <alignment horizontal="right" indent="2"/>
    </xf>
    <xf numFmtId="164" fontId="11" fillId="0" borderId="21" xfId="1" applyNumberFormat="1" applyFont="1" applyFill="1" applyBorder="1" applyAlignment="1">
      <alignment horizontal="right" indent="3"/>
    </xf>
    <xf numFmtId="164" fontId="11" fillId="0" borderId="22" xfId="1" applyNumberFormat="1" applyFont="1" applyFill="1" applyBorder="1" applyAlignment="1">
      <alignment horizontal="right" indent="3"/>
    </xf>
    <xf numFmtId="0" fontId="56" fillId="5" borderId="25" xfId="0" applyFont="1" applyFill="1" applyBorder="1" applyAlignment="1">
      <alignment horizontal="center" vertical="center"/>
    </xf>
    <xf numFmtId="0" fontId="56" fillId="5" borderId="26" xfId="0" applyFont="1" applyFill="1" applyBorder="1" applyAlignment="1">
      <alignment horizontal="center" vertical="center" wrapText="1"/>
    </xf>
    <xf numFmtId="164" fontId="11" fillId="0" borderId="27" xfId="1" applyNumberFormat="1" applyFont="1" applyFill="1" applyBorder="1" applyAlignment="1">
      <alignment horizontal="right" indent="2"/>
    </xf>
    <xf numFmtId="164" fontId="11" fillId="0" borderId="28" xfId="1" applyNumberFormat="1" applyFont="1" applyFill="1" applyBorder="1" applyAlignment="1">
      <alignment horizontal="right" indent="2"/>
    </xf>
    <xf numFmtId="164" fontId="11" fillId="0" borderId="29" xfId="1" applyNumberFormat="1" applyFont="1" applyFill="1" applyBorder="1" applyAlignment="1">
      <alignment horizontal="right" indent="2"/>
    </xf>
    <xf numFmtId="164" fontId="11" fillId="0" borderId="30" xfId="1" applyNumberFormat="1" applyFont="1" applyFill="1" applyBorder="1" applyAlignment="1">
      <alignment horizontal="right" indent="2"/>
    </xf>
    <xf numFmtId="164" fontId="11" fillId="0" borderId="31" xfId="1" applyNumberFormat="1" applyFont="1" applyFill="1" applyBorder="1" applyAlignment="1">
      <alignment horizontal="right" indent="2"/>
    </xf>
    <xf numFmtId="164" fontId="11" fillId="0" borderId="32" xfId="1" applyNumberFormat="1" applyFont="1" applyFill="1" applyBorder="1" applyAlignment="1">
      <alignment horizontal="right" indent="2"/>
    </xf>
    <xf numFmtId="164" fontId="57" fillId="5" borderId="34" xfId="1" applyNumberFormat="1" applyFont="1" applyFill="1" applyBorder="1" applyAlignment="1">
      <alignment horizontal="right" vertical="center" indent="2"/>
    </xf>
    <xf numFmtId="164" fontId="57" fillId="5" borderId="35" xfId="1" applyNumberFormat="1" applyFont="1" applyFill="1" applyBorder="1" applyAlignment="1">
      <alignment horizontal="right" vertical="center" indent="2"/>
    </xf>
    <xf numFmtId="164" fontId="58" fillId="5" borderId="35" xfId="1" applyNumberFormat="1" applyFont="1" applyFill="1" applyBorder="1" applyAlignment="1">
      <alignment horizontal="right" vertical="center" indent="2"/>
    </xf>
    <xf numFmtId="0" fontId="58" fillId="5" borderId="0" xfId="0" applyFont="1" applyFill="1" applyBorder="1" applyAlignment="1">
      <alignment horizontal="center" vertical="center" wrapText="1"/>
    </xf>
    <xf numFmtId="41" fontId="59" fillId="5" borderId="0" xfId="1" applyNumberFormat="1" applyFont="1" applyFill="1" applyBorder="1" applyAlignment="1">
      <alignment horizontal="right" vertical="center" indent="2"/>
    </xf>
    <xf numFmtId="0" fontId="14" fillId="6" borderId="0" xfId="0" applyFont="1" applyFill="1" applyBorder="1" applyAlignment="1">
      <alignment horizontal="left" indent="1"/>
    </xf>
    <xf numFmtId="41" fontId="14" fillId="0" borderId="15" xfId="1" applyNumberFormat="1" applyFont="1" applyFill="1" applyBorder="1" applyAlignment="1">
      <alignment horizontal="right" indent="2"/>
    </xf>
    <xf numFmtId="41" fontId="14" fillId="0" borderId="16" xfId="1" applyNumberFormat="1" applyFont="1" applyFill="1" applyBorder="1" applyAlignment="1">
      <alignment horizontal="right" indent="2"/>
    </xf>
    <xf numFmtId="41" fontId="14" fillId="0" borderId="17" xfId="1" applyNumberFormat="1" applyFont="1" applyFill="1" applyBorder="1" applyAlignment="1">
      <alignment horizontal="right" indent="2"/>
    </xf>
    <xf numFmtId="41" fontId="14" fillId="0" borderId="18" xfId="1" applyNumberFormat="1" applyFont="1" applyFill="1" applyBorder="1" applyAlignment="1">
      <alignment horizontal="right" indent="2"/>
    </xf>
    <xf numFmtId="41" fontId="14" fillId="0" borderId="19" xfId="1" applyNumberFormat="1" applyFont="1" applyFill="1" applyBorder="1" applyAlignment="1">
      <alignment horizontal="right" indent="2"/>
    </xf>
    <xf numFmtId="41" fontId="14" fillId="0" borderId="20" xfId="1" applyNumberFormat="1" applyFont="1" applyFill="1" applyBorder="1" applyAlignment="1">
      <alignment horizontal="right" indent="2"/>
    </xf>
    <xf numFmtId="41" fontId="14" fillId="0" borderId="21" xfId="1" applyNumberFormat="1" applyFont="1" applyFill="1" applyBorder="1" applyAlignment="1">
      <alignment horizontal="left" indent="6"/>
    </xf>
    <xf numFmtId="41" fontId="14" fillId="0" borderId="22" xfId="1" applyNumberFormat="1" applyFont="1" applyFill="1" applyBorder="1" applyAlignment="1">
      <alignment horizontal="left" indent="6"/>
    </xf>
    <xf numFmtId="0" fontId="57" fillId="5" borderId="25" xfId="0" applyFont="1" applyFill="1" applyBorder="1" applyAlignment="1">
      <alignment horizontal="center" vertical="center" wrapText="1"/>
    </xf>
    <xf numFmtId="0" fontId="57" fillId="5" borderId="25" xfId="0" applyFont="1" applyFill="1" applyBorder="1" applyAlignment="1">
      <alignment horizontal="center" vertical="center"/>
    </xf>
    <xf numFmtId="41" fontId="14" fillId="0" borderId="27" xfId="1" applyNumberFormat="1" applyFont="1" applyFill="1" applyBorder="1" applyAlignment="1">
      <alignment horizontal="right" indent="2"/>
    </xf>
    <xf numFmtId="41" fontId="14" fillId="0" borderId="29" xfId="1" applyNumberFormat="1" applyFont="1" applyFill="1" applyBorder="1" applyAlignment="1">
      <alignment horizontal="right" indent="2"/>
    </xf>
    <xf numFmtId="41" fontId="14" fillId="0" borderId="31" xfId="1" applyNumberFormat="1" applyFont="1" applyFill="1" applyBorder="1" applyAlignment="1">
      <alignment horizontal="right" indent="2"/>
    </xf>
    <xf numFmtId="41" fontId="14" fillId="0" borderId="36" xfId="1" applyNumberFormat="1" applyFont="1" applyFill="1" applyBorder="1" applyAlignment="1">
      <alignment horizontal="right" indent="2"/>
    </xf>
    <xf numFmtId="41" fontId="14" fillId="0" borderId="37" xfId="1" applyNumberFormat="1" applyFont="1" applyFill="1" applyBorder="1" applyAlignment="1">
      <alignment horizontal="right" indent="2"/>
    </xf>
    <xf numFmtId="41" fontId="14" fillId="0" borderId="38" xfId="1" applyNumberFormat="1" applyFont="1" applyFill="1" applyBorder="1" applyAlignment="1">
      <alignment horizontal="left" indent="6"/>
    </xf>
    <xf numFmtId="41" fontId="59" fillId="5" borderId="34" xfId="1" applyNumberFormat="1" applyFont="1" applyFill="1" applyBorder="1" applyAlignment="1">
      <alignment horizontal="right" vertical="center" indent="2"/>
    </xf>
    <xf numFmtId="41" fontId="59" fillId="5" borderId="35" xfId="1" applyNumberFormat="1" applyFont="1" applyFill="1" applyBorder="1" applyAlignment="1">
      <alignment horizontal="right" vertical="center" indent="2"/>
    </xf>
    <xf numFmtId="0" fontId="57" fillId="5" borderId="26" xfId="0" applyFont="1" applyFill="1" applyBorder="1" applyAlignment="1">
      <alignment horizontal="center" vertical="center"/>
    </xf>
    <xf numFmtId="0" fontId="55" fillId="5" borderId="0" xfId="0" applyFont="1" applyFill="1" applyBorder="1" applyAlignment="1">
      <alignment horizontal="center" vertical="center" wrapText="1"/>
    </xf>
    <xf numFmtId="0" fontId="8" fillId="6" borderId="0" xfId="0" applyFont="1" applyFill="1" applyBorder="1" applyAlignment="1">
      <alignment horizontal="left" indent="3"/>
    </xf>
    <xf numFmtId="0" fontId="8" fillId="6" borderId="0" xfId="0" applyFont="1" applyFill="1" applyBorder="1" applyAlignment="1">
      <alignment horizontal="left" vertical="center" wrapText="1" indent="3"/>
    </xf>
    <xf numFmtId="0" fontId="53" fillId="5" borderId="0" xfId="0" applyFont="1" applyFill="1" applyBorder="1" applyAlignment="1">
      <alignment horizontal="center" vertical="center" wrapText="1"/>
    </xf>
    <xf numFmtId="0" fontId="55" fillId="5" borderId="39" xfId="0" applyFont="1" applyFill="1" applyBorder="1" applyAlignment="1">
      <alignment horizontal="center" vertical="center" wrapText="1"/>
    </xf>
    <xf numFmtId="37" fontId="58" fillId="5" borderId="39" xfId="1" applyNumberFormat="1" applyFont="1" applyFill="1" applyBorder="1" applyAlignment="1">
      <alignment horizontal="right" vertical="center" indent="9"/>
    </xf>
    <xf numFmtId="37" fontId="16" fillId="0" borderId="40" xfId="1" applyNumberFormat="1" applyFont="1" applyFill="1" applyBorder="1" applyAlignment="1">
      <alignment horizontal="right" indent="9"/>
    </xf>
    <xf numFmtId="37" fontId="16" fillId="0" borderId="41" xfId="1" applyNumberFormat="1" applyFont="1" applyFill="1" applyBorder="1" applyAlignment="1">
      <alignment horizontal="right" vertical="center" indent="9"/>
    </xf>
    <xf numFmtId="37" fontId="16" fillId="0" borderId="42" xfId="1" applyNumberFormat="1" applyFont="1" applyFill="1" applyBorder="1" applyAlignment="1">
      <alignment horizontal="right" indent="9"/>
    </xf>
    <xf numFmtId="166" fontId="0" fillId="2" borderId="0" xfId="1" applyNumberFormat="1" applyFont="1" applyFill="1" applyBorder="1" applyAlignment="1">
      <alignment horizontal="left" indent="1"/>
    </xf>
    <xf numFmtId="166" fontId="0" fillId="6" borderId="0" xfId="1" applyNumberFormat="1" applyFont="1" applyFill="1" applyBorder="1" applyAlignment="1">
      <alignment horizontal="left" indent="1"/>
    </xf>
    <xf numFmtId="166" fontId="58" fillId="5" borderId="0" xfId="1" applyNumberFormat="1" applyFont="1" applyFill="1" applyBorder="1" applyAlignment="1">
      <alignment horizontal="center" vertical="center"/>
    </xf>
    <xf numFmtId="167" fontId="58" fillId="5" borderId="0" xfId="1" applyNumberFormat="1" applyFont="1" applyFill="1" applyBorder="1" applyAlignment="1">
      <alignment vertical="center"/>
    </xf>
    <xf numFmtId="167" fontId="11" fillId="0" borderId="40" xfId="1" applyNumberFormat="1" applyFont="1" applyFill="1" applyBorder="1" applyAlignment="1"/>
    <xf numFmtId="167" fontId="11" fillId="0" borderId="41" xfId="1" applyNumberFormat="1" applyFont="1" applyFill="1" applyBorder="1" applyAlignment="1"/>
    <xf numFmtId="167" fontId="11" fillId="0" borderId="42" xfId="1" applyNumberFormat="1" applyFont="1" applyFill="1" applyBorder="1" applyAlignment="1"/>
    <xf numFmtId="167" fontId="11" fillId="0" borderId="15" xfId="1" applyNumberFormat="1" applyFont="1" applyFill="1" applyBorder="1" applyAlignment="1"/>
    <xf numFmtId="167" fontId="11" fillId="0" borderId="17" xfId="1" applyNumberFormat="1" applyFont="1" applyFill="1" applyBorder="1" applyAlignment="1"/>
    <xf numFmtId="167" fontId="11" fillId="0" borderId="18" xfId="1" applyNumberFormat="1" applyFont="1" applyFill="1" applyBorder="1" applyAlignment="1"/>
    <xf numFmtId="167" fontId="11" fillId="0" borderId="19" xfId="1" applyNumberFormat="1" applyFont="1" applyFill="1" applyBorder="1" applyAlignment="1"/>
    <xf numFmtId="167" fontId="11" fillId="0" borderId="20" xfId="1" applyNumberFormat="1" applyFont="1" applyFill="1" applyBorder="1" applyAlignment="1"/>
    <xf numFmtId="167" fontId="11" fillId="0" borderId="22" xfId="1" applyNumberFormat="1" applyFont="1" applyFill="1" applyBorder="1" applyAlignment="1"/>
    <xf numFmtId="167" fontId="58" fillId="5" borderId="34" xfId="1" applyNumberFormat="1" applyFont="1" applyFill="1" applyBorder="1" applyAlignment="1">
      <alignment vertical="center"/>
    </xf>
    <xf numFmtId="167" fontId="58" fillId="5" borderId="35" xfId="1" applyNumberFormat="1" applyFont="1" applyFill="1" applyBorder="1" applyAlignment="1">
      <alignment vertical="center"/>
    </xf>
    <xf numFmtId="166" fontId="57" fillId="5" borderId="25" xfId="1" applyNumberFormat="1" applyFont="1" applyFill="1" applyBorder="1" applyAlignment="1">
      <alignment horizontal="center" vertical="center" wrapText="1"/>
    </xf>
    <xf numFmtId="166" fontId="57" fillId="5" borderId="26" xfId="1" applyNumberFormat="1" applyFont="1" applyFill="1" applyBorder="1" applyAlignment="1">
      <alignment horizontal="center" vertical="center" wrapText="1"/>
    </xf>
    <xf numFmtId="166" fontId="0" fillId="6" borderId="0" xfId="1" applyNumberFormat="1" applyFont="1" applyFill="1" applyBorder="1" applyAlignment="1">
      <alignment horizontal="left" indent="3"/>
    </xf>
    <xf numFmtId="166" fontId="58" fillId="5" borderId="39" xfId="1" applyNumberFormat="1" applyFont="1" applyFill="1" applyBorder="1" applyAlignment="1">
      <alignment horizontal="center" vertical="center"/>
    </xf>
    <xf numFmtId="37" fontId="59" fillId="5" borderId="39" xfId="1" applyNumberFormat="1" applyFont="1" applyFill="1" applyBorder="1" applyAlignment="1">
      <alignment horizontal="center" vertical="center"/>
    </xf>
    <xf numFmtId="166" fontId="58" fillId="5" borderId="39" xfId="1" applyNumberFormat="1" applyFont="1" applyFill="1" applyBorder="1" applyAlignment="1">
      <alignment horizontal="center" vertical="center" wrapText="1"/>
    </xf>
    <xf numFmtId="37" fontId="11" fillId="3" borderId="42" xfId="1" applyNumberFormat="1" applyFont="1" applyFill="1" applyBorder="1" applyAlignment="1">
      <alignment horizontal="center" vertical="center"/>
    </xf>
    <xf numFmtId="166" fontId="14" fillId="6" borderId="0" xfId="1" applyNumberFormat="1" applyFont="1" applyFill="1" applyBorder="1" applyAlignment="1">
      <alignment horizontal="left" indent="3"/>
    </xf>
    <xf numFmtId="37" fontId="16" fillId="0" borderId="40" xfId="1" applyNumberFormat="1" applyFont="1" applyFill="1" applyBorder="1" applyAlignment="1">
      <alignment horizontal="center" vertical="center"/>
    </xf>
    <xf numFmtId="37" fontId="16" fillId="0" borderId="41" xfId="1" applyNumberFormat="1" applyFont="1" applyFill="1" applyBorder="1" applyAlignment="1">
      <alignment horizontal="center" vertical="center"/>
    </xf>
    <xf numFmtId="0" fontId="58" fillId="5" borderId="0" xfId="0" applyFont="1" applyFill="1" applyBorder="1" applyAlignment="1">
      <alignment horizontal="center" vertical="center"/>
    </xf>
    <xf numFmtId="0" fontId="7" fillId="6" borderId="0" xfId="0" applyFont="1" applyFill="1" applyBorder="1" applyAlignment="1">
      <alignment horizontal="left" indent="3"/>
    </xf>
    <xf numFmtId="0" fontId="16" fillId="6" borderId="0" xfId="0" applyFont="1" applyFill="1" applyBorder="1" applyAlignment="1">
      <alignment horizontal="left" indent="3"/>
    </xf>
    <xf numFmtId="0" fontId="0" fillId="6" borderId="0" xfId="0" applyFont="1" applyFill="1" applyBorder="1"/>
    <xf numFmtId="168" fontId="7" fillId="0" borderId="40" xfId="0" applyNumberFormat="1" applyFont="1" applyBorder="1" applyAlignment="1">
      <alignment horizontal="right" indent="9"/>
    </xf>
    <xf numFmtId="168" fontId="16" fillId="0" borderId="41" xfId="0" applyNumberFormat="1" applyFont="1" applyBorder="1" applyAlignment="1">
      <alignment horizontal="right" indent="9"/>
    </xf>
    <xf numFmtId="168" fontId="7" fillId="0" borderId="41" xfId="0" applyNumberFormat="1" applyFont="1" applyBorder="1" applyAlignment="1">
      <alignment horizontal="right" indent="9"/>
    </xf>
    <xf numFmtId="0" fontId="0" fillId="0" borderId="42" xfId="0" applyFont="1" applyBorder="1"/>
    <xf numFmtId="168" fontId="14" fillId="0" borderId="0" xfId="0" applyNumberFormat="1" applyFont="1" applyBorder="1" applyAlignment="1">
      <alignment horizontal="right" indent="3"/>
    </xf>
    <xf numFmtId="0" fontId="28" fillId="6" borderId="0" xfId="3" applyFont="1" applyFill="1" applyBorder="1" applyAlignment="1">
      <alignment horizontal="left" indent="1"/>
    </xf>
    <xf numFmtId="0" fontId="28" fillId="6" borderId="0" xfId="3" applyFont="1" applyFill="1" applyBorder="1" applyAlignment="1">
      <alignment horizontal="left" vertical="center" indent="1"/>
    </xf>
    <xf numFmtId="0" fontId="58" fillId="5" borderId="0" xfId="3" applyFont="1" applyFill="1" applyBorder="1" applyAlignment="1">
      <alignment horizontal="center" vertical="center"/>
    </xf>
    <xf numFmtId="168" fontId="58" fillId="5" borderId="0" xfId="0" applyNumberFormat="1" applyFont="1" applyFill="1" applyBorder="1" applyAlignment="1">
      <alignment horizontal="right" vertical="center" indent="3"/>
    </xf>
    <xf numFmtId="168" fontId="14" fillId="0" borderId="40" xfId="0" applyNumberFormat="1" applyFont="1" applyBorder="1" applyAlignment="1">
      <alignment horizontal="right" indent="3"/>
    </xf>
    <xf numFmtId="168" fontId="16" fillId="0" borderId="40" xfId="0" applyNumberFormat="1" applyFont="1" applyBorder="1" applyAlignment="1">
      <alignment horizontal="right" indent="3"/>
    </xf>
    <xf numFmtId="168" fontId="14" fillId="0" borderId="41" xfId="0" applyNumberFormat="1" applyFont="1" applyBorder="1" applyAlignment="1">
      <alignment horizontal="right" indent="3"/>
    </xf>
    <xf numFmtId="168" fontId="16" fillId="0" borderId="41" xfId="0" applyNumberFormat="1" applyFont="1" applyBorder="1" applyAlignment="1">
      <alignment horizontal="right" indent="3"/>
    </xf>
    <xf numFmtId="168" fontId="14" fillId="0" borderId="42" xfId="0" applyNumberFormat="1" applyFont="1" applyBorder="1" applyAlignment="1">
      <alignment horizontal="right" indent="3"/>
    </xf>
    <xf numFmtId="168" fontId="16" fillId="0" borderId="42" xfId="0" applyNumberFormat="1" applyFont="1" applyBorder="1" applyAlignment="1">
      <alignment horizontal="right" indent="3"/>
    </xf>
    <xf numFmtId="0" fontId="58" fillId="5" borderId="25" xfId="0" applyFont="1" applyFill="1" applyBorder="1" applyAlignment="1">
      <alignment horizontal="center" vertical="center"/>
    </xf>
    <xf numFmtId="168" fontId="58" fillId="5" borderId="35" xfId="0" applyNumberFormat="1" applyFont="1" applyFill="1" applyBorder="1" applyAlignment="1">
      <alignment horizontal="right" vertical="center" indent="3"/>
    </xf>
    <xf numFmtId="168" fontId="58" fillId="5" borderId="34" xfId="0" applyNumberFormat="1" applyFont="1" applyFill="1" applyBorder="1" applyAlignment="1">
      <alignment horizontal="right" vertical="center" indent="3"/>
    </xf>
    <xf numFmtId="0" fontId="31" fillId="6" borderId="0" xfId="3" applyFont="1" applyFill="1" applyBorder="1" applyAlignment="1">
      <alignment horizontal="left" indent="1"/>
    </xf>
    <xf numFmtId="0" fontId="31" fillId="6" borderId="0" xfId="3" applyFont="1" applyFill="1" applyBorder="1" applyAlignment="1">
      <alignment horizontal="left" vertical="center" indent="1"/>
    </xf>
    <xf numFmtId="0" fontId="31" fillId="6" borderId="0" xfId="3" applyFont="1" applyFill="1" applyBorder="1" applyAlignment="1">
      <alignment horizontal="left" vertical="center"/>
    </xf>
    <xf numFmtId="0" fontId="62" fillId="5" borderId="45" xfId="0" applyFont="1" applyFill="1" applyBorder="1" applyAlignment="1">
      <alignment horizontal="center" vertical="center" wrapText="1"/>
    </xf>
    <xf numFmtId="168" fontId="14" fillId="0" borderId="15" xfId="0" applyNumberFormat="1" applyFont="1" applyBorder="1" applyAlignment="1">
      <alignment horizontal="right" indent="3"/>
    </xf>
    <xf numFmtId="168" fontId="14" fillId="0" borderId="16" xfId="0" applyNumberFormat="1" applyFont="1" applyBorder="1" applyAlignment="1">
      <alignment horizontal="right" indent="3"/>
    </xf>
    <xf numFmtId="168" fontId="14" fillId="0" borderId="18" xfId="0" applyNumberFormat="1" applyFont="1" applyBorder="1" applyAlignment="1">
      <alignment horizontal="right" indent="3"/>
    </xf>
    <xf numFmtId="168" fontId="14" fillId="0" borderId="20" xfId="0" applyNumberFormat="1" applyFont="1" applyBorder="1" applyAlignment="1">
      <alignment horizontal="right" indent="3"/>
    </xf>
    <xf numFmtId="168" fontId="14" fillId="0" borderId="21" xfId="0" applyNumberFormat="1" applyFont="1" applyBorder="1" applyAlignment="1">
      <alignment horizontal="right" indent="3"/>
    </xf>
    <xf numFmtId="168" fontId="58" fillId="5" borderId="16" xfId="0" applyNumberFormat="1" applyFont="1" applyFill="1" applyBorder="1" applyAlignment="1">
      <alignment horizontal="right" vertical="center" indent="3"/>
    </xf>
    <xf numFmtId="168" fontId="14" fillId="0" borderId="46" xfId="0" applyNumberFormat="1" applyFont="1" applyBorder="1" applyAlignment="1">
      <alignment horizontal="right" indent="3"/>
    </xf>
    <xf numFmtId="168" fontId="14" fillId="0" borderId="47" xfId="0" applyNumberFormat="1" applyFont="1" applyBorder="1" applyAlignment="1">
      <alignment horizontal="right" indent="3"/>
    </xf>
    <xf numFmtId="168" fontId="14" fillId="0" borderId="48" xfId="0" applyNumberFormat="1" applyFont="1" applyBorder="1" applyAlignment="1">
      <alignment horizontal="right" indent="3"/>
    </xf>
    <xf numFmtId="0" fontId="63" fillId="5" borderId="0" xfId="0" applyFont="1" applyFill="1" applyBorder="1" applyAlignment="1">
      <alignment horizontal="center" vertical="center" wrapText="1"/>
    </xf>
    <xf numFmtId="0" fontId="3" fillId="6" borderId="0" xfId="0" applyFont="1" applyFill="1" applyBorder="1" applyAlignment="1">
      <alignment horizontal="left" indent="1"/>
    </xf>
    <xf numFmtId="0" fontId="21" fillId="6" borderId="0" xfId="0" applyFont="1" applyFill="1" applyBorder="1" applyAlignment="1">
      <alignment horizontal="left" indent="1"/>
    </xf>
    <xf numFmtId="0" fontId="12" fillId="6" borderId="0" xfId="0" applyFont="1" applyFill="1" applyBorder="1" applyAlignment="1">
      <alignment horizontal="center"/>
    </xf>
    <xf numFmtId="0" fontId="63" fillId="5" borderId="39" xfId="0" applyFont="1" applyFill="1" applyBorder="1" applyAlignment="1">
      <alignment horizontal="center" vertical="center"/>
    </xf>
    <xf numFmtId="168" fontId="3" fillId="0" borderId="40" xfId="0" applyNumberFormat="1" applyFont="1" applyBorder="1" applyAlignment="1">
      <alignment horizontal="right" indent="5"/>
    </xf>
    <xf numFmtId="168" fontId="16" fillId="0" borderId="41" xfId="0" applyNumberFormat="1" applyFont="1" applyBorder="1" applyAlignment="1">
      <alignment horizontal="right" indent="5"/>
    </xf>
    <xf numFmtId="168" fontId="3" fillId="0" borderId="41" xfId="0" applyNumberFormat="1" applyFont="1" applyBorder="1" applyAlignment="1">
      <alignment horizontal="right" indent="5"/>
    </xf>
    <xf numFmtId="168" fontId="16" fillId="0" borderId="42" xfId="0" applyNumberFormat="1" applyFont="1" applyBorder="1" applyAlignment="1">
      <alignment horizontal="right" indent="5"/>
    </xf>
    <xf numFmtId="0" fontId="57" fillId="5" borderId="14" xfId="0" applyFont="1" applyFill="1" applyBorder="1" applyAlignment="1">
      <alignment horizontal="center" vertical="center"/>
    </xf>
    <xf numFmtId="170" fontId="11" fillId="0" borderId="40" xfId="1" applyNumberFormat="1" applyFont="1" applyFill="1" applyBorder="1" applyAlignment="1"/>
    <xf numFmtId="170" fontId="11" fillId="0" borderId="41" xfId="1" applyNumberFormat="1" applyFont="1" applyFill="1" applyBorder="1" applyAlignment="1"/>
    <xf numFmtId="170" fontId="11" fillId="0" borderId="42" xfId="1" applyNumberFormat="1" applyFont="1" applyFill="1" applyBorder="1" applyAlignment="1"/>
    <xf numFmtId="0" fontId="31" fillId="6" borderId="0" xfId="4" applyFont="1" applyFill="1" applyBorder="1" applyAlignment="1">
      <alignment horizontal="left" indent="2"/>
    </xf>
    <xf numFmtId="171" fontId="58" fillId="5" borderId="33" xfId="1" applyNumberFormat="1" applyFont="1" applyFill="1" applyBorder="1" applyAlignment="1">
      <alignment vertical="center"/>
    </xf>
    <xf numFmtId="171" fontId="58" fillId="5" borderId="34" xfId="1" applyNumberFormat="1" applyFont="1" applyFill="1" applyBorder="1" applyAlignment="1">
      <alignment vertical="center"/>
    </xf>
    <xf numFmtId="170" fontId="58" fillId="5" borderId="34" xfId="1" applyNumberFormat="1" applyFont="1" applyFill="1" applyBorder="1" applyAlignment="1">
      <alignment vertical="center"/>
    </xf>
    <xf numFmtId="0" fontId="24" fillId="0" borderId="0" xfId="0" applyFont="1" applyBorder="1" applyAlignment="1">
      <alignment horizontal="left" vertical="justify" indent="1"/>
    </xf>
    <xf numFmtId="0" fontId="0" fillId="0" borderId="0" xfId="0" applyBorder="1"/>
    <xf numFmtId="0" fontId="59" fillId="5" borderId="0" xfId="0" applyFont="1" applyFill="1" applyBorder="1" applyAlignment="1">
      <alignment horizontal="center" vertical="center" wrapText="1"/>
    </xf>
    <xf numFmtId="0" fontId="11" fillId="6" borderId="0" xfId="0" applyFont="1" applyFill="1" applyBorder="1" applyAlignment="1">
      <alignment horizontal="left" indent="1"/>
    </xf>
    <xf numFmtId="168" fontId="3" fillId="0" borderId="40" xfId="0" applyNumberFormat="1" applyFont="1" applyFill="1" applyBorder="1" applyAlignment="1">
      <alignment horizontal="right" indent="5"/>
    </xf>
    <xf numFmtId="168" fontId="16" fillId="0" borderId="41" xfId="0" applyNumberFormat="1" applyFont="1" applyFill="1" applyBorder="1" applyAlignment="1">
      <alignment horizontal="right" indent="5"/>
    </xf>
    <xf numFmtId="168" fontId="3" fillId="0" borderId="41" xfId="0" applyNumberFormat="1" applyFont="1" applyFill="1" applyBorder="1" applyAlignment="1">
      <alignment horizontal="right" indent="5"/>
    </xf>
    <xf numFmtId="0" fontId="3" fillId="0" borderId="0" xfId="0" applyFont="1" applyFill="1" applyBorder="1" applyAlignment="1">
      <alignment horizontal="left" indent="1"/>
    </xf>
    <xf numFmtId="0" fontId="59" fillId="5" borderId="23" xfId="0" applyFont="1" applyFill="1" applyBorder="1" applyAlignment="1">
      <alignment horizontal="center" vertical="center"/>
    </xf>
    <xf numFmtId="0" fontId="0" fillId="0" borderId="0" xfId="0" applyBorder="1" applyAlignment="1">
      <alignment horizontal="left" wrapText="1" indent="2"/>
    </xf>
    <xf numFmtId="168" fontId="8" fillId="0" borderId="0" xfId="0" applyNumberFormat="1" applyFont="1" applyBorder="1" applyAlignment="1">
      <alignment horizontal="right" indent="7"/>
    </xf>
    <xf numFmtId="0" fontId="58" fillId="5" borderId="39" xfId="0" applyFont="1" applyFill="1" applyBorder="1" applyAlignment="1">
      <alignment horizontal="center" vertical="center"/>
    </xf>
    <xf numFmtId="168" fontId="7" fillId="0" borderId="40" xfId="0" applyNumberFormat="1" applyFont="1" applyFill="1" applyBorder="1" applyAlignment="1">
      <alignment horizontal="right" indent="7"/>
    </xf>
    <xf numFmtId="168" fontId="8" fillId="0" borderId="41" xfId="0" applyNumberFormat="1" applyFont="1" applyFill="1" applyBorder="1" applyAlignment="1">
      <alignment horizontal="right" indent="7"/>
    </xf>
    <xf numFmtId="168" fontId="7" fillId="0" borderId="41" xfId="0" applyNumberFormat="1" applyFont="1" applyFill="1" applyBorder="1" applyAlignment="1">
      <alignment horizontal="right" indent="7"/>
    </xf>
    <xf numFmtId="168" fontId="8" fillId="0" borderId="41" xfId="0" applyNumberFormat="1" applyFont="1" applyBorder="1" applyAlignment="1">
      <alignment horizontal="right" vertical="center" indent="7"/>
    </xf>
    <xf numFmtId="168" fontId="8" fillId="0" borderId="42" xfId="0" applyNumberFormat="1" applyFont="1" applyBorder="1" applyAlignment="1">
      <alignment horizontal="right" vertical="center" indent="7"/>
    </xf>
    <xf numFmtId="0" fontId="29" fillId="6" borderId="0" xfId="4" applyFont="1" applyFill="1" applyBorder="1" applyAlignment="1">
      <alignment horizontal="left" indent="2"/>
    </xf>
    <xf numFmtId="0" fontId="31" fillId="6" borderId="0" xfId="4" applyFont="1" applyFill="1" applyBorder="1" applyAlignment="1">
      <alignment horizontal="left" vertical="center" wrapText="1" indent="2"/>
    </xf>
    <xf numFmtId="0" fontId="0" fillId="6" borderId="0" xfId="0" applyFill="1" applyBorder="1" applyAlignment="1">
      <alignment horizontal="left" wrapText="1" indent="2"/>
    </xf>
    <xf numFmtId="168" fontId="8" fillId="0" borderId="41" xfId="0" applyNumberFormat="1" applyFont="1" applyBorder="1" applyAlignment="1">
      <alignment horizontal="right" indent="7"/>
    </xf>
    <xf numFmtId="168" fontId="8" fillId="0" borderId="42" xfId="0" applyNumberFormat="1" applyFont="1" applyBorder="1" applyAlignment="1">
      <alignment horizontal="right" indent="7"/>
    </xf>
    <xf numFmtId="0" fontId="58" fillId="5" borderId="23" xfId="0" applyFont="1" applyFill="1" applyBorder="1" applyAlignment="1">
      <alignment horizontal="center" vertical="center"/>
    </xf>
    <xf numFmtId="0" fontId="31" fillId="0" borderId="0" xfId="4" applyFont="1" applyBorder="1"/>
    <xf numFmtId="0" fontId="57" fillId="5" borderId="14" xfId="0" applyFont="1" applyFill="1" applyBorder="1" applyAlignment="1">
      <alignment horizontal="center" vertical="center" wrapText="1"/>
    </xf>
    <xf numFmtId="0" fontId="31" fillId="0" borderId="40" xfId="4" applyFont="1" applyBorder="1"/>
    <xf numFmtId="0" fontId="31" fillId="0" borderId="41" xfId="4" applyFont="1" applyBorder="1"/>
    <xf numFmtId="0" fontId="31" fillId="0" borderId="42" xfId="4" applyFont="1" applyBorder="1"/>
    <xf numFmtId="168" fontId="11" fillId="0" borderId="40" xfId="0" applyNumberFormat="1" applyFont="1" applyBorder="1" applyAlignment="1">
      <alignment horizontal="right" vertical="center" indent="3"/>
    </xf>
    <xf numFmtId="168" fontId="11" fillId="0" borderId="41" xfId="0" applyNumberFormat="1" applyFont="1" applyBorder="1" applyAlignment="1">
      <alignment horizontal="right" vertical="center" indent="3"/>
    </xf>
    <xf numFmtId="168" fontId="11" fillId="0" borderId="40" xfId="0" applyNumberFormat="1" applyFont="1" applyBorder="1" applyAlignment="1">
      <alignment horizontal="right" indent="3"/>
    </xf>
    <xf numFmtId="168" fontId="11" fillId="0" borderId="41" xfId="0" applyNumberFormat="1" applyFont="1" applyBorder="1" applyAlignment="1">
      <alignment horizontal="right" indent="3"/>
    </xf>
    <xf numFmtId="168" fontId="11" fillId="0" borderId="42" xfId="0" applyNumberFormat="1" applyFont="1" applyBorder="1" applyAlignment="1">
      <alignment horizontal="right" indent="3"/>
    </xf>
    <xf numFmtId="168" fontId="11" fillId="0" borderId="52" xfId="0" applyNumberFormat="1" applyFont="1" applyBorder="1" applyAlignment="1">
      <alignment horizontal="right" vertical="center" indent="3"/>
    </xf>
    <xf numFmtId="168" fontId="11" fillId="0" borderId="52" xfId="0" applyNumberFormat="1" applyFont="1" applyBorder="1" applyAlignment="1">
      <alignment horizontal="right" indent="3"/>
    </xf>
    <xf numFmtId="168" fontId="11" fillId="0" borderId="53" xfId="0" applyNumberFormat="1" applyFont="1" applyBorder="1" applyAlignment="1">
      <alignment horizontal="right" indent="3"/>
    </xf>
    <xf numFmtId="0" fontId="57" fillId="5" borderId="26" xfId="0" applyFont="1" applyFill="1" applyBorder="1" applyAlignment="1">
      <alignment horizontal="center" vertical="center" wrapText="1"/>
    </xf>
    <xf numFmtId="0" fontId="14" fillId="0" borderId="41" xfId="0" applyFont="1" applyBorder="1"/>
    <xf numFmtId="168" fontId="58" fillId="5" borderId="33" xfId="0" applyNumberFormat="1" applyFont="1" applyFill="1" applyBorder="1" applyAlignment="1">
      <alignment horizontal="right" vertical="center" indent="3"/>
    </xf>
    <xf numFmtId="164" fontId="0" fillId="4" borderId="0" xfId="0" applyNumberFormat="1" applyFill="1" applyBorder="1" applyAlignment="1">
      <alignment horizontal="center" vertical="center"/>
    </xf>
    <xf numFmtId="0" fontId="53" fillId="5" borderId="0" xfId="0" applyFont="1" applyFill="1" applyBorder="1" applyAlignment="1">
      <alignment horizontal="center" vertical="center"/>
    </xf>
    <xf numFmtId="164" fontId="53" fillId="5" borderId="0" xfId="0" applyNumberFormat="1" applyFont="1" applyFill="1" applyBorder="1" applyAlignment="1">
      <alignment horizontal="center" vertical="center"/>
    </xf>
    <xf numFmtId="0" fontId="14" fillId="6" borderId="49" xfId="0" applyFont="1" applyFill="1" applyBorder="1" applyAlignment="1">
      <alignment horizontal="left" vertical="center" wrapText="1"/>
    </xf>
    <xf numFmtId="0" fontId="14" fillId="6" borderId="50" xfId="0" applyFont="1" applyFill="1" applyBorder="1" applyAlignment="1">
      <alignment horizontal="left" vertical="center" wrapText="1"/>
    </xf>
    <xf numFmtId="0" fontId="66" fillId="7" borderId="50" xfId="0" applyFont="1" applyFill="1" applyBorder="1" applyAlignment="1">
      <alignment horizontal="left" vertical="center" wrapText="1"/>
    </xf>
    <xf numFmtId="0" fontId="14" fillId="6" borderId="51" xfId="0" applyFont="1" applyFill="1" applyBorder="1" applyAlignment="1">
      <alignment horizontal="left" vertical="center" wrapText="1"/>
    </xf>
    <xf numFmtId="0" fontId="53" fillId="5" borderId="14" xfId="0" applyFont="1" applyFill="1" applyBorder="1" applyAlignment="1">
      <alignment horizontal="center" vertical="center" wrapText="1"/>
    </xf>
    <xf numFmtId="164" fontId="0" fillId="4" borderId="15" xfId="0" applyNumberFormat="1" applyFill="1" applyBorder="1" applyAlignment="1">
      <alignment horizontal="center" vertical="center"/>
    </xf>
    <xf numFmtId="164" fontId="0" fillId="4" borderId="16" xfId="0" applyNumberFormat="1" applyFill="1" applyBorder="1" applyAlignment="1">
      <alignment horizontal="center" vertical="center"/>
    </xf>
    <xf numFmtId="164" fontId="0" fillId="4" borderId="18" xfId="0" applyNumberFormat="1" applyFill="1" applyBorder="1" applyAlignment="1">
      <alignment horizontal="center" vertical="center"/>
    </xf>
    <xf numFmtId="164" fontId="0" fillId="0" borderId="18" xfId="0" applyNumberFormat="1" applyBorder="1" applyAlignment="1">
      <alignment horizontal="center" vertical="center"/>
    </xf>
    <xf numFmtId="164" fontId="0" fillId="4" borderId="20" xfId="0" applyNumberFormat="1" applyFill="1" applyBorder="1" applyAlignment="1">
      <alignment horizontal="center" vertical="center"/>
    </xf>
    <xf numFmtId="164" fontId="0" fillId="4" borderId="21" xfId="0" applyNumberFormat="1" applyFill="1" applyBorder="1" applyAlignment="1">
      <alignment horizontal="center" vertical="center"/>
    </xf>
    <xf numFmtId="164" fontId="0" fillId="4" borderId="46" xfId="0" applyNumberFormat="1" applyFill="1" applyBorder="1" applyAlignment="1">
      <alignment horizontal="center" vertical="center"/>
    </xf>
    <xf numFmtId="164" fontId="0" fillId="4" borderId="47" xfId="0" applyNumberFormat="1" applyFill="1" applyBorder="1" applyAlignment="1">
      <alignment horizontal="center" vertical="center"/>
    </xf>
    <xf numFmtId="164" fontId="0" fillId="4" borderId="48" xfId="0" applyNumberFormat="1" applyFill="1" applyBorder="1" applyAlignment="1">
      <alignment horizontal="center" vertical="center"/>
    </xf>
    <xf numFmtId="164" fontId="0" fillId="4" borderId="27" xfId="0" applyNumberFormat="1" applyFill="1" applyBorder="1" applyAlignment="1">
      <alignment horizontal="center" vertical="center"/>
    </xf>
    <xf numFmtId="164" fontId="0" fillId="4" borderId="29" xfId="0" applyNumberFormat="1" applyFill="1" applyBorder="1" applyAlignment="1">
      <alignment horizontal="center" vertical="center"/>
    </xf>
    <xf numFmtId="164" fontId="0" fillId="4" borderId="31" xfId="0" applyNumberFormat="1" applyFill="1" applyBorder="1" applyAlignment="1">
      <alignment horizontal="center" vertical="center"/>
    </xf>
    <xf numFmtId="164" fontId="53" fillId="5" borderId="34" xfId="0" applyNumberFormat="1" applyFont="1" applyFill="1" applyBorder="1" applyAlignment="1">
      <alignment horizontal="center" vertical="center"/>
    </xf>
    <xf numFmtId="164" fontId="53" fillId="5" borderId="35" xfId="0" applyNumberFormat="1" applyFont="1" applyFill="1" applyBorder="1" applyAlignment="1">
      <alignment horizontal="center" vertical="center"/>
    </xf>
    <xf numFmtId="0" fontId="0" fillId="0" borderId="0" xfId="0" applyAlignment="1">
      <alignment horizontal="left" vertical="center"/>
    </xf>
    <xf numFmtId="164" fontId="45" fillId="0" borderId="0" xfId="0" applyNumberFormat="1" applyFont="1" applyBorder="1" applyAlignment="1">
      <alignment wrapText="1"/>
    </xf>
    <xf numFmtId="0" fontId="67" fillId="5" borderId="0" xfId="0" applyFont="1" applyFill="1" applyBorder="1" applyAlignment="1">
      <alignment vertical="center" wrapText="1"/>
    </xf>
    <xf numFmtId="164" fontId="67" fillId="5" borderId="0" xfId="0" applyNumberFormat="1" applyFont="1" applyFill="1" applyBorder="1" applyAlignment="1">
      <alignment vertical="center" wrapText="1"/>
    </xf>
    <xf numFmtId="0" fontId="45" fillId="6" borderId="0" xfId="0" applyFont="1" applyFill="1" applyBorder="1" applyAlignment="1">
      <alignment wrapText="1"/>
    </xf>
    <xf numFmtId="164" fontId="45" fillId="0" borderId="15" xfId="0" applyNumberFormat="1" applyFont="1" applyBorder="1" applyAlignment="1">
      <alignment wrapText="1"/>
    </xf>
    <xf numFmtId="164" fontId="45" fillId="0" borderId="16" xfId="0" applyNumberFormat="1" applyFont="1" applyBorder="1" applyAlignment="1">
      <alignment wrapText="1"/>
    </xf>
    <xf numFmtId="164" fontId="45" fillId="0" borderId="18" xfId="0" applyNumberFormat="1" applyFont="1" applyBorder="1" applyAlignment="1">
      <alignment wrapText="1"/>
    </xf>
    <xf numFmtId="164" fontId="45" fillId="0" borderId="20" xfId="0" applyNumberFormat="1" applyFont="1" applyBorder="1" applyAlignment="1">
      <alignment wrapText="1"/>
    </xf>
    <xf numFmtId="164" fontId="45" fillId="0" borderId="21" xfId="0" applyNumberFormat="1" applyFont="1" applyBorder="1" applyAlignment="1">
      <alignment wrapText="1"/>
    </xf>
    <xf numFmtId="164" fontId="45" fillId="0" borderId="46" xfId="0" applyNumberFormat="1" applyFont="1" applyBorder="1" applyAlignment="1">
      <alignment wrapText="1"/>
    </xf>
    <xf numFmtId="164" fontId="45" fillId="0" borderId="47" xfId="0" applyNumberFormat="1" applyFont="1" applyBorder="1" applyAlignment="1">
      <alignment wrapText="1"/>
    </xf>
    <xf numFmtId="164" fontId="45" fillId="0" borderId="48" xfId="0" applyNumberFormat="1" applyFont="1" applyBorder="1" applyAlignment="1">
      <alignment wrapText="1"/>
    </xf>
    <xf numFmtId="0" fontId="67" fillId="5" borderId="25" xfId="0" applyFont="1" applyFill="1" applyBorder="1" applyAlignment="1">
      <alignment horizontal="center" vertical="center" wrapText="1"/>
    </xf>
    <xf numFmtId="0" fontId="67" fillId="5" borderId="26" xfId="0" applyFont="1" applyFill="1" applyBorder="1" applyAlignment="1">
      <alignment horizontal="center" vertical="center" wrapText="1"/>
    </xf>
    <xf numFmtId="164" fontId="45" fillId="0" borderId="27" xfId="0" applyNumberFormat="1" applyFont="1" applyBorder="1" applyAlignment="1">
      <alignment wrapText="1"/>
    </xf>
    <xf numFmtId="164" fontId="45" fillId="0" borderId="28" xfId="0" applyNumberFormat="1" applyFont="1" applyBorder="1" applyAlignment="1">
      <alignment wrapText="1"/>
    </xf>
    <xf numFmtId="164" fontId="45" fillId="0" borderId="29" xfId="0" applyNumberFormat="1" applyFont="1" applyBorder="1" applyAlignment="1">
      <alignment wrapText="1"/>
    </xf>
    <xf numFmtId="164" fontId="45" fillId="0" borderId="30" xfId="0" applyNumberFormat="1" applyFont="1" applyBorder="1" applyAlignment="1">
      <alignment wrapText="1"/>
    </xf>
    <xf numFmtId="164" fontId="45" fillId="0" borderId="31" xfId="0" applyNumberFormat="1" applyFont="1" applyBorder="1" applyAlignment="1">
      <alignment wrapText="1"/>
    </xf>
    <xf numFmtId="164" fontId="45" fillId="0" borderId="32" xfId="0" applyNumberFormat="1" applyFont="1" applyBorder="1" applyAlignment="1">
      <alignment wrapText="1"/>
    </xf>
    <xf numFmtId="164" fontId="67" fillId="5" borderId="34" xfId="0" applyNumberFormat="1" applyFont="1" applyFill="1" applyBorder="1" applyAlignment="1">
      <alignment vertical="center" wrapText="1"/>
    </xf>
    <xf numFmtId="164" fontId="67" fillId="5" borderId="16" xfId="0" applyNumberFormat="1" applyFont="1" applyFill="1" applyBorder="1" applyAlignment="1">
      <alignment vertical="center" wrapText="1"/>
    </xf>
    <xf numFmtId="164" fontId="67" fillId="5" borderId="35" xfId="0" applyNumberFormat="1" applyFont="1" applyFill="1" applyBorder="1" applyAlignment="1">
      <alignment vertical="center" wrapText="1"/>
    </xf>
    <xf numFmtId="0" fontId="71" fillId="6" borderId="0" xfId="0" applyFont="1" applyFill="1" applyBorder="1" applyAlignment="1">
      <alignment horizontal="left" wrapText="1" indent="1"/>
    </xf>
    <xf numFmtId="0" fontId="69" fillId="5" borderId="0" xfId="0" applyFont="1" applyFill="1" applyBorder="1" applyAlignment="1">
      <alignment horizontal="center" vertical="center" wrapText="1"/>
    </xf>
    <xf numFmtId="172" fontId="71" fillId="0" borderId="15" xfId="1" applyNumberFormat="1" applyFont="1" applyBorder="1" applyAlignment="1">
      <alignment horizontal="center" vertical="center" wrapText="1"/>
    </xf>
    <xf numFmtId="172" fontId="71" fillId="0" borderId="16" xfId="1" applyNumberFormat="1" applyFont="1" applyBorder="1" applyAlignment="1">
      <alignment horizontal="center" vertical="center" wrapText="1"/>
    </xf>
    <xf numFmtId="172" fontId="71" fillId="0" borderId="18" xfId="1" applyNumberFormat="1" applyFont="1" applyBorder="1" applyAlignment="1">
      <alignment horizontal="center" vertical="center" wrapText="1"/>
    </xf>
    <xf numFmtId="172" fontId="71" fillId="0" borderId="0" xfId="1" applyNumberFormat="1" applyFont="1" applyBorder="1" applyAlignment="1">
      <alignment horizontal="center" vertical="center" wrapText="1"/>
    </xf>
    <xf numFmtId="172" fontId="71" fillId="0" borderId="20" xfId="1" applyNumberFormat="1" applyFont="1" applyBorder="1" applyAlignment="1">
      <alignment horizontal="center" vertical="center" wrapText="1"/>
    </xf>
    <xf numFmtId="172" fontId="71" fillId="0" borderId="21" xfId="1" applyNumberFormat="1" applyFont="1" applyBorder="1" applyAlignment="1">
      <alignment horizontal="center" vertical="center" wrapText="1"/>
    </xf>
    <xf numFmtId="172" fontId="71" fillId="0" borderId="46" xfId="1" applyNumberFormat="1" applyFont="1" applyBorder="1" applyAlignment="1">
      <alignment horizontal="center" vertical="center" wrapText="1"/>
    </xf>
    <xf numFmtId="172" fontId="71" fillId="0" borderId="47" xfId="1" applyNumberFormat="1" applyFont="1" applyBorder="1" applyAlignment="1">
      <alignment horizontal="center" vertical="center" wrapText="1"/>
    </xf>
    <xf numFmtId="172" fontId="71" fillId="0" borderId="48" xfId="1" applyNumberFormat="1" applyFont="1" applyBorder="1" applyAlignment="1">
      <alignment horizontal="center" vertical="center" wrapText="1"/>
    </xf>
    <xf numFmtId="172" fontId="69" fillId="5" borderId="0" xfId="0" applyNumberFormat="1" applyFont="1" applyFill="1" applyBorder="1" applyAlignment="1">
      <alignment horizontal="center" vertical="center" wrapText="1"/>
    </xf>
    <xf numFmtId="172" fontId="69" fillId="5" borderId="34" xfId="0" applyNumberFormat="1" applyFont="1" applyFill="1" applyBorder="1" applyAlignment="1">
      <alignment horizontal="center" vertical="center" wrapText="1"/>
    </xf>
    <xf numFmtId="0" fontId="6" fillId="0" borderId="0" xfId="0" applyFont="1" applyAlignment="1">
      <alignment horizontal="left" wrapText="1"/>
    </xf>
    <xf numFmtId="0" fontId="15" fillId="0" borderId="0" xfId="0" applyFont="1" applyAlignment="1">
      <alignment horizontal="left" wrapText="1"/>
    </xf>
    <xf numFmtId="0" fontId="12" fillId="0" borderId="0" xfId="0" applyFont="1" applyAlignment="1">
      <alignment horizontal="center"/>
    </xf>
    <xf numFmtId="0" fontId="6" fillId="3" borderId="0" xfId="0" applyFont="1" applyFill="1" applyAlignment="1">
      <alignment horizontal="left" wrapText="1"/>
    </xf>
    <xf numFmtId="0" fontId="34" fillId="0" borderId="0" xfId="0" applyFont="1" applyAlignment="1">
      <alignment horizontal="left" wrapText="1"/>
    </xf>
    <xf numFmtId="0" fontId="34" fillId="0" borderId="0" xfId="0" quotePrefix="1" applyFont="1" applyAlignment="1">
      <alignment horizontal="left" wrapText="1" indent="3"/>
    </xf>
    <xf numFmtId="0" fontId="34" fillId="0" borderId="0" xfId="0" applyFont="1" applyAlignment="1">
      <alignment horizontal="left" wrapText="1" indent="3"/>
    </xf>
    <xf numFmtId="0" fontId="54" fillId="5" borderId="0" xfId="0" applyFont="1" applyFill="1" applyBorder="1" applyAlignment="1">
      <alignment horizontal="center" vertical="center"/>
    </xf>
    <xf numFmtId="0" fontId="55" fillId="5" borderId="12" xfId="0" applyFont="1" applyFill="1" applyBorder="1" applyAlignment="1">
      <alignment horizontal="center" vertical="center"/>
    </xf>
    <xf numFmtId="0" fontId="55" fillId="5" borderId="24" xfId="0" applyFont="1" applyFill="1" applyBorder="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59" fillId="5" borderId="0" xfId="0" applyFont="1" applyFill="1" applyBorder="1" applyAlignment="1">
      <alignment horizontal="center" vertical="center" wrapText="1"/>
    </xf>
    <xf numFmtId="0" fontId="59" fillId="5" borderId="12" xfId="0" applyFont="1" applyFill="1" applyBorder="1" applyAlignment="1">
      <alignment horizontal="center" vertical="center"/>
    </xf>
    <xf numFmtId="0" fontId="59" fillId="5" borderId="24" xfId="0" applyFont="1" applyFill="1" applyBorder="1" applyAlignment="1">
      <alignment horizontal="center" vertical="center"/>
    </xf>
    <xf numFmtId="0" fontId="3" fillId="0" borderId="0" xfId="0" applyFont="1" applyAlignment="1">
      <alignment horizontal="center" vertical="center" wrapText="1"/>
    </xf>
    <xf numFmtId="0" fontId="9" fillId="0" borderId="0" xfId="0" applyFont="1" applyAlignment="1">
      <alignment horizontal="center" wrapText="1"/>
    </xf>
    <xf numFmtId="0" fontId="0" fillId="0" borderId="0" xfId="0" applyAlignment="1">
      <alignment horizontal="left" vertical="center" wrapText="1"/>
    </xf>
    <xf numFmtId="166" fontId="58" fillId="5" borderId="0" xfId="1" applyNumberFormat="1" applyFont="1" applyFill="1" applyBorder="1" applyAlignment="1">
      <alignment horizontal="center" vertical="center"/>
    </xf>
    <xf numFmtId="166" fontId="58" fillId="5" borderId="12" xfId="1" applyNumberFormat="1" applyFont="1" applyFill="1" applyBorder="1" applyAlignment="1">
      <alignment horizontal="center" vertical="center"/>
    </xf>
    <xf numFmtId="166" fontId="58" fillId="5" borderId="24" xfId="1" applyNumberFormat="1" applyFont="1" applyFill="1" applyBorder="1" applyAlignment="1">
      <alignment horizontal="center" vertical="center"/>
    </xf>
    <xf numFmtId="0" fontId="6" fillId="0" borderId="0" xfId="0" applyFont="1" applyAlignment="1">
      <alignment horizontal="left" wrapText="1"/>
    </xf>
    <xf numFmtId="0" fontId="6" fillId="0" borderId="0" xfId="0" applyFont="1" applyAlignment="1">
      <alignment horizontal="left"/>
    </xf>
    <xf numFmtId="0" fontId="20" fillId="0" borderId="0" xfId="0" applyFont="1" applyAlignment="1">
      <alignment horizontal="left" wrapText="1"/>
    </xf>
    <xf numFmtId="0" fontId="15" fillId="0" borderId="0" xfId="0" applyFont="1" applyAlignment="1">
      <alignment horizontal="left" wrapText="1"/>
    </xf>
    <xf numFmtId="166" fontId="12" fillId="0" borderId="0" xfId="1" quotePrefix="1" applyNumberFormat="1" applyFont="1" applyFill="1" applyAlignment="1">
      <alignment horizontal="center" vertical="center" wrapText="1"/>
    </xf>
    <xf numFmtId="166" fontId="12" fillId="0" borderId="0" xfId="1" applyNumberFormat="1" applyFont="1" applyFill="1" applyAlignment="1">
      <alignment horizontal="center" vertical="center" wrapText="1"/>
    </xf>
    <xf numFmtId="166" fontId="7" fillId="0" borderId="0" xfId="1" applyNumberFormat="1" applyFont="1" applyFill="1" applyAlignment="1">
      <alignment horizontal="center" vertical="center" wrapText="1"/>
    </xf>
    <xf numFmtId="166" fontId="12" fillId="0" borderId="0" xfId="1" applyNumberFormat="1" applyFont="1" applyFill="1" applyAlignment="1">
      <alignment horizontal="left" wrapText="1"/>
    </xf>
    <xf numFmtId="166" fontId="12" fillId="0" borderId="0" xfId="1" applyNumberFormat="1" applyFont="1" applyFill="1" applyAlignment="1">
      <alignment horizontal="center" wrapText="1"/>
    </xf>
    <xf numFmtId="166" fontId="7" fillId="3" borderId="0" xfId="1" applyNumberFormat="1" applyFont="1" applyFill="1" applyAlignment="1">
      <alignment horizontal="center" vertical="center" wrapText="1"/>
    </xf>
    <xf numFmtId="166" fontId="12" fillId="3" borderId="0" xfId="1" applyNumberFormat="1" applyFont="1" applyFill="1" applyAlignment="1">
      <alignment horizontal="left" wrapText="1"/>
    </xf>
    <xf numFmtId="166" fontId="12" fillId="3" borderId="0" xfId="1" applyNumberFormat="1" applyFont="1" applyFill="1" applyAlignment="1">
      <alignment horizontal="center" vertical="center" wrapText="1"/>
    </xf>
    <xf numFmtId="166" fontId="12" fillId="3" borderId="0" xfId="1" quotePrefix="1" applyNumberFormat="1" applyFont="1" applyFill="1" applyAlignment="1">
      <alignment horizontal="center" vertical="center" wrapText="1"/>
    </xf>
    <xf numFmtId="0" fontId="24" fillId="0" borderId="0" xfId="0" applyFont="1" applyAlignment="1">
      <alignment horizontal="justify" vertical="top"/>
    </xf>
    <xf numFmtId="0" fontId="3" fillId="0" borderId="0" xfId="0" applyFont="1" applyAlignment="1">
      <alignment horizontal="center"/>
    </xf>
    <xf numFmtId="0" fontId="12" fillId="0" borderId="0" xfId="0" applyFont="1" applyAlignment="1">
      <alignment horizontal="center" wrapText="1"/>
    </xf>
    <xf numFmtId="0" fontId="12" fillId="0" borderId="0" xfId="0" applyFont="1" applyAlignment="1">
      <alignment horizontal="center"/>
    </xf>
    <xf numFmtId="0" fontId="6" fillId="0" borderId="0" xfId="0" applyFont="1" applyBorder="1" applyAlignment="1">
      <alignment horizontal="left"/>
    </xf>
    <xf numFmtId="0" fontId="6" fillId="3" borderId="0" xfId="0" applyFont="1" applyFill="1" applyAlignment="1">
      <alignment horizontal="left" wrapText="1"/>
    </xf>
    <xf numFmtId="0" fontId="30" fillId="0" borderId="0" xfId="0" applyFont="1" applyAlignment="1">
      <alignment horizontal="left" vertical="center" wrapText="1"/>
    </xf>
    <xf numFmtId="0" fontId="7" fillId="0" borderId="0" xfId="0" applyFont="1" applyAlignment="1">
      <alignment horizontal="center"/>
    </xf>
    <xf numFmtId="0" fontId="58" fillId="5" borderId="0" xfId="0" applyFont="1" applyFill="1" applyBorder="1" applyAlignment="1">
      <alignment horizontal="center" vertical="center"/>
    </xf>
    <xf numFmtId="0" fontId="58" fillId="5" borderId="12" xfId="0" applyFont="1" applyFill="1" applyBorder="1" applyAlignment="1">
      <alignment horizontal="center" vertical="center"/>
    </xf>
    <xf numFmtId="0" fontId="58" fillId="5" borderId="24" xfId="0" applyFont="1" applyFill="1" applyBorder="1" applyAlignment="1">
      <alignment horizontal="center" vertical="center"/>
    </xf>
    <xf numFmtId="0" fontId="58" fillId="5" borderId="26" xfId="0" applyFont="1" applyFill="1" applyBorder="1" applyAlignment="1">
      <alignment horizontal="center" vertical="center"/>
    </xf>
    <xf numFmtId="0" fontId="33" fillId="0" borderId="0" xfId="0" applyFont="1" applyAlignment="1">
      <alignment horizontal="left" vertical="center" wrapText="1"/>
    </xf>
    <xf numFmtId="0" fontId="33" fillId="0" borderId="0" xfId="0" applyFont="1" applyAlignment="1">
      <alignment horizontal="left" wrapText="1"/>
    </xf>
    <xf numFmtId="0" fontId="57" fillId="5" borderId="0" xfId="0" applyFont="1" applyFill="1" applyBorder="1" applyAlignment="1">
      <alignment horizontal="center" vertical="center"/>
    </xf>
    <xf numFmtId="0" fontId="58" fillId="5" borderId="13" xfId="0" applyFont="1" applyFill="1" applyBorder="1" applyAlignment="1">
      <alignment horizontal="center" vertical="center" wrapText="1"/>
    </xf>
    <xf numFmtId="0" fontId="58" fillId="5" borderId="44" xfId="0" applyFont="1" applyFill="1" applyBorder="1" applyAlignment="1">
      <alignment horizontal="center" vertical="center"/>
    </xf>
    <xf numFmtId="0" fontId="58" fillId="5" borderId="39" xfId="0" applyFont="1" applyFill="1" applyBorder="1" applyAlignment="1">
      <alignment horizontal="center" vertical="center"/>
    </xf>
    <xf numFmtId="0" fontId="30" fillId="0" borderId="0" xfId="0" quotePrefix="1" applyFont="1" applyAlignment="1">
      <alignment horizontal="left" wrapText="1"/>
    </xf>
    <xf numFmtId="0" fontId="30" fillId="0" borderId="0" xfId="0" quotePrefix="1" applyFont="1" applyAlignment="1">
      <alignment horizontal="left" vertical="center" wrapText="1"/>
    </xf>
    <xf numFmtId="0" fontId="30" fillId="0" borderId="0" xfId="0" applyFont="1" applyAlignment="1">
      <alignment horizontal="left" wrapText="1"/>
    </xf>
    <xf numFmtId="0" fontId="3" fillId="0" borderId="0" xfId="0" applyFont="1" applyAlignment="1">
      <alignment horizontal="center" wrapText="1"/>
    </xf>
    <xf numFmtId="0" fontId="58" fillId="5" borderId="12" xfId="0" applyFont="1" applyFill="1" applyBorder="1" applyAlignment="1">
      <alignment horizontal="center" vertical="center" wrapText="1"/>
    </xf>
    <xf numFmtId="0" fontId="58" fillId="5" borderId="24" xfId="0" applyFont="1" applyFill="1" applyBorder="1" applyAlignment="1">
      <alignment horizontal="center" vertical="center" wrapText="1"/>
    </xf>
    <xf numFmtId="0" fontId="58" fillId="5" borderId="44" xfId="0" applyFont="1" applyFill="1" applyBorder="1" applyAlignment="1">
      <alignment horizontal="center" vertical="center" wrapText="1"/>
    </xf>
    <xf numFmtId="0" fontId="30" fillId="0" borderId="0" xfId="0" applyFont="1" applyAlignment="1">
      <alignment horizontal="left"/>
    </xf>
    <xf numFmtId="0" fontId="37" fillId="0" borderId="0" xfId="0" applyFont="1" applyAlignment="1">
      <alignment horizontal="left"/>
    </xf>
    <xf numFmtId="0" fontId="38" fillId="0" borderId="0" xfId="0" applyFont="1" applyAlignment="1">
      <alignment horizontal="left"/>
    </xf>
    <xf numFmtId="0" fontId="24" fillId="0" borderId="0" xfId="0" applyFont="1" applyAlignment="1">
      <alignment horizontal="justify" vertical="justify"/>
    </xf>
    <xf numFmtId="0" fontId="27" fillId="0" borderId="0" xfId="0" applyFont="1" applyAlignment="1">
      <alignment horizontal="justify"/>
    </xf>
    <xf numFmtId="0" fontId="6" fillId="3" borderId="0" xfId="0" applyFont="1" applyFill="1" applyAlignment="1">
      <alignment horizontal="center" wrapText="1"/>
    </xf>
    <xf numFmtId="0" fontId="27" fillId="0" borderId="0" xfId="0" applyFont="1" applyAlignment="1">
      <alignment horizontal="justify" vertical="justify"/>
    </xf>
    <xf numFmtId="0" fontId="39" fillId="0" borderId="0" xfId="0" applyFont="1" applyAlignment="1">
      <alignment horizontal="center" wrapText="1"/>
    </xf>
    <xf numFmtId="0" fontId="27" fillId="0" borderId="0" xfId="0" applyFont="1" applyAlignment="1">
      <alignment horizontal="justify" vertical="center"/>
    </xf>
    <xf numFmtId="0" fontId="24" fillId="0" borderId="0" xfId="0" applyFont="1" applyAlignment="1">
      <alignment horizontal="justify" vertical="center"/>
    </xf>
    <xf numFmtId="0" fontId="27" fillId="0" borderId="0" xfId="0" applyFont="1" applyAlignment="1">
      <alignment horizontal="left" vertical="center"/>
    </xf>
    <xf numFmtId="0" fontId="34" fillId="0" borderId="0" xfId="0" quotePrefix="1" applyFont="1" applyAlignment="1">
      <alignment horizontal="left" wrapText="1"/>
    </xf>
    <xf numFmtId="0" fontId="42" fillId="6" borderId="14" xfId="0" applyFont="1" applyFill="1" applyBorder="1" applyAlignment="1">
      <alignment horizontal="center" vertical="center" wrapText="1"/>
    </xf>
    <xf numFmtId="0" fontId="42" fillId="6" borderId="45" xfId="0" applyFont="1" applyFill="1" applyBorder="1" applyAlignment="1">
      <alignment horizontal="center" vertical="center" wrapText="1"/>
    </xf>
    <xf numFmtId="0" fontId="42" fillId="6" borderId="51" xfId="0" applyFont="1" applyFill="1" applyBorder="1" applyAlignment="1">
      <alignment horizontal="center" vertical="center" wrapText="1"/>
    </xf>
    <xf numFmtId="0" fontId="42" fillId="6" borderId="0" xfId="0" applyFont="1" applyFill="1" applyBorder="1" applyAlignment="1">
      <alignment horizontal="center" vertical="center" wrapText="1"/>
    </xf>
    <xf numFmtId="0" fontId="58" fillId="5" borderId="35" xfId="0" applyFont="1" applyFill="1" applyBorder="1" applyAlignment="1">
      <alignment horizontal="center" vertical="center"/>
    </xf>
    <xf numFmtId="0" fontId="58" fillId="5" borderId="33" xfId="0" applyFont="1" applyFill="1" applyBorder="1" applyAlignment="1">
      <alignment horizontal="center" vertical="center"/>
    </xf>
    <xf numFmtId="0" fontId="17" fillId="0" borderId="0" xfId="0" applyFont="1" applyAlignment="1">
      <alignment horizontal="center"/>
    </xf>
    <xf numFmtId="0" fontId="42" fillId="6" borderId="12" xfId="0" applyFont="1" applyFill="1" applyBorder="1" applyAlignment="1">
      <alignment horizontal="center" vertical="center" wrapText="1"/>
    </xf>
    <xf numFmtId="0" fontId="42" fillId="6" borderId="13" xfId="0" applyFont="1" applyFill="1" applyBorder="1" applyAlignment="1">
      <alignment horizontal="center" vertical="center" wrapText="1"/>
    </xf>
    <xf numFmtId="0" fontId="42" fillId="6" borderId="49" xfId="0" applyFont="1" applyFill="1" applyBorder="1" applyAlignment="1">
      <alignment horizontal="center" vertical="center" wrapText="1"/>
    </xf>
    <xf numFmtId="0" fontId="42" fillId="6" borderId="50" xfId="0" applyFont="1" applyFill="1" applyBorder="1" applyAlignment="1">
      <alignment horizontal="center" vertical="center" wrapText="1"/>
    </xf>
    <xf numFmtId="0" fontId="42" fillId="6" borderId="43" xfId="0" applyFont="1" applyFill="1" applyBorder="1" applyAlignment="1">
      <alignment horizontal="center" vertical="center" wrapText="1"/>
    </xf>
    <xf numFmtId="0" fontId="23" fillId="0" borderId="0" xfId="0" applyFont="1" applyAlignment="1">
      <alignment horizontal="center"/>
    </xf>
    <xf numFmtId="0" fontId="23" fillId="0" borderId="0" xfId="0" applyFont="1" applyAlignment="1">
      <alignment horizontal="center" wrapText="1"/>
    </xf>
    <xf numFmtId="0" fontId="53" fillId="5" borderId="0" xfId="0" applyFont="1" applyFill="1" applyBorder="1" applyAlignment="1">
      <alignment horizontal="center" vertical="center" wrapText="1"/>
    </xf>
    <xf numFmtId="0" fontId="53" fillId="5" borderId="12" xfId="0" applyFont="1" applyFill="1" applyBorder="1" applyAlignment="1">
      <alignment horizontal="center" vertical="center"/>
    </xf>
    <xf numFmtId="0" fontId="53" fillId="5" borderId="12" xfId="0" applyFont="1" applyFill="1" applyBorder="1" applyAlignment="1">
      <alignment horizontal="center" vertical="center" wrapText="1"/>
    </xf>
    <xf numFmtId="0" fontId="53" fillId="5" borderId="13" xfId="0" applyFont="1" applyFill="1" applyBorder="1" applyAlignment="1">
      <alignment horizontal="center" vertical="center" wrapText="1"/>
    </xf>
    <xf numFmtId="0" fontId="53" fillId="5" borderId="14" xfId="0" applyFont="1" applyFill="1" applyBorder="1" applyAlignment="1">
      <alignment horizontal="center" vertical="center" wrapText="1"/>
    </xf>
    <xf numFmtId="0" fontId="43" fillId="0" borderId="0" xfId="0" applyFont="1" applyAlignment="1">
      <alignment horizontal="center" wrapText="1"/>
    </xf>
    <xf numFmtId="0" fontId="43" fillId="0" borderId="0" xfId="0" quotePrefix="1" applyFont="1" applyBorder="1" applyAlignment="1">
      <alignment horizontal="center"/>
    </xf>
    <xf numFmtId="0" fontId="67" fillId="5" borderId="0" xfId="0" applyFont="1" applyFill="1" applyBorder="1" applyAlignment="1">
      <alignment horizontal="center" vertical="center" wrapText="1"/>
    </xf>
    <xf numFmtId="0" fontId="67" fillId="5" borderId="12" xfId="0" applyFont="1" applyFill="1" applyBorder="1" applyAlignment="1">
      <alignment horizontal="center" vertical="center" wrapText="1"/>
    </xf>
    <xf numFmtId="0" fontId="67" fillId="5" borderId="25" xfId="0" applyFont="1" applyFill="1" applyBorder="1" applyAlignment="1">
      <alignment horizontal="center" vertical="center" wrapText="1"/>
    </xf>
    <xf numFmtId="0" fontId="67" fillId="5" borderId="24" xfId="0" applyFont="1" applyFill="1" applyBorder="1" applyAlignment="1">
      <alignment horizontal="center" vertical="center" wrapText="1"/>
    </xf>
    <xf numFmtId="0" fontId="47" fillId="0" borderId="0" xfId="0" applyFont="1" applyAlignment="1">
      <alignment horizontal="center" vertical="center" wrapText="1"/>
    </xf>
    <xf numFmtId="0" fontId="46" fillId="0" borderId="0" xfId="0" applyFont="1" applyAlignment="1">
      <alignment horizontal="justify" wrapText="1"/>
    </xf>
    <xf numFmtId="0" fontId="46" fillId="0" borderId="0" xfId="0" applyFont="1" applyAlignment="1">
      <alignment horizontal="left" wrapText="1"/>
    </xf>
    <xf numFmtId="0" fontId="47" fillId="0" borderId="0" xfId="0" applyFont="1" applyAlignment="1">
      <alignment horizontal="center" vertical="center"/>
    </xf>
    <xf numFmtId="0" fontId="69" fillId="5" borderId="0" xfId="0" applyFont="1" applyFill="1" applyBorder="1" applyAlignment="1">
      <alignment horizontal="center" vertical="center" wrapText="1"/>
    </xf>
    <xf numFmtId="0" fontId="69" fillId="5" borderId="45" xfId="0" applyFont="1" applyFill="1" applyBorder="1" applyAlignment="1">
      <alignment horizontal="center" vertical="center" wrapText="1"/>
    </xf>
    <xf numFmtId="0" fontId="49" fillId="4" borderId="0" xfId="0" applyFont="1" applyFill="1" applyAlignment="1">
      <alignment horizontal="center"/>
    </xf>
    <xf numFmtId="0" fontId="51" fillId="4" borderId="0" xfId="0" applyFont="1" applyFill="1" applyAlignment="1">
      <alignment horizontal="center" wrapText="1"/>
    </xf>
    <xf numFmtId="0" fontId="51" fillId="4" borderId="0" xfId="0" applyFont="1" applyFill="1" applyAlignment="1">
      <alignment horizontal="center"/>
    </xf>
    <xf numFmtId="0" fontId="3" fillId="0" borderId="0" xfId="0" applyFont="1" applyAlignment="1">
      <alignment horizontal="left" wrapText="1"/>
    </xf>
    <xf numFmtId="0" fontId="50" fillId="0" borderId="0" xfId="0" applyFont="1"/>
    <xf numFmtId="0" fontId="72" fillId="0" borderId="0" xfId="0" applyFont="1"/>
    <xf numFmtId="0" fontId="73" fillId="0" borderId="0" xfId="0" applyFont="1"/>
    <xf numFmtId="0" fontId="15" fillId="3" borderId="54" xfId="0" applyFont="1" applyFill="1" applyBorder="1" applyAlignment="1">
      <alignment horizontal="left" vertical="center" wrapText="1"/>
    </xf>
  </cellXfs>
  <cellStyles count="5">
    <cellStyle name="Millares" xfId="1" builtinId="3"/>
    <cellStyle name="Normal" xfId="0" builtinId="0"/>
    <cellStyle name="Normal 2" xfId="4"/>
    <cellStyle name="Normal 3" xfId="3"/>
    <cellStyle name="Porcentaje" xfId="2" builtinId="5"/>
  </cellStyles>
  <dxfs count="0"/>
  <tableStyles count="0" defaultTableStyle="TableStyleMedium2" defaultPivotStyle="PivotStyleLight16"/>
  <colors>
    <mruColors>
      <color rgb="FFFFB3B3"/>
      <color rgb="FFFF4747"/>
      <color rgb="FFFF7171"/>
      <color rgb="FFE20000"/>
      <color rgb="FFDA0000"/>
      <color rgb="FFF20000"/>
      <color rgb="FFFF3B3B"/>
      <color rgb="FFFF9797"/>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POBLACIÓN BENEFICIARIA</a:t>
            </a:r>
            <a:r>
              <a:rPr lang="en-US" baseline="0"/>
              <a:t> </a:t>
            </a:r>
            <a:r>
              <a:rPr lang="en-US"/>
              <a:t>POR GRUPO ETÁREO</a:t>
            </a:r>
          </a:p>
        </c:rich>
      </c:tx>
      <c:layout>
        <c:manualLayout>
          <c:xMode val="edge"/>
          <c:yMode val="edge"/>
          <c:x val="0.20107809495252069"/>
          <c:y val="8.4374498658370475E-2"/>
        </c:manualLayout>
      </c:layout>
      <c:overlay val="0"/>
    </c:title>
    <c:autoTitleDeleted val="0"/>
    <c:plotArea>
      <c:layout/>
      <c:pieChart>
        <c:varyColors val="1"/>
        <c:ser>
          <c:idx val="0"/>
          <c:order val="0"/>
          <c:tx>
            <c:v>EDAD</c:v>
          </c:tx>
          <c:spPr>
            <a:solidFill>
              <a:schemeClr val="accent1"/>
            </a:solidFill>
          </c:spPr>
          <c:explosion val="25"/>
          <c:dPt>
            <c:idx val="0"/>
            <c:bubble3D val="0"/>
            <c:spPr>
              <a:solidFill>
                <a:srgbClr val="C00000"/>
              </a:solidFill>
            </c:spPr>
            <c:extLst>
              <c:ext xmlns:c16="http://schemas.microsoft.com/office/drawing/2014/chart" uri="{C3380CC4-5D6E-409C-BE32-E72D297353CC}">
                <c16:uniqueId val="{00000001-19D1-4C94-BF67-0F7BEA6CEACE}"/>
              </c:ext>
            </c:extLst>
          </c:dPt>
          <c:dPt>
            <c:idx val="1"/>
            <c:bubble3D val="0"/>
            <c:spPr>
              <a:solidFill>
                <a:srgbClr val="FF4747"/>
              </a:solidFill>
            </c:spPr>
            <c:extLst>
              <c:ext xmlns:c16="http://schemas.microsoft.com/office/drawing/2014/chart" uri="{C3380CC4-5D6E-409C-BE32-E72D297353CC}">
                <c16:uniqueId val="{00000003-19D1-4C94-BF67-0F7BEA6CEACE}"/>
              </c:ext>
            </c:extLst>
          </c:dPt>
          <c:dLbls>
            <c:dLbl>
              <c:idx val="0"/>
              <c:layout>
                <c:manualLayout>
                  <c:x val="5.8391220872881528E-3"/>
                  <c:y val="-9.024342866473234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D1-4C94-BF67-0F7BEA6CEACE}"/>
                </c:ext>
              </c:extLst>
            </c:dLbl>
            <c:dLbl>
              <c:idx val="1"/>
              <c:layout>
                <c:manualLayout>
                  <c:x val="-7.1265407621954446E-3"/>
                  <c:y val="2.60195880264739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D1-4C94-BF67-0F7BEA6CEACE}"/>
                </c:ext>
              </c:extLst>
            </c:dLbl>
            <c:numFmt formatCode="0.00%" sourceLinked="0"/>
            <c:spPr>
              <a:noFill/>
              <a:ln>
                <a:noFill/>
              </a:ln>
              <a:effectLst/>
            </c:spPr>
            <c:txPr>
              <a:bodyPr/>
              <a:lstStyle/>
              <a:p>
                <a:pPr>
                  <a:defRPr sz="1100"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'C-1'!$C$9:$D$9</c:f>
              <c:strCache>
                <c:ptCount val="2"/>
                <c:pt idx="0">
                  <c:v>MENORES 
DE 18 AÑOS</c:v>
                </c:pt>
                <c:pt idx="1">
                  <c:v>MAYORES DE
 18 AÑOS</c:v>
                </c:pt>
              </c:strCache>
            </c:strRef>
          </c:cat>
          <c:val>
            <c:numRef>
              <c:f>'C-1'!$C$35:$D$35</c:f>
              <c:numCache>
                <c:formatCode>_-* #,##0_-;\-* #,##0_-;_-* "-"_-;_-@_-</c:formatCode>
                <c:ptCount val="2"/>
                <c:pt idx="0">
                  <c:v>544</c:v>
                </c:pt>
                <c:pt idx="1">
                  <c:v>8062</c:v>
                </c:pt>
              </c:numCache>
            </c:numRef>
          </c:val>
          <c:extLst>
            <c:ext xmlns:c16="http://schemas.microsoft.com/office/drawing/2014/chart" uri="{C3380CC4-5D6E-409C-BE32-E72D297353CC}">
              <c16:uniqueId val="{00000004-19D1-4C94-BF67-0F7BEA6CEACE}"/>
            </c:ext>
          </c:extLst>
        </c:ser>
        <c:dLbls>
          <c:showLegendKey val="0"/>
          <c:showVal val="0"/>
          <c:showCatName val="1"/>
          <c:showSerName val="0"/>
          <c:showPercent val="1"/>
          <c:showBubbleSize val="0"/>
          <c:showLeaderLines val="1"/>
        </c:dLbls>
        <c:firstSliceAng val="84"/>
      </c:pieChart>
    </c:plotArea>
    <c:plotVisOnly val="1"/>
    <c:dispBlanksAs val="gap"/>
    <c:showDLblsOverMax val="0"/>
  </c:chart>
  <c:spPr>
    <a:noFill/>
    <a:ln w="19050">
      <a:solidFill>
        <a:srgbClr val="FF4747"/>
      </a:solidFill>
    </a:ln>
    <a:effectLst/>
    <a:scene3d>
      <a:camera prst="orthographicFront"/>
      <a:lightRig rig="threePt" dir="t"/>
    </a:scene3d>
    <a:sp3d>
      <a:bevelT/>
    </a:sp3d>
  </c:spPr>
  <c:printSettings>
    <c:headerFooter/>
    <c:pageMargins b="0.75000000000000078" l="0.70000000000000062" r="0.70000000000000062" t="0.75000000000000078" header="0.30000000000000032" footer="0.30000000000000032"/>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a:latin typeface="Arial" panose="020B0604020202020204" pitchFamily="34" charset="0"/>
                <a:cs typeface="Arial" panose="020B0604020202020204" pitchFamily="34" charset="0"/>
              </a:rPr>
              <a:t>BENEFICIARIOS POR LÍNEA DE ACCIÓN</a:t>
            </a:r>
          </a:p>
        </c:rich>
      </c:tx>
      <c:overlay val="0"/>
    </c:title>
    <c:autoTitleDeleted val="0"/>
    <c:view3D>
      <c:rotX val="30"/>
      <c:rotY val="130"/>
      <c:rAngAx val="0"/>
    </c:view3D>
    <c:floor>
      <c:thickness val="0"/>
    </c:floor>
    <c:sideWall>
      <c:thickness val="0"/>
    </c:sideWall>
    <c:backWall>
      <c:thickness val="0"/>
    </c:backWall>
    <c:plotArea>
      <c:layout>
        <c:manualLayout>
          <c:layoutTarget val="inner"/>
          <c:xMode val="edge"/>
          <c:yMode val="edge"/>
          <c:x val="0.10371195418754474"/>
          <c:y val="0.16513464504771119"/>
          <c:w val="0.76780319732760682"/>
          <c:h val="0.59504150662658506"/>
        </c:manualLayout>
      </c:layout>
      <c:pie3DChart>
        <c:varyColors val="1"/>
        <c:ser>
          <c:idx val="0"/>
          <c:order val="0"/>
          <c:spPr>
            <a:solidFill>
              <a:srgbClr val="C00000"/>
            </a:solidFill>
          </c:spPr>
          <c:explosion val="25"/>
          <c:dPt>
            <c:idx val="0"/>
            <c:bubble3D val="0"/>
            <c:spPr>
              <a:solidFill>
                <a:srgbClr val="FF4B4B"/>
              </a:solidFill>
            </c:spPr>
            <c:extLst>
              <c:ext xmlns:c16="http://schemas.microsoft.com/office/drawing/2014/chart" uri="{C3380CC4-5D6E-409C-BE32-E72D297353CC}">
                <c16:uniqueId val="{00000001-92E4-4BE5-8CB8-ECB99B33575E}"/>
              </c:ext>
            </c:extLst>
          </c:dPt>
          <c:dPt>
            <c:idx val="1"/>
            <c:bubble3D val="0"/>
            <c:spPr>
              <a:solidFill>
                <a:srgbClr val="E20000"/>
              </a:solidFill>
            </c:spPr>
            <c:extLst>
              <c:ext xmlns:c16="http://schemas.microsoft.com/office/drawing/2014/chart" uri="{C3380CC4-5D6E-409C-BE32-E72D297353CC}">
                <c16:uniqueId val="{00000004-92E4-4BE5-8CB8-ECB99B33575E}"/>
              </c:ext>
            </c:extLst>
          </c:dPt>
          <c:dPt>
            <c:idx val="2"/>
            <c:bubble3D val="0"/>
            <c:spPr>
              <a:solidFill>
                <a:srgbClr val="FF7171"/>
              </a:solidFill>
            </c:spPr>
            <c:extLst>
              <c:ext xmlns:c16="http://schemas.microsoft.com/office/drawing/2014/chart" uri="{C3380CC4-5D6E-409C-BE32-E72D297353CC}">
                <c16:uniqueId val="{00000003-92E4-4BE5-8CB8-ECB99B33575E}"/>
              </c:ext>
            </c:extLst>
          </c:dPt>
          <c:dLbls>
            <c:dLbl>
              <c:idx val="0"/>
              <c:layout>
                <c:manualLayout>
                  <c:x val="-0.14768408494392751"/>
                  <c:y val="-6.0724060041540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E4-4BE5-8CB8-ECB99B33575E}"/>
                </c:ext>
              </c:extLst>
            </c:dLbl>
            <c:dLbl>
              <c:idx val="1"/>
              <c:layout>
                <c:manualLayout>
                  <c:x val="-0.29785518016052132"/>
                  <c:y val="0.132471108627520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2E4-4BE5-8CB8-ECB99B33575E}"/>
                </c:ext>
              </c:extLst>
            </c:dLbl>
            <c:dLbl>
              <c:idx val="2"/>
              <c:layout>
                <c:manualLayout>
                  <c:x val="3.5606002946082058E-2"/>
                  <c:y val="0.1374633864092753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E4-4BE5-8CB8-ECB99B33575E}"/>
                </c:ext>
              </c:extLst>
            </c:dLbl>
            <c:numFmt formatCode="0.00%" sourceLinked="0"/>
            <c:spPr>
              <a:noFill/>
              <a:ln>
                <a:noFill/>
              </a:ln>
              <a:effectLst/>
            </c:spPr>
            <c:txPr>
              <a:bodyPr/>
              <a:lstStyle/>
              <a:p>
                <a:pPr>
                  <a:defRPr sz="800" b="1">
                    <a:latin typeface="Arial" panose="020B0604020202020204" pitchFamily="34" charset="0"/>
                    <a:cs typeface="Arial" panose="020B0604020202020204" pitchFamily="34" charset="0"/>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'C-6'!$B$16:$B$18</c:f>
              <c:strCache>
                <c:ptCount val="3"/>
                <c:pt idx="0">
                  <c:v>CAPACITACIÓN PARA LA INSERCIÓN LABORAL 1/</c:v>
                </c:pt>
                <c:pt idx="1">
                  <c:v>CERTIFICACIÓN DE COMPETENCIAS LABORALES 2/</c:v>
                </c:pt>
                <c:pt idx="2">
                  <c:v>CAPACITACIÓN PARA EL AUTOEMPLEO 3/ </c:v>
                </c:pt>
              </c:strCache>
            </c:strRef>
          </c:cat>
          <c:val>
            <c:numRef>
              <c:f>'C-6'!$C$16:$C$18</c:f>
              <c:numCache>
                <c:formatCode>#,##0;[Red]#,##0</c:formatCode>
                <c:ptCount val="3"/>
                <c:pt idx="0">
                  <c:v>2368</c:v>
                </c:pt>
                <c:pt idx="1">
                  <c:v>3141</c:v>
                </c:pt>
                <c:pt idx="2">
                  <c:v>536</c:v>
                </c:pt>
              </c:numCache>
            </c:numRef>
          </c:val>
          <c:extLst>
            <c:ext xmlns:c16="http://schemas.microsoft.com/office/drawing/2014/chart" uri="{C3380CC4-5D6E-409C-BE32-E72D297353CC}">
              <c16:uniqueId val="{00000005-92E4-4BE5-8CB8-ECB99B33575E}"/>
            </c:ext>
          </c:extLst>
        </c:ser>
        <c:dLbls>
          <c:showLegendKey val="0"/>
          <c:showVal val="0"/>
          <c:showCatName val="1"/>
          <c:showSerName val="0"/>
          <c:showPercent val="1"/>
          <c:showBubbleSize val="0"/>
          <c:showLeaderLines val="1"/>
        </c:dLbls>
      </c:pie3DChart>
    </c:plotArea>
    <c:plotVisOnly val="1"/>
    <c:dispBlanksAs val="gap"/>
    <c:showDLblsOverMax val="0"/>
  </c:chart>
  <c:spPr>
    <a:noFill/>
    <a:ln w="19050">
      <a:solidFill>
        <a:srgbClr val="F20000"/>
      </a:solidFill>
    </a:ln>
    <a:effectLst/>
    <a:scene3d>
      <a:camera prst="orthographicFront"/>
      <a:lightRig rig="threePt" dir="t"/>
    </a:scene3d>
    <a:sp3d>
      <a:bevelT/>
    </a:sp3d>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1"/>
    <c:view3D>
      <c:rotX val="15"/>
      <c:rotY val="20"/>
      <c:rAngAx val="1"/>
    </c:view3D>
    <c:floor>
      <c:thickness val="0"/>
      <c:spPr>
        <a:solidFill>
          <a:schemeClr val="accent1">
            <a:lumMod val="20000"/>
            <a:lumOff val="80000"/>
          </a:schemeClr>
        </a:solidFill>
      </c:spPr>
    </c:floor>
    <c:sideWall>
      <c:thickness val="0"/>
      <c:spPr>
        <a:noFill/>
      </c:spPr>
    </c:sideWall>
    <c:backWall>
      <c:thickness val="0"/>
      <c:spPr>
        <a:noFill/>
      </c:spPr>
    </c:backWall>
    <c:plotArea>
      <c:layout>
        <c:manualLayout>
          <c:layoutTarget val="inner"/>
          <c:xMode val="edge"/>
          <c:yMode val="edge"/>
          <c:x val="0.19227002271580867"/>
          <c:y val="2.8425929901290604E-2"/>
          <c:w val="0.75964761634919487"/>
          <c:h val="0.94314814019741877"/>
        </c:manualLayout>
      </c:layout>
      <c:bar3DChart>
        <c:barDir val="bar"/>
        <c:grouping val="clustered"/>
        <c:varyColors val="0"/>
        <c:ser>
          <c:idx val="0"/>
          <c:order val="0"/>
          <c:spPr>
            <a:solidFill>
              <a:srgbClr val="FF4B4B"/>
            </a:solidFill>
          </c:spPr>
          <c:invertIfNegative val="0"/>
          <c:dLbls>
            <c:dLbl>
              <c:idx val="0"/>
              <c:layout>
                <c:manualLayout>
                  <c:x val="9.5532029441136781E-3"/>
                  <c:y val="-5.29176865155242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8D-49A6-A50D-CCC06A77A739}"/>
                </c:ext>
              </c:extLst>
            </c:dLbl>
            <c:dLbl>
              <c:idx val="1"/>
              <c:layout>
                <c:manualLayout>
                  <c:x val="2.1557309414733047E-2"/>
                  <c:y val="-7.875801644096021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8D-49A6-A50D-CCC06A77A739}"/>
                </c:ext>
              </c:extLst>
            </c:dLbl>
            <c:dLbl>
              <c:idx val="2"/>
              <c:layout>
                <c:manualLayout>
                  <c:x val="7.1428584819757182E-3"/>
                  <c:y val="-5.25049187186650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8D-49A6-A50D-CCC06A77A739}"/>
                </c:ext>
              </c:extLst>
            </c:dLbl>
            <c:dLbl>
              <c:idx val="3"/>
              <c:layout>
                <c:manualLayout>
                  <c:x val="4.7619056546504791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8D-49A6-A50D-CCC06A77A739}"/>
                </c:ext>
              </c:extLst>
            </c:dLbl>
            <c:dLbl>
              <c:idx val="4"/>
              <c:layout>
                <c:manualLayout>
                  <c:x val="7.142858481975718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8D-49A6-A50D-CCC06A77A739}"/>
                </c:ext>
              </c:extLst>
            </c:dLbl>
            <c:dLbl>
              <c:idx val="6"/>
              <c:layout>
                <c:manualLayout>
                  <c:x val="1.1958185094810126E-2"/>
                  <c:y val="-7.875704879893552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8D-49A6-A50D-CCC06A77A739}"/>
                </c:ext>
              </c:extLst>
            </c:dLbl>
            <c:dLbl>
              <c:idx val="7"/>
              <c:layout>
                <c:manualLayout>
                  <c:x val="1.4350100844170315E-2"/>
                  <c:y val="-5.250534429397277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8D-49A6-A50D-CCC06A77A739}"/>
                </c:ext>
              </c:extLst>
            </c:dLbl>
            <c:dLbl>
              <c:idx val="8"/>
              <c:layout>
                <c:manualLayout>
                  <c:x val="7.1576867980066225E-3"/>
                  <c:y val="-5.33419016387924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8D-49A6-A50D-CCC06A77A739}"/>
                </c:ext>
              </c:extLst>
            </c:dLbl>
            <c:dLbl>
              <c:idx val="9"/>
              <c:layout>
                <c:manualLayout>
                  <c:x val="9.5238113093009582E-3"/>
                  <c:y val="-7.87573780779974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F8D-49A6-A50D-CCC06A77A739}"/>
                </c:ext>
              </c:extLst>
            </c:dLbl>
            <c:dLbl>
              <c:idx val="10"/>
              <c:layout>
                <c:manualLayout>
                  <c:x val="1.6795444287521086E-2"/>
                  <c:y val="-1.07109116463640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8D-49A6-A50D-CCC06A77A739}"/>
                </c:ext>
              </c:extLst>
            </c:dLbl>
            <c:dLbl>
              <c:idx val="11"/>
              <c:layout>
                <c:manualLayout>
                  <c:x val="1.9176282268337338E-2"/>
                  <c:y val="-7.87580164409591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F8D-49A6-A50D-CCC06A77A739}"/>
                </c:ext>
              </c:extLst>
            </c:dLbl>
            <c:dLbl>
              <c:idx val="12"/>
              <c:layout>
                <c:manualLayout>
                  <c:x val="1.4352499220905266E-2"/>
                  <c:y val="-7.875704879893552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F8D-49A6-A50D-CCC06A77A739}"/>
                </c:ext>
              </c:extLst>
            </c:dLbl>
            <c:dLbl>
              <c:idx val="13"/>
              <c:layout>
                <c:manualLayout>
                  <c:x val="9.5238113093009582E-3"/>
                  <c:y val="-7.87573780779974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F8D-49A6-A50D-CCC06A77A739}"/>
                </c:ext>
              </c:extLst>
            </c:dLbl>
            <c:dLbl>
              <c:idx val="14"/>
              <c:layout>
                <c:manualLayout>
                  <c:x val="7.1829423782854181E-3"/>
                  <c:y val="-5.209179312257123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F8D-49A6-A50D-CCC06A77A739}"/>
                </c:ext>
              </c:extLst>
            </c:dLbl>
            <c:spPr>
              <a:noFill/>
              <a:ln>
                <a:noFill/>
              </a:ln>
              <a:effectLst/>
            </c:spPr>
            <c:txPr>
              <a:bodyPr/>
              <a:lstStyle/>
              <a:p>
                <a:pPr>
                  <a:defRPr b="1">
                    <a:latin typeface="Arial" panose="020B0604020202020204" pitchFamily="34" charset="0"/>
                    <a:cs typeface="Arial" panose="020B060402020202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'C-7'!$R$9:$R$23</c:f>
              <c:strCache>
                <c:ptCount val="15"/>
                <c:pt idx="0">
                  <c:v>APURIMAC</c:v>
                </c:pt>
                <c:pt idx="1">
                  <c:v>HUANCAVELICA</c:v>
                </c:pt>
                <c:pt idx="2">
                  <c:v>LORETO</c:v>
                </c:pt>
                <c:pt idx="3">
                  <c:v>UCAYALI</c:v>
                </c:pt>
                <c:pt idx="4">
                  <c:v>PUNO</c:v>
                </c:pt>
                <c:pt idx="5">
                  <c:v>LIMA REGIÓN</c:v>
                </c:pt>
                <c:pt idx="6">
                  <c:v>JUNIN</c:v>
                </c:pt>
                <c:pt idx="7">
                  <c:v>CUSCO</c:v>
                </c:pt>
                <c:pt idx="8">
                  <c:v>AREQUIPA</c:v>
                </c:pt>
                <c:pt idx="9">
                  <c:v>AYACUCHO</c:v>
                </c:pt>
                <c:pt idx="10">
                  <c:v>LAMBAYEQUE</c:v>
                </c:pt>
                <c:pt idx="11">
                  <c:v>LA LIBERTAD</c:v>
                </c:pt>
                <c:pt idx="12">
                  <c:v>ICA</c:v>
                </c:pt>
                <c:pt idx="13">
                  <c:v>PIURA</c:v>
                </c:pt>
                <c:pt idx="14">
                  <c:v>LIMA</c:v>
                </c:pt>
              </c:strCache>
            </c:strRef>
          </c:cat>
          <c:val>
            <c:numRef>
              <c:f>'C-7'!$S$9:$S$23</c:f>
              <c:numCache>
                <c:formatCode>#,##0;[Red]#,##0</c:formatCode>
                <c:ptCount val="15"/>
                <c:pt idx="0">
                  <c:v>25</c:v>
                </c:pt>
                <c:pt idx="1">
                  <c:v>25</c:v>
                </c:pt>
                <c:pt idx="2">
                  <c:v>50</c:v>
                </c:pt>
                <c:pt idx="3">
                  <c:v>50</c:v>
                </c:pt>
                <c:pt idx="4">
                  <c:v>84</c:v>
                </c:pt>
                <c:pt idx="5">
                  <c:v>398</c:v>
                </c:pt>
                <c:pt idx="6">
                  <c:v>426</c:v>
                </c:pt>
                <c:pt idx="7">
                  <c:v>452</c:v>
                </c:pt>
                <c:pt idx="8">
                  <c:v>474</c:v>
                </c:pt>
                <c:pt idx="9">
                  <c:v>483</c:v>
                </c:pt>
                <c:pt idx="10">
                  <c:v>612</c:v>
                </c:pt>
                <c:pt idx="11">
                  <c:v>627</c:v>
                </c:pt>
                <c:pt idx="12">
                  <c:v>630</c:v>
                </c:pt>
                <c:pt idx="13">
                  <c:v>674</c:v>
                </c:pt>
                <c:pt idx="14">
                  <c:v>1035</c:v>
                </c:pt>
              </c:numCache>
            </c:numRef>
          </c:val>
          <c:extLst>
            <c:ext xmlns:c16="http://schemas.microsoft.com/office/drawing/2014/chart" uri="{C3380CC4-5D6E-409C-BE32-E72D297353CC}">
              <c16:uniqueId val="{0000000E-7F8D-49A6-A50D-CCC06A77A739}"/>
            </c:ext>
          </c:extLst>
        </c:ser>
        <c:dLbls>
          <c:showLegendKey val="0"/>
          <c:showVal val="1"/>
          <c:showCatName val="0"/>
          <c:showSerName val="0"/>
          <c:showPercent val="0"/>
          <c:showBubbleSize val="0"/>
        </c:dLbls>
        <c:gapWidth val="15"/>
        <c:shape val="cylinder"/>
        <c:axId val="319998368"/>
        <c:axId val="320003072"/>
        <c:axId val="0"/>
      </c:bar3DChart>
      <c:catAx>
        <c:axId val="319998368"/>
        <c:scaling>
          <c:orientation val="minMax"/>
        </c:scaling>
        <c:delete val="0"/>
        <c:axPos val="l"/>
        <c:numFmt formatCode="General" sourceLinked="1"/>
        <c:majorTickMark val="none"/>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20003072"/>
        <c:crosses val="autoZero"/>
        <c:auto val="1"/>
        <c:lblAlgn val="ctr"/>
        <c:lblOffset val="100"/>
        <c:noMultiLvlLbl val="0"/>
      </c:catAx>
      <c:valAx>
        <c:axId val="320003072"/>
        <c:scaling>
          <c:orientation val="minMax"/>
        </c:scaling>
        <c:delete val="1"/>
        <c:axPos val="b"/>
        <c:numFmt formatCode="#,##0;[Red]#,##0" sourceLinked="1"/>
        <c:majorTickMark val="none"/>
        <c:minorTickMark val="none"/>
        <c:tickLblPos val="nextTo"/>
        <c:crossAx val="319998368"/>
        <c:crosses val="autoZero"/>
        <c:crossBetween val="between"/>
      </c:valAx>
    </c:plotArea>
    <c:plotVisOnly val="1"/>
    <c:dispBlanksAs val="gap"/>
    <c:showDLblsOverMax val="0"/>
  </c:chart>
  <c:spPr>
    <a:noFill/>
    <a:ln w="19050">
      <a:solidFill>
        <a:srgbClr val="FF4747"/>
      </a:solidFill>
    </a:ln>
    <a:effectLst/>
    <a:scene3d>
      <a:camera prst="orthographicFront"/>
      <a:lightRig rig="threePt" dir="t"/>
    </a:scene3d>
    <a:sp3d>
      <a:bevelT/>
    </a:sp3d>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BENEFICIARIOS POR LÍNEA DE ACCIÓN</a:t>
            </a:r>
          </a:p>
        </c:rich>
      </c:tx>
      <c:overlay val="0"/>
    </c:title>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rgbClr val="C00000"/>
              </a:solidFill>
            </c:spPr>
            <c:extLst>
              <c:ext xmlns:c16="http://schemas.microsoft.com/office/drawing/2014/chart" uri="{C3380CC4-5D6E-409C-BE32-E72D297353CC}">
                <c16:uniqueId val="{00000001-3F56-4E4B-BEFC-2DA1E41E1D5E}"/>
              </c:ext>
            </c:extLst>
          </c:dPt>
          <c:dPt>
            <c:idx val="1"/>
            <c:invertIfNegative val="0"/>
            <c:bubble3D val="0"/>
            <c:spPr>
              <a:solidFill>
                <a:srgbClr val="FF3B3B"/>
              </a:solidFill>
            </c:spPr>
            <c:extLst>
              <c:ext xmlns:c16="http://schemas.microsoft.com/office/drawing/2014/chart" uri="{C3380CC4-5D6E-409C-BE32-E72D297353CC}">
                <c16:uniqueId val="{00000003-3F56-4E4B-BEFC-2DA1E41E1D5E}"/>
              </c:ext>
            </c:extLst>
          </c:dPt>
          <c:dPt>
            <c:idx val="2"/>
            <c:invertIfNegative val="0"/>
            <c:bubble3D val="0"/>
            <c:spPr>
              <a:solidFill>
                <a:srgbClr val="FF7171"/>
              </a:solidFill>
            </c:spPr>
            <c:extLst>
              <c:ext xmlns:c16="http://schemas.microsoft.com/office/drawing/2014/chart" uri="{C3380CC4-5D6E-409C-BE32-E72D297353CC}">
                <c16:uniqueId val="{00000004-3F56-4E4B-BEFC-2DA1E41E1D5E}"/>
              </c:ext>
            </c:extLst>
          </c:dPt>
          <c:dLbls>
            <c:dLbl>
              <c:idx val="0"/>
              <c:tx>
                <c:rich>
                  <a:bodyPr/>
                  <a:lstStyle/>
                  <a:p>
                    <a:fld id="{3799640A-41DA-43C3-A1A2-7F353DAFF6A4}" type="CELLRANGE">
                      <a:rPr lang="en-US"/>
                      <a:pPr/>
                      <a:t>[CELLRANGE]</a:t>
                    </a:fld>
                    <a:endParaRPr lang="es-PE"/>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F56-4E4B-BEFC-2DA1E41E1D5E}"/>
                </c:ext>
              </c:extLst>
            </c:dLbl>
            <c:dLbl>
              <c:idx val="1"/>
              <c:tx>
                <c:rich>
                  <a:bodyPr/>
                  <a:lstStyle/>
                  <a:p>
                    <a:fld id="{36C4A1F5-D5FF-405F-A99F-7455C1A26EC8}" type="CELLRANGE">
                      <a:rPr lang="es-PE"/>
                      <a:pPr/>
                      <a:t>[CELLRANGE]</a:t>
                    </a:fld>
                    <a:endParaRPr lang="es-PE"/>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F56-4E4B-BEFC-2DA1E41E1D5E}"/>
                </c:ext>
              </c:extLst>
            </c:dLbl>
            <c:dLbl>
              <c:idx val="2"/>
              <c:tx>
                <c:rich>
                  <a:bodyPr/>
                  <a:lstStyle/>
                  <a:p>
                    <a:fld id="{719B8598-96D2-4A6D-8EEE-29F790D7E619}" type="CELLRANGE">
                      <a:rPr lang="es-PE"/>
                      <a:pPr/>
                      <a:t>[CELLRANGE]</a:t>
                    </a:fld>
                    <a:endParaRPr lang="es-PE"/>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F56-4E4B-BEFC-2DA1E41E1D5E}"/>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'C-8'!$C$8:$E$8</c:f>
              <c:strCache>
                <c:ptCount val="3"/>
                <c:pt idx="0">
                  <c:v>CAPACITACIÓN PARA LA INSERCIÓN LABORAL</c:v>
                </c:pt>
                <c:pt idx="1">
                  <c:v>CERTIFICACIÓN DE COMPETENCIAS LABORALES</c:v>
                </c:pt>
                <c:pt idx="2">
                  <c:v>CAPACITACIÓN PARA EL AUTOEMPLEO</c:v>
                </c:pt>
              </c:strCache>
            </c:strRef>
          </c:cat>
          <c:val>
            <c:numRef>
              <c:f>'C-8'!$C$26:$E$26</c:f>
              <c:numCache>
                <c:formatCode>#,##0;[Red]#,##0</c:formatCode>
                <c:ptCount val="3"/>
                <c:pt idx="0">
                  <c:v>2368</c:v>
                </c:pt>
                <c:pt idx="1">
                  <c:v>3141</c:v>
                </c:pt>
                <c:pt idx="2">
                  <c:v>536</c:v>
                </c:pt>
              </c:numCache>
            </c:numRef>
          </c:val>
          <c:extLst>
            <c:ext xmlns:c15="http://schemas.microsoft.com/office/drawing/2012/chart" uri="{02D57815-91ED-43cb-92C2-25804820EDAC}">
              <c15:datalabelsRange>
                <c15:f>'C-8'!$C$34:$E$34</c15:f>
                <c15:dlblRangeCache>
                  <c:ptCount val="3"/>
                  <c:pt idx="0">
                    <c:v>39,17%</c:v>
                  </c:pt>
                  <c:pt idx="1">
                    <c:v>51,96%</c:v>
                  </c:pt>
                  <c:pt idx="2">
                    <c:v>8,87%</c:v>
                  </c:pt>
                </c15:dlblRangeCache>
              </c15:datalabelsRange>
            </c:ext>
            <c:ext xmlns:c16="http://schemas.microsoft.com/office/drawing/2014/chart" uri="{C3380CC4-5D6E-409C-BE32-E72D297353CC}">
              <c16:uniqueId val="{00000005-3F56-4E4B-BEFC-2DA1E41E1D5E}"/>
            </c:ext>
          </c:extLst>
        </c:ser>
        <c:dLbls>
          <c:dLblPos val="outEnd"/>
          <c:showLegendKey val="0"/>
          <c:showVal val="1"/>
          <c:showCatName val="0"/>
          <c:showSerName val="0"/>
          <c:showPercent val="0"/>
          <c:showBubbleSize val="0"/>
        </c:dLbls>
        <c:gapWidth val="150"/>
        <c:overlap val="-25"/>
        <c:axId val="319998760"/>
        <c:axId val="319999936"/>
      </c:barChart>
      <c:catAx>
        <c:axId val="319998760"/>
        <c:scaling>
          <c:orientation val="minMax"/>
        </c:scaling>
        <c:delete val="0"/>
        <c:axPos val="b"/>
        <c:numFmt formatCode="General" sourceLinked="0"/>
        <c:majorTickMark val="none"/>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19999936"/>
        <c:crosses val="autoZero"/>
        <c:auto val="1"/>
        <c:lblAlgn val="ctr"/>
        <c:lblOffset val="100"/>
        <c:noMultiLvlLbl val="0"/>
      </c:catAx>
      <c:valAx>
        <c:axId val="319999936"/>
        <c:scaling>
          <c:orientation val="minMax"/>
        </c:scaling>
        <c:delete val="1"/>
        <c:axPos val="l"/>
        <c:numFmt formatCode="#,##0;[Red]#,##0" sourceLinked="1"/>
        <c:majorTickMark val="out"/>
        <c:minorTickMark val="none"/>
        <c:tickLblPos val="nextTo"/>
        <c:crossAx val="319998760"/>
        <c:crosses val="autoZero"/>
        <c:crossBetween val="between"/>
      </c:valAx>
      <c:spPr>
        <a:noFill/>
      </c:spPr>
    </c:plotArea>
    <c:plotVisOnly val="1"/>
    <c:dispBlanksAs val="gap"/>
    <c:showDLblsOverMax val="0"/>
  </c:chart>
  <c:spPr>
    <a:noFill/>
    <a:ln w="19050">
      <a:solidFill>
        <a:srgbClr val="FF3B3B"/>
      </a:solidFill>
    </a:ln>
    <a:effectLst/>
    <a:scene3d>
      <a:camera prst="orthographicFront"/>
      <a:lightRig rig="threePt" dir="t"/>
    </a:scene3d>
    <a:sp3d>
      <a:bevelT/>
    </a:sp3d>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17273446088645"/>
          <c:y val="5.3607228265814065E-2"/>
          <c:w val="0.73059920701401682"/>
          <c:h val="0.85044814486378151"/>
        </c:manualLayout>
      </c:layout>
      <c:bar3DChart>
        <c:barDir val="bar"/>
        <c:grouping val="stacked"/>
        <c:varyColors val="0"/>
        <c:ser>
          <c:idx val="0"/>
          <c:order val="0"/>
          <c:tx>
            <c:strRef>
              <c:f>'C-8'!$C$8</c:f>
              <c:strCache>
                <c:ptCount val="1"/>
                <c:pt idx="0">
                  <c:v>CAPACITACIÓN PARA LA INSERCIÓN LABORAL</c:v>
                </c:pt>
              </c:strCache>
            </c:strRef>
          </c:tx>
          <c:spPr>
            <a:solidFill>
              <a:srgbClr val="C00000"/>
            </a:solidFill>
            <a:ln>
              <a:noFill/>
            </a:ln>
            <a:effectLst/>
            <a:sp3d/>
          </c:spPr>
          <c:invertIfNegative val="0"/>
          <c:cat>
            <c:strRef>
              <c:f>'C-8'!$B$9:$B$24</c:f>
              <c:strCache>
                <c:ptCount val="16"/>
                <c:pt idx="0">
                  <c:v>APURIMAC</c:v>
                </c:pt>
                <c:pt idx="1">
                  <c:v>AREQUIPA</c:v>
                </c:pt>
                <c:pt idx="2">
                  <c:v>AYACUCHO</c:v>
                </c:pt>
                <c:pt idx="3">
                  <c:v>CAJAMARCA</c:v>
                </c:pt>
                <c:pt idx="4">
                  <c:v>CUSCO</c:v>
                </c:pt>
                <c:pt idx="5">
                  <c:v>HUANCAVELICA</c:v>
                </c:pt>
                <c:pt idx="6">
                  <c:v>ICA</c:v>
                </c:pt>
                <c:pt idx="7">
                  <c:v>JUNIN</c:v>
                </c:pt>
                <c:pt idx="8">
                  <c:v>LA LIBERTAD</c:v>
                </c:pt>
                <c:pt idx="9">
                  <c:v>LAMBAYEQUE</c:v>
                </c:pt>
                <c:pt idx="10">
                  <c:v>LIMA</c:v>
                </c:pt>
                <c:pt idx="11">
                  <c:v>LIMA REGIÓN</c:v>
                </c:pt>
                <c:pt idx="12">
                  <c:v>LORETO</c:v>
                </c:pt>
                <c:pt idx="13">
                  <c:v>PIURA</c:v>
                </c:pt>
                <c:pt idx="14">
                  <c:v>PUNO</c:v>
                </c:pt>
                <c:pt idx="15">
                  <c:v>UCAYALI</c:v>
                </c:pt>
              </c:strCache>
            </c:strRef>
          </c:cat>
          <c:val>
            <c:numRef>
              <c:f>'C-8'!$C$9:$C$24</c:f>
              <c:numCache>
                <c:formatCode>#,##0;[Red]#,##0</c:formatCode>
                <c:ptCount val="16"/>
                <c:pt idx="0">
                  <c:v>0</c:v>
                </c:pt>
                <c:pt idx="1">
                  <c:v>149</c:v>
                </c:pt>
                <c:pt idx="2">
                  <c:v>223</c:v>
                </c:pt>
                <c:pt idx="3">
                  <c:v>0</c:v>
                </c:pt>
                <c:pt idx="4">
                  <c:v>180</c:v>
                </c:pt>
                <c:pt idx="5">
                  <c:v>0</c:v>
                </c:pt>
                <c:pt idx="6">
                  <c:v>264</c:v>
                </c:pt>
                <c:pt idx="7">
                  <c:v>173</c:v>
                </c:pt>
                <c:pt idx="8">
                  <c:v>318</c:v>
                </c:pt>
                <c:pt idx="9">
                  <c:v>278</c:v>
                </c:pt>
                <c:pt idx="10">
                  <c:v>297</c:v>
                </c:pt>
                <c:pt idx="11">
                  <c:v>158</c:v>
                </c:pt>
                <c:pt idx="12">
                  <c:v>0</c:v>
                </c:pt>
                <c:pt idx="13">
                  <c:v>328</c:v>
                </c:pt>
                <c:pt idx="14">
                  <c:v>0</c:v>
                </c:pt>
                <c:pt idx="15">
                  <c:v>0</c:v>
                </c:pt>
              </c:numCache>
            </c:numRef>
          </c:val>
          <c:extLst>
            <c:ext xmlns:c16="http://schemas.microsoft.com/office/drawing/2014/chart" uri="{C3380CC4-5D6E-409C-BE32-E72D297353CC}">
              <c16:uniqueId val="{00000000-BF3A-453D-B7E1-69F0D1915E69}"/>
            </c:ext>
          </c:extLst>
        </c:ser>
        <c:ser>
          <c:idx val="1"/>
          <c:order val="1"/>
          <c:tx>
            <c:strRef>
              <c:f>'C-8'!$D$8</c:f>
              <c:strCache>
                <c:ptCount val="1"/>
                <c:pt idx="0">
                  <c:v>CERTIFICACIÓN DE COMPETENCIAS LABORALES</c:v>
                </c:pt>
              </c:strCache>
            </c:strRef>
          </c:tx>
          <c:spPr>
            <a:solidFill>
              <a:srgbClr val="FF4B4B"/>
            </a:solidFill>
            <a:ln>
              <a:noFill/>
            </a:ln>
            <a:effectLst/>
            <a:sp3d/>
          </c:spPr>
          <c:invertIfNegative val="0"/>
          <c:cat>
            <c:strRef>
              <c:f>'C-8'!$B$9:$B$24</c:f>
              <c:strCache>
                <c:ptCount val="16"/>
                <c:pt idx="0">
                  <c:v>APURIMAC</c:v>
                </c:pt>
                <c:pt idx="1">
                  <c:v>AREQUIPA</c:v>
                </c:pt>
                <c:pt idx="2">
                  <c:v>AYACUCHO</c:v>
                </c:pt>
                <c:pt idx="3">
                  <c:v>CAJAMARCA</c:v>
                </c:pt>
                <c:pt idx="4">
                  <c:v>CUSCO</c:v>
                </c:pt>
                <c:pt idx="5">
                  <c:v>HUANCAVELICA</c:v>
                </c:pt>
                <c:pt idx="6">
                  <c:v>ICA</c:v>
                </c:pt>
                <c:pt idx="7">
                  <c:v>JUNIN</c:v>
                </c:pt>
                <c:pt idx="8">
                  <c:v>LA LIBERTAD</c:v>
                </c:pt>
                <c:pt idx="9">
                  <c:v>LAMBAYEQUE</c:v>
                </c:pt>
                <c:pt idx="10">
                  <c:v>LIMA</c:v>
                </c:pt>
                <c:pt idx="11">
                  <c:v>LIMA REGIÓN</c:v>
                </c:pt>
                <c:pt idx="12">
                  <c:v>LORETO</c:v>
                </c:pt>
                <c:pt idx="13">
                  <c:v>PIURA</c:v>
                </c:pt>
                <c:pt idx="14">
                  <c:v>PUNO</c:v>
                </c:pt>
                <c:pt idx="15">
                  <c:v>UCAYALI</c:v>
                </c:pt>
              </c:strCache>
            </c:strRef>
          </c:cat>
          <c:val>
            <c:numRef>
              <c:f>'C-8'!$D$9:$D$24</c:f>
              <c:numCache>
                <c:formatCode>#,##0;[Red]#,##0</c:formatCode>
                <c:ptCount val="16"/>
                <c:pt idx="0">
                  <c:v>0</c:v>
                </c:pt>
                <c:pt idx="1">
                  <c:v>325</c:v>
                </c:pt>
                <c:pt idx="2">
                  <c:v>260</c:v>
                </c:pt>
                <c:pt idx="3">
                  <c:v>0</c:v>
                </c:pt>
                <c:pt idx="4">
                  <c:v>272</c:v>
                </c:pt>
                <c:pt idx="5">
                  <c:v>0</c:v>
                </c:pt>
                <c:pt idx="6">
                  <c:v>341</c:v>
                </c:pt>
                <c:pt idx="7">
                  <c:v>230</c:v>
                </c:pt>
                <c:pt idx="8">
                  <c:v>234</c:v>
                </c:pt>
                <c:pt idx="9">
                  <c:v>334</c:v>
                </c:pt>
                <c:pt idx="10">
                  <c:v>638</c:v>
                </c:pt>
                <c:pt idx="11">
                  <c:v>192</c:v>
                </c:pt>
                <c:pt idx="12">
                  <c:v>0</c:v>
                </c:pt>
                <c:pt idx="13">
                  <c:v>231</c:v>
                </c:pt>
                <c:pt idx="14">
                  <c:v>84</c:v>
                </c:pt>
                <c:pt idx="15">
                  <c:v>0</c:v>
                </c:pt>
              </c:numCache>
            </c:numRef>
          </c:val>
          <c:extLst>
            <c:ext xmlns:c16="http://schemas.microsoft.com/office/drawing/2014/chart" uri="{C3380CC4-5D6E-409C-BE32-E72D297353CC}">
              <c16:uniqueId val="{00000001-BF3A-453D-B7E1-69F0D1915E69}"/>
            </c:ext>
          </c:extLst>
        </c:ser>
        <c:ser>
          <c:idx val="2"/>
          <c:order val="2"/>
          <c:tx>
            <c:strRef>
              <c:f>'C-8'!$E$8</c:f>
              <c:strCache>
                <c:ptCount val="1"/>
                <c:pt idx="0">
                  <c:v>CAPACITACIÓN PARA EL AUTOEMPLEO</c:v>
                </c:pt>
              </c:strCache>
            </c:strRef>
          </c:tx>
          <c:spPr>
            <a:solidFill>
              <a:srgbClr val="FFB3B3"/>
            </a:solidFill>
            <a:ln>
              <a:noFill/>
            </a:ln>
            <a:effectLst/>
            <a:sp3d/>
          </c:spPr>
          <c:invertIfNegative val="0"/>
          <c:cat>
            <c:strRef>
              <c:f>'C-8'!$B$9:$B$24</c:f>
              <c:strCache>
                <c:ptCount val="16"/>
                <c:pt idx="0">
                  <c:v>APURIMAC</c:v>
                </c:pt>
                <c:pt idx="1">
                  <c:v>AREQUIPA</c:v>
                </c:pt>
                <c:pt idx="2">
                  <c:v>AYACUCHO</c:v>
                </c:pt>
                <c:pt idx="3">
                  <c:v>CAJAMARCA</c:v>
                </c:pt>
                <c:pt idx="4">
                  <c:v>CUSCO</c:v>
                </c:pt>
                <c:pt idx="5">
                  <c:v>HUANCAVELICA</c:v>
                </c:pt>
                <c:pt idx="6">
                  <c:v>ICA</c:v>
                </c:pt>
                <c:pt idx="7">
                  <c:v>JUNIN</c:v>
                </c:pt>
                <c:pt idx="8">
                  <c:v>LA LIBERTAD</c:v>
                </c:pt>
                <c:pt idx="9">
                  <c:v>LAMBAYEQUE</c:v>
                </c:pt>
                <c:pt idx="10">
                  <c:v>LIMA</c:v>
                </c:pt>
                <c:pt idx="11">
                  <c:v>LIMA REGIÓN</c:v>
                </c:pt>
                <c:pt idx="12">
                  <c:v>LORETO</c:v>
                </c:pt>
                <c:pt idx="13">
                  <c:v>PIURA</c:v>
                </c:pt>
                <c:pt idx="14">
                  <c:v>PUNO</c:v>
                </c:pt>
                <c:pt idx="15">
                  <c:v>UCAYALI</c:v>
                </c:pt>
              </c:strCache>
            </c:strRef>
          </c:cat>
          <c:val>
            <c:numRef>
              <c:f>'C-8'!$E$9:$E$24</c:f>
              <c:numCache>
                <c:formatCode>#,##0;[Red]#,##0</c:formatCode>
                <c:ptCount val="16"/>
                <c:pt idx="0">
                  <c:v>25</c:v>
                </c:pt>
                <c:pt idx="1">
                  <c:v>0</c:v>
                </c:pt>
                <c:pt idx="2">
                  <c:v>0</c:v>
                </c:pt>
                <c:pt idx="3">
                  <c:v>0</c:v>
                </c:pt>
                <c:pt idx="4">
                  <c:v>0</c:v>
                </c:pt>
                <c:pt idx="5">
                  <c:v>25</c:v>
                </c:pt>
                <c:pt idx="6">
                  <c:v>25</c:v>
                </c:pt>
                <c:pt idx="7">
                  <c:v>23</c:v>
                </c:pt>
                <c:pt idx="8">
                  <c:v>75</c:v>
                </c:pt>
                <c:pt idx="9">
                  <c:v>0</c:v>
                </c:pt>
                <c:pt idx="10">
                  <c:v>100</c:v>
                </c:pt>
                <c:pt idx="11">
                  <c:v>48</c:v>
                </c:pt>
                <c:pt idx="12">
                  <c:v>50</c:v>
                </c:pt>
                <c:pt idx="13">
                  <c:v>115</c:v>
                </c:pt>
                <c:pt idx="14">
                  <c:v>0</c:v>
                </c:pt>
                <c:pt idx="15">
                  <c:v>50</c:v>
                </c:pt>
              </c:numCache>
            </c:numRef>
          </c:val>
          <c:extLst>
            <c:ext xmlns:c16="http://schemas.microsoft.com/office/drawing/2014/chart" uri="{C3380CC4-5D6E-409C-BE32-E72D297353CC}">
              <c16:uniqueId val="{00000002-BF3A-453D-B7E1-69F0D1915E69}"/>
            </c:ext>
          </c:extLst>
        </c:ser>
        <c:dLbls>
          <c:showLegendKey val="0"/>
          <c:showVal val="0"/>
          <c:showCatName val="0"/>
          <c:showSerName val="0"/>
          <c:showPercent val="0"/>
          <c:showBubbleSize val="0"/>
        </c:dLbls>
        <c:gapWidth val="150"/>
        <c:shape val="box"/>
        <c:axId val="320002680"/>
        <c:axId val="320001896"/>
        <c:axId val="0"/>
      </c:bar3DChart>
      <c:catAx>
        <c:axId val="320002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crossAx val="320001896"/>
        <c:crosses val="autoZero"/>
        <c:auto val="1"/>
        <c:lblAlgn val="ctr"/>
        <c:lblOffset val="100"/>
        <c:noMultiLvlLbl val="0"/>
      </c:catAx>
      <c:valAx>
        <c:axId val="320001896"/>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crossAx val="320002680"/>
        <c:crosses val="autoZero"/>
        <c:crossBetween val="between"/>
      </c:valAx>
      <c:spPr>
        <a:noFill/>
        <a:ln>
          <a:noFill/>
        </a:ln>
        <a:effectLst/>
      </c:spPr>
    </c:plotArea>
    <c:legend>
      <c:legendPos val="b"/>
      <c:layout>
        <c:manualLayout>
          <c:xMode val="edge"/>
          <c:yMode val="edge"/>
          <c:x val="0.53044371977290794"/>
          <c:y val="0.5626846863220174"/>
          <c:w val="0.46673521690428049"/>
          <c:h val="0.31323229812453696"/>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noFill/>
    <a:ln w="19050" cap="flat" cmpd="sng" algn="ctr">
      <a:solidFill>
        <a:srgbClr val="F20000"/>
      </a:solidFill>
      <a:round/>
    </a:ln>
    <a:effectLst/>
  </c:spPr>
  <c:txPr>
    <a:bodyPr/>
    <a:lstStyle/>
    <a:p>
      <a:pPr>
        <a:defRPr/>
      </a:pPr>
      <a:endParaRPr lang="es-P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PE" sz="1400">
                <a:latin typeface="Arial" panose="020B0604020202020204" pitchFamily="34" charset="0"/>
                <a:cs typeface="Arial" panose="020B0604020202020204" pitchFamily="34" charset="0"/>
              </a:rPr>
              <a:t>BENEFICIARIOS POR SEXO</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spPr>
            <a:solidFill>
              <a:schemeClr val="accent3"/>
            </a:solidFill>
          </c:spPr>
          <c:explosion val="25"/>
          <c:dPt>
            <c:idx val="0"/>
            <c:bubble3D val="0"/>
            <c:spPr>
              <a:solidFill>
                <a:srgbClr val="FF7171"/>
              </a:solidFill>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ACBE-46C9-A308-6A93D5CB6AA6}"/>
              </c:ext>
            </c:extLst>
          </c:dPt>
          <c:dPt>
            <c:idx val="1"/>
            <c:bubble3D val="0"/>
            <c:spPr>
              <a:solidFill>
                <a:srgbClr val="C00000"/>
              </a:solidFill>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ACBE-46C9-A308-6A93D5CB6AA6}"/>
              </c:ext>
            </c:extLst>
          </c:dPt>
          <c:dLbls>
            <c:dLbl>
              <c:idx val="0"/>
              <c:layout>
                <c:manualLayout>
                  <c:x val="1.1812785639557294E-2"/>
                  <c:y val="-0.153803024204374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BE-46C9-A308-6A93D5CB6AA6}"/>
                </c:ext>
              </c:extLst>
            </c:dLbl>
            <c:dLbl>
              <c:idx val="1"/>
              <c:layout>
                <c:manualLayout>
                  <c:x val="-6.6866361984472414E-3"/>
                  <c:y val="-0.277734048668486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BE-46C9-A308-6A93D5CB6AA6}"/>
                </c:ext>
              </c:extLst>
            </c:dLbl>
            <c:numFmt formatCode="0.00%" sourceLinked="0"/>
            <c:spPr>
              <a:noFill/>
              <a:ln>
                <a:noFill/>
              </a:ln>
              <a:effectLst/>
            </c:spPr>
            <c:txPr>
              <a:bodyPr/>
              <a:lstStyle/>
              <a:p>
                <a:pPr>
                  <a:defRPr sz="900" b="1">
                    <a:latin typeface="Arial" panose="020B0604020202020204" pitchFamily="34" charset="0"/>
                    <a:cs typeface="Arial" panose="020B0604020202020204" pitchFamily="34" charset="0"/>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'C-9'!$B$9:$B$10</c:f>
              <c:strCache>
                <c:ptCount val="2"/>
                <c:pt idx="0">
                  <c:v>MASCULINO</c:v>
                </c:pt>
                <c:pt idx="1">
                  <c:v>FEMENINO</c:v>
                </c:pt>
              </c:strCache>
            </c:strRef>
          </c:cat>
          <c:val>
            <c:numRef>
              <c:f>'C-9'!$C$9:$C$10</c:f>
              <c:numCache>
                <c:formatCode>#,##0;[Red]#,##0</c:formatCode>
                <c:ptCount val="2"/>
                <c:pt idx="0">
                  <c:v>986</c:v>
                </c:pt>
                <c:pt idx="1">
                  <c:v>1382</c:v>
                </c:pt>
              </c:numCache>
            </c:numRef>
          </c:val>
          <c:extLst>
            <c:ext xmlns:c16="http://schemas.microsoft.com/office/drawing/2014/chart" uri="{C3380CC4-5D6E-409C-BE32-E72D297353CC}">
              <c16:uniqueId val="{00000004-ACBE-46C9-A308-6A93D5CB6AA6}"/>
            </c:ext>
          </c:extLst>
        </c:ser>
        <c:dLbls>
          <c:showLegendKey val="0"/>
          <c:showVal val="0"/>
          <c:showCatName val="1"/>
          <c:showSerName val="0"/>
          <c:showPercent val="1"/>
          <c:showBubbleSize val="0"/>
          <c:showLeaderLines val="1"/>
        </c:dLbls>
      </c:pie3DChart>
    </c:plotArea>
    <c:plotVisOnly val="1"/>
    <c:dispBlanksAs val="gap"/>
    <c:showDLblsOverMax val="0"/>
  </c:chart>
  <c:spPr>
    <a:noFill/>
    <a:ln w="19050">
      <a:solidFill>
        <a:srgbClr val="FF3B3B"/>
      </a:solidFill>
    </a:ln>
    <a:effectLst/>
    <a:scene3d>
      <a:camera prst="orthographicFront"/>
      <a:lightRig rig="threePt" dir="t"/>
    </a:scene3d>
    <a:sp3d>
      <a:bevelT/>
    </a:sp3d>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latin typeface="Arial" panose="020B0604020202020204" pitchFamily="34" charset="0"/>
                <a:cs typeface="Arial" panose="020B0604020202020204" pitchFamily="34" charset="0"/>
              </a:rPr>
              <a:t>BENEFICIARIOS POR GRUPO ETÁREO</a:t>
            </a:r>
          </a:p>
        </c:rich>
      </c:tx>
      <c:overlay val="0"/>
    </c:title>
    <c:autoTitleDeleted val="0"/>
    <c:plotArea>
      <c:layout>
        <c:manualLayout>
          <c:layoutTarget val="inner"/>
          <c:xMode val="edge"/>
          <c:yMode val="edge"/>
          <c:x val="0.22816906469314954"/>
          <c:y val="7.739291196380213E-2"/>
          <c:w val="0.74084501294111405"/>
          <c:h val="0.8342617535214657"/>
        </c:manualLayout>
      </c:layout>
      <c:barChart>
        <c:barDir val="bar"/>
        <c:grouping val="clustered"/>
        <c:varyColors val="0"/>
        <c:ser>
          <c:idx val="0"/>
          <c:order val="0"/>
          <c:spPr>
            <a:solidFill>
              <a:srgbClr val="FF4B4B"/>
            </a:solidFill>
            <a:effectLst/>
            <a:scene3d>
              <a:camera prst="orthographicFront"/>
              <a:lightRig rig="threePt" dir="t"/>
            </a:scene3d>
            <a:sp3d>
              <a:bevelT/>
            </a:sp3d>
          </c:spPr>
          <c:invertIfNegative val="0"/>
          <c:dPt>
            <c:idx val="0"/>
            <c:invertIfNegative val="0"/>
            <c:bubble3D val="0"/>
            <c:extLst>
              <c:ext xmlns:c16="http://schemas.microsoft.com/office/drawing/2014/chart" uri="{C3380CC4-5D6E-409C-BE32-E72D297353CC}">
                <c16:uniqueId val="{00000001-7F42-45AB-A7D5-21E4B3843A60}"/>
              </c:ext>
            </c:extLst>
          </c:dPt>
          <c:dPt>
            <c:idx val="2"/>
            <c:invertIfNegative val="0"/>
            <c:bubble3D val="0"/>
            <c:extLst>
              <c:ext xmlns:c16="http://schemas.microsoft.com/office/drawing/2014/chart" uri="{C3380CC4-5D6E-409C-BE32-E72D297353CC}">
                <c16:uniqueId val="{00000003-7F42-45AB-A7D5-21E4B3843A60}"/>
              </c:ext>
            </c:extLst>
          </c:dPt>
          <c:dLbls>
            <c:dLbl>
              <c:idx val="0"/>
              <c:layout>
                <c:manualLayout>
                  <c:x val="2.7777777777777779E-3"/>
                  <c:y val="0"/>
                </c:manualLayout>
              </c:layout>
              <c:tx>
                <c:rich>
                  <a:bodyPr/>
                  <a:lstStyle/>
                  <a:p>
                    <a:r>
                      <a:rPr lang="en-US"/>
                      <a:t>0</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42-45AB-A7D5-21E4B3843A60}"/>
                </c:ext>
              </c:extLst>
            </c:dLbl>
            <c:dLbl>
              <c:idx val="1"/>
              <c:layout>
                <c:manualLayout>
                  <c:x val="-9.577466913045792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42-45AB-A7D5-21E4B3843A60}"/>
                </c:ext>
              </c:extLst>
            </c:dLbl>
            <c:numFmt formatCode="#,##0" sourceLinked="0"/>
            <c:spPr>
              <a:noFill/>
              <a:ln>
                <a:noFill/>
              </a:ln>
              <a:effectLst/>
            </c:spPr>
            <c:txPr>
              <a:bodyPr/>
              <a:lstStyle/>
              <a:p>
                <a:pPr>
                  <a:defRPr sz="1000" b="1">
                    <a:latin typeface="Arial" panose="020B0604020202020204" pitchFamily="34" charset="0"/>
                    <a:cs typeface="Arial" panose="020B060402020202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'C-9'!$B$12:$B$14</c:f>
              <c:strCache>
                <c:ptCount val="3"/>
                <c:pt idx="0">
                  <c:v>DE 18 A 29 AÑOS</c:v>
                </c:pt>
                <c:pt idx="1">
                  <c:v>DE 30 A 59 AÑOS</c:v>
                </c:pt>
                <c:pt idx="2">
                  <c:v>DE 60 A MÁS AÑOS</c:v>
                </c:pt>
              </c:strCache>
            </c:strRef>
          </c:cat>
          <c:val>
            <c:numRef>
              <c:f>'C-9'!$C$12:$C$14</c:f>
              <c:numCache>
                <c:formatCode>#,##0;[Red]#,##0</c:formatCode>
                <c:ptCount val="3"/>
                <c:pt idx="0">
                  <c:v>0</c:v>
                </c:pt>
                <c:pt idx="1">
                  <c:v>2366</c:v>
                </c:pt>
                <c:pt idx="2">
                  <c:v>2</c:v>
                </c:pt>
              </c:numCache>
            </c:numRef>
          </c:val>
          <c:extLst>
            <c:ext xmlns:c16="http://schemas.microsoft.com/office/drawing/2014/chart" uri="{C3380CC4-5D6E-409C-BE32-E72D297353CC}">
              <c16:uniqueId val="{00000005-7F42-45AB-A7D5-21E4B3843A60}"/>
            </c:ext>
          </c:extLst>
        </c:ser>
        <c:dLbls>
          <c:showLegendKey val="0"/>
          <c:showVal val="1"/>
          <c:showCatName val="0"/>
          <c:showSerName val="0"/>
          <c:showPercent val="0"/>
          <c:showBubbleSize val="0"/>
        </c:dLbls>
        <c:gapWidth val="150"/>
        <c:axId val="371214904"/>
        <c:axId val="371212552"/>
      </c:barChart>
      <c:catAx>
        <c:axId val="371214904"/>
        <c:scaling>
          <c:orientation val="minMax"/>
        </c:scaling>
        <c:delete val="0"/>
        <c:axPos val="l"/>
        <c:numFmt formatCode="General" sourceLinked="0"/>
        <c:majorTickMark val="none"/>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71212552"/>
        <c:crosses val="autoZero"/>
        <c:auto val="1"/>
        <c:lblAlgn val="ctr"/>
        <c:lblOffset val="100"/>
        <c:noMultiLvlLbl val="0"/>
      </c:catAx>
      <c:valAx>
        <c:axId val="371212552"/>
        <c:scaling>
          <c:orientation val="minMax"/>
        </c:scaling>
        <c:delete val="1"/>
        <c:axPos val="b"/>
        <c:numFmt formatCode="#,##0;[Red]#,##0" sourceLinked="1"/>
        <c:majorTickMark val="none"/>
        <c:minorTickMark val="none"/>
        <c:tickLblPos val="nextTo"/>
        <c:crossAx val="371214904"/>
        <c:crosses val="autoZero"/>
        <c:crossBetween val="between"/>
      </c:valAx>
      <c:spPr>
        <a:noFill/>
      </c:spPr>
    </c:plotArea>
    <c:plotVisOnly val="1"/>
    <c:dispBlanksAs val="gap"/>
    <c:showDLblsOverMax val="0"/>
  </c:chart>
  <c:spPr>
    <a:noFill/>
    <a:ln w="19050">
      <a:solidFill>
        <a:srgbClr val="FF3B3B"/>
      </a:solidFill>
    </a:ln>
    <a:effectLst>
      <a:outerShdw blurRad="50800" dist="38100" dir="2700000" algn="tl" rotWithShape="0">
        <a:prstClr val="black">
          <a:alpha val="40000"/>
        </a:prstClr>
      </a:outerShdw>
    </a:effectLst>
    <a:scene3d>
      <a:camera prst="orthographicFront"/>
      <a:lightRig rig="threePt" dir="t"/>
    </a:scene3d>
    <a:sp3d>
      <a:bevelT/>
    </a:sp3d>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PE" sz="1400">
                <a:latin typeface="Arial" panose="020B0604020202020204" pitchFamily="34" charset="0"/>
                <a:cs typeface="Arial" panose="020B0604020202020204" pitchFamily="34" charset="0"/>
              </a:rPr>
              <a:t>BENEFICIARIOS POR SEXO</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spPr>
            <a:solidFill>
              <a:schemeClr val="accent3"/>
            </a:solidFill>
          </c:spPr>
          <c:explosion val="25"/>
          <c:dPt>
            <c:idx val="0"/>
            <c:bubble3D val="0"/>
            <c:spPr>
              <a:solidFill>
                <a:srgbClr val="FF4B4B"/>
              </a:solidFill>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E246-47EF-BB1C-3BBBB6CB5EB0}"/>
              </c:ext>
            </c:extLst>
          </c:dPt>
          <c:dPt>
            <c:idx val="1"/>
            <c:bubble3D val="0"/>
            <c:spPr>
              <a:solidFill>
                <a:srgbClr val="C00000"/>
              </a:solidFill>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E246-47EF-BB1C-3BBBB6CB5EB0}"/>
              </c:ext>
            </c:extLst>
          </c:dPt>
          <c:dLbls>
            <c:dLbl>
              <c:idx val="0"/>
              <c:layout>
                <c:manualLayout>
                  <c:x val="-2.2420780775310799E-2"/>
                  <c:y val="-0.259537653042231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246-47EF-BB1C-3BBBB6CB5EB0}"/>
                </c:ext>
              </c:extLst>
            </c:dLbl>
            <c:dLbl>
              <c:idx val="1"/>
              <c:layout>
                <c:manualLayout>
                  <c:x val="2.07764383929985E-2"/>
                  <c:y val="-0.1200907384797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246-47EF-BB1C-3BBBB6CB5EB0}"/>
                </c:ext>
              </c:extLst>
            </c:dLbl>
            <c:numFmt formatCode="0.00%" sourceLinked="0"/>
            <c:spPr>
              <a:noFill/>
              <a:ln>
                <a:noFill/>
              </a:ln>
              <a:effectLst/>
            </c:spPr>
            <c:txPr>
              <a:bodyPr/>
              <a:lstStyle/>
              <a:p>
                <a:pPr>
                  <a:defRPr sz="900" b="1">
                    <a:latin typeface="Arial" panose="020B0604020202020204" pitchFamily="34" charset="0"/>
                    <a:cs typeface="Arial" panose="020B0604020202020204" pitchFamily="34" charset="0"/>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2"/>
              <c:pt idx="0">
                <c:v>MASCULINO</c:v>
              </c:pt>
              <c:pt idx="1">
                <c:v>FEMENINO</c:v>
              </c:pt>
            </c:strLit>
          </c:cat>
          <c:val>
            <c:numRef>
              <c:f>'C-11'!$C$9:$C$10</c:f>
              <c:numCache>
                <c:formatCode>#,##0;[Red]#,##0</c:formatCode>
                <c:ptCount val="2"/>
                <c:pt idx="0">
                  <c:v>1456</c:v>
                </c:pt>
                <c:pt idx="1">
                  <c:v>1685</c:v>
                </c:pt>
              </c:numCache>
            </c:numRef>
          </c:val>
          <c:extLst>
            <c:ext xmlns:c16="http://schemas.microsoft.com/office/drawing/2014/chart" uri="{C3380CC4-5D6E-409C-BE32-E72D297353CC}">
              <c16:uniqueId val="{00000004-E246-47EF-BB1C-3BBBB6CB5EB0}"/>
            </c:ext>
          </c:extLst>
        </c:ser>
        <c:dLbls>
          <c:showLegendKey val="0"/>
          <c:showVal val="0"/>
          <c:showCatName val="1"/>
          <c:showSerName val="0"/>
          <c:showPercent val="1"/>
          <c:showBubbleSize val="0"/>
          <c:showLeaderLines val="1"/>
        </c:dLbls>
      </c:pie3DChart>
    </c:plotArea>
    <c:plotVisOnly val="1"/>
    <c:dispBlanksAs val="gap"/>
    <c:showDLblsOverMax val="0"/>
  </c:chart>
  <c:spPr>
    <a:noFill/>
    <a:ln w="19050">
      <a:solidFill>
        <a:srgbClr val="F20000"/>
      </a:solidFill>
    </a:ln>
    <a:effectLst/>
    <a:scene3d>
      <a:camera prst="orthographicFront"/>
      <a:lightRig rig="threePt" dir="t"/>
    </a:scene3d>
    <a:sp3d>
      <a:bevelT/>
    </a:sp3d>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latin typeface="Arial" panose="020B0604020202020204" pitchFamily="34" charset="0"/>
                <a:cs typeface="Arial" panose="020B0604020202020204" pitchFamily="34" charset="0"/>
              </a:rPr>
              <a:t>BENEFICIARIOS POR GRUPO ETÁREO</a:t>
            </a:r>
          </a:p>
        </c:rich>
      </c:tx>
      <c:overlay val="0"/>
    </c:title>
    <c:autoTitleDeleted val="0"/>
    <c:plotArea>
      <c:layout/>
      <c:barChart>
        <c:barDir val="bar"/>
        <c:grouping val="clustered"/>
        <c:varyColors val="0"/>
        <c:ser>
          <c:idx val="0"/>
          <c:order val="0"/>
          <c:spPr>
            <a:solidFill>
              <a:schemeClr val="accent3"/>
            </a:solidFill>
            <a:effectLst>
              <a:outerShdw blurRad="50800" dist="38100" dir="2700000" algn="tl" rotWithShape="0">
                <a:prstClr val="black">
                  <a:alpha val="40000"/>
                </a:prstClr>
              </a:outerShdw>
            </a:effectLst>
            <a:scene3d>
              <a:camera prst="orthographicFront"/>
              <a:lightRig rig="threePt" dir="t"/>
            </a:scene3d>
            <a:sp3d>
              <a:bevelT/>
            </a:sp3d>
          </c:spPr>
          <c:invertIfNegative val="0"/>
          <c:dPt>
            <c:idx val="0"/>
            <c:invertIfNegative val="0"/>
            <c:bubble3D val="0"/>
            <c:spPr>
              <a:solidFill>
                <a:srgbClr val="FF4B4B"/>
              </a:solidFill>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CAF8-4599-AA0B-44DE09FCD241}"/>
              </c:ext>
            </c:extLst>
          </c:dPt>
          <c:dPt>
            <c:idx val="1"/>
            <c:invertIfNegative val="0"/>
            <c:bubble3D val="0"/>
            <c:spPr>
              <a:solidFill>
                <a:srgbClr val="FF0000"/>
              </a:solidFill>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4-CAF8-4599-AA0B-44DE09FCD241}"/>
              </c:ext>
            </c:extLst>
          </c:dPt>
          <c:dPt>
            <c:idx val="2"/>
            <c:invertIfNegative val="0"/>
            <c:bubble3D val="0"/>
            <c:spPr>
              <a:solidFill>
                <a:srgbClr val="FF4747"/>
              </a:solidFill>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CAF8-4599-AA0B-44DE09FCD241}"/>
              </c:ext>
            </c:extLst>
          </c:dPt>
          <c:dLbls>
            <c:dLbl>
              <c:idx val="0"/>
              <c:layout>
                <c:manualLayout>
                  <c:x val="2.7777777777777801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F8-4599-AA0B-44DE09FCD241}"/>
                </c:ext>
              </c:extLst>
            </c:dLbl>
            <c:dLbl>
              <c:idx val="1"/>
              <c:layout>
                <c:manualLayout>
                  <c:x val="-5.0123111927052599E-3"/>
                  <c:y val="-5.10073546432531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F8-4599-AA0B-44DE09FCD241}"/>
                </c:ext>
              </c:extLst>
            </c:dLbl>
            <c:dLbl>
              <c:idx val="2"/>
              <c:layout>
                <c:manualLayout>
                  <c:x val="1.24671204318777E-2"/>
                  <c:y val="-1.144755027974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F8-4599-AA0B-44DE09FCD241}"/>
                </c:ext>
              </c:extLst>
            </c:dLbl>
            <c:numFmt formatCode="#,##0" sourceLinked="0"/>
            <c:spPr>
              <a:noFill/>
              <a:ln>
                <a:noFill/>
              </a:ln>
              <a:effectLst/>
            </c:spPr>
            <c:txPr>
              <a:bodyPr/>
              <a:lstStyle/>
              <a:p>
                <a:pPr>
                  <a:defRPr sz="1000" b="1">
                    <a:latin typeface="Arial" panose="020B0604020202020204" pitchFamily="34" charset="0"/>
                    <a:cs typeface="Arial" panose="020B060402020202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'C-11'!$B$12:$B$14</c:f>
              <c:strCache>
                <c:ptCount val="3"/>
                <c:pt idx="0">
                  <c:v>DE 18 A 29 AÑOS</c:v>
                </c:pt>
                <c:pt idx="1">
                  <c:v>DE 30 A 59 AÑOS</c:v>
                </c:pt>
                <c:pt idx="2">
                  <c:v>DE 60 A MÁS AÑOS</c:v>
                </c:pt>
              </c:strCache>
            </c:strRef>
          </c:cat>
          <c:val>
            <c:numRef>
              <c:f>'C-11'!$C$12:$C$14</c:f>
              <c:numCache>
                <c:formatCode>#,##0;[Red]#,##0</c:formatCode>
                <c:ptCount val="3"/>
                <c:pt idx="0">
                  <c:v>1234</c:v>
                </c:pt>
                <c:pt idx="1">
                  <c:v>1841</c:v>
                </c:pt>
                <c:pt idx="2">
                  <c:v>66</c:v>
                </c:pt>
              </c:numCache>
            </c:numRef>
          </c:val>
          <c:extLst>
            <c:ext xmlns:c16="http://schemas.microsoft.com/office/drawing/2014/chart" uri="{C3380CC4-5D6E-409C-BE32-E72D297353CC}">
              <c16:uniqueId val="{00000005-CAF8-4599-AA0B-44DE09FCD241}"/>
            </c:ext>
          </c:extLst>
        </c:ser>
        <c:dLbls>
          <c:showLegendKey val="0"/>
          <c:showVal val="0"/>
          <c:showCatName val="0"/>
          <c:showSerName val="0"/>
          <c:showPercent val="0"/>
          <c:showBubbleSize val="0"/>
        </c:dLbls>
        <c:gapWidth val="150"/>
        <c:axId val="2130858424"/>
        <c:axId val="2130854216"/>
      </c:barChart>
      <c:valAx>
        <c:axId val="2130854216"/>
        <c:scaling>
          <c:orientation val="minMax"/>
        </c:scaling>
        <c:delete val="1"/>
        <c:axPos val="b"/>
        <c:numFmt formatCode="#,##0;[Red]#,##0" sourceLinked="1"/>
        <c:majorTickMark val="none"/>
        <c:minorTickMark val="none"/>
        <c:tickLblPos val="nextTo"/>
        <c:crossAx val="2130858424"/>
        <c:crosses val="autoZero"/>
        <c:crossBetween val="between"/>
      </c:valAx>
      <c:catAx>
        <c:axId val="2130858424"/>
        <c:scaling>
          <c:orientation val="minMax"/>
        </c:scaling>
        <c:delete val="0"/>
        <c:axPos val="l"/>
        <c:numFmt formatCode="General" sourceLinked="0"/>
        <c:majorTickMark val="none"/>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2130854216"/>
        <c:crosses val="autoZero"/>
        <c:auto val="1"/>
        <c:lblAlgn val="ctr"/>
        <c:lblOffset val="100"/>
        <c:noMultiLvlLbl val="0"/>
      </c:catAx>
      <c:spPr>
        <a:noFill/>
      </c:spPr>
    </c:plotArea>
    <c:plotVisOnly val="1"/>
    <c:dispBlanksAs val="gap"/>
    <c:showDLblsOverMax val="0"/>
  </c:chart>
  <c:spPr>
    <a:noFill/>
    <a:ln w="19050">
      <a:solidFill>
        <a:srgbClr val="F20000"/>
      </a:solidFill>
    </a:ln>
    <a:effectLst/>
    <a:scene3d>
      <a:camera prst="orthographicFront"/>
      <a:lightRig rig="threePt" dir="t"/>
    </a:scene3d>
    <a:sp3d>
      <a:bevelT/>
    </a:sp3d>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s-PE" sz="1100">
                <a:latin typeface="Arial" panose="020B0604020202020204" pitchFamily="34" charset="0"/>
                <a:cs typeface="Arial" panose="020B0604020202020204" pitchFamily="34" charset="0"/>
              </a:rPr>
              <a:t>BENEFICIARIOS DISCAPACITADOS </a:t>
            </a:r>
          </a:p>
          <a:p>
            <a:pPr>
              <a:defRPr/>
            </a:pPr>
            <a:r>
              <a:rPr lang="es-PE" sz="1100">
                <a:latin typeface="Arial" panose="020B0604020202020204" pitchFamily="34" charset="0"/>
                <a:cs typeface="Arial" panose="020B0604020202020204" pitchFamily="34" charset="0"/>
              </a:rPr>
              <a:t>POR GRUPO ETÁREO</a:t>
            </a:r>
          </a:p>
        </c:rich>
      </c:tx>
      <c:overlay val="0"/>
    </c:title>
    <c:autoTitleDeleted val="0"/>
    <c:plotArea>
      <c:layout>
        <c:manualLayout>
          <c:layoutTarget val="inner"/>
          <c:xMode val="edge"/>
          <c:yMode val="edge"/>
          <c:x val="0.211382113821138"/>
          <c:y val="0.26985645933014402"/>
          <c:w val="0.75609756097560998"/>
          <c:h val="0.581743837044293"/>
        </c:manualLayout>
      </c:layout>
      <c:barChart>
        <c:barDir val="bar"/>
        <c:grouping val="clustered"/>
        <c:varyColors val="0"/>
        <c:ser>
          <c:idx val="0"/>
          <c:order val="0"/>
          <c:spPr>
            <a:solidFill>
              <a:srgbClr val="C00000"/>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1-3848-4BAD-96C0-F4E87C406561}"/>
              </c:ext>
            </c:extLst>
          </c:dPt>
          <c:dPt>
            <c:idx val="1"/>
            <c:invertIfNegative val="0"/>
            <c:bubble3D val="0"/>
            <c:spPr>
              <a:solidFill>
                <a:srgbClr val="FF7171"/>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3-3848-4BAD-96C0-F4E87C406561}"/>
              </c:ext>
            </c:extLst>
          </c:dPt>
          <c:dLbls>
            <c:dLbl>
              <c:idx val="0"/>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48-4BAD-96C0-F4E87C406561}"/>
                </c:ext>
              </c:extLst>
            </c:dLbl>
            <c:dLbl>
              <c:idx val="1"/>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48-4BAD-96C0-F4E87C406561}"/>
                </c:ext>
              </c:extLst>
            </c:dLbl>
            <c:numFmt formatCode="#,##0" sourceLinked="0"/>
            <c:spPr>
              <a:noFill/>
              <a:ln>
                <a:noFill/>
              </a:ln>
              <a:effectLst/>
            </c:spPr>
            <c:txPr>
              <a:bodyPr/>
              <a:lstStyle/>
              <a:p>
                <a:pPr>
                  <a:defRPr b="1"/>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'C-12'!$B$14:$B$15</c:f>
              <c:strCache>
                <c:ptCount val="2"/>
                <c:pt idx="0">
                  <c:v>DE 30 A 59 AÑOS </c:v>
                </c:pt>
                <c:pt idx="1">
                  <c:v>DE 60 A MÁS AÑOS </c:v>
                </c:pt>
              </c:strCache>
            </c:strRef>
          </c:cat>
          <c:val>
            <c:numRef>
              <c:f>'C-12'!$C$14:$C$15</c:f>
              <c:numCache>
                <c:formatCode>#,##0;[Red]#,##0</c:formatCode>
                <c:ptCount val="2"/>
                <c:pt idx="0">
                  <c:v>480</c:v>
                </c:pt>
                <c:pt idx="1">
                  <c:v>56</c:v>
                </c:pt>
              </c:numCache>
            </c:numRef>
          </c:val>
          <c:extLst>
            <c:ext xmlns:c16="http://schemas.microsoft.com/office/drawing/2014/chart" uri="{C3380CC4-5D6E-409C-BE32-E72D297353CC}">
              <c16:uniqueId val="{00000005-3848-4BAD-96C0-F4E87C406561}"/>
            </c:ext>
          </c:extLst>
        </c:ser>
        <c:dLbls>
          <c:showLegendKey val="0"/>
          <c:showVal val="1"/>
          <c:showCatName val="0"/>
          <c:showSerName val="0"/>
          <c:showPercent val="0"/>
          <c:showBubbleSize val="0"/>
        </c:dLbls>
        <c:gapWidth val="150"/>
        <c:axId val="2045553656"/>
        <c:axId val="2045550792"/>
      </c:barChart>
      <c:valAx>
        <c:axId val="2045550792"/>
        <c:scaling>
          <c:orientation val="minMax"/>
        </c:scaling>
        <c:delete val="1"/>
        <c:axPos val="b"/>
        <c:numFmt formatCode="#,##0;[Red]#,##0" sourceLinked="1"/>
        <c:majorTickMark val="out"/>
        <c:minorTickMark val="none"/>
        <c:tickLblPos val="nextTo"/>
        <c:crossAx val="2045553656"/>
        <c:crosses val="autoZero"/>
        <c:crossBetween val="between"/>
      </c:valAx>
      <c:catAx>
        <c:axId val="2045553656"/>
        <c:scaling>
          <c:orientation val="minMax"/>
        </c:scaling>
        <c:delete val="0"/>
        <c:axPos val="l"/>
        <c:numFmt formatCode="General" sourceLinked="0"/>
        <c:majorTickMark val="none"/>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2045550792"/>
        <c:crosses val="autoZero"/>
        <c:auto val="1"/>
        <c:lblAlgn val="ctr"/>
        <c:lblOffset val="100"/>
        <c:noMultiLvlLbl val="0"/>
      </c:catAx>
      <c:spPr>
        <a:noFill/>
      </c:spPr>
    </c:plotArea>
    <c:plotVisOnly val="1"/>
    <c:dispBlanksAs val="gap"/>
    <c:showDLblsOverMax val="0"/>
  </c:chart>
  <c:spPr>
    <a:noFill/>
    <a:ln w="19050">
      <a:solidFill>
        <a:srgbClr val="FF3B3B"/>
      </a:solidFill>
    </a:ln>
    <a:effectLst/>
  </c:spPr>
  <c:printSettings>
    <c:headerFooter/>
    <c:pageMargins b="0.750000000000004" l="0.70000000000000095" r="0.70000000000000095" t="0.750000000000004"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s-PE" sz="1100" b="1" i="0" baseline="0">
                <a:effectLst/>
              </a:rPr>
              <a:t>BENEFICIARIOS CON DISCAPACIDAD SEGÚN SEXO</a:t>
            </a:r>
            <a:endParaRPr lang="es-PE" sz="1100">
              <a:effectLst/>
            </a:endParaRPr>
          </a:p>
        </c:rich>
      </c:tx>
      <c:layout>
        <c:manualLayout>
          <c:xMode val="edge"/>
          <c:yMode val="edge"/>
          <c:x val="0.16202614379085001"/>
          <c:y val="5.8479532163742701E-2"/>
        </c:manualLayout>
      </c:layout>
      <c:overlay val="0"/>
    </c:title>
    <c:autoTitleDeleted val="0"/>
    <c:plotArea>
      <c:layout>
        <c:manualLayout>
          <c:layoutTarget val="inner"/>
          <c:xMode val="edge"/>
          <c:yMode val="edge"/>
          <c:x val="0.30012972817300598"/>
          <c:y val="0.178064809206541"/>
          <c:w val="0.41304036496684798"/>
          <c:h val="0.79629416515243301"/>
        </c:manualLayout>
      </c:layout>
      <c:pieChart>
        <c:varyColors val="1"/>
        <c:ser>
          <c:idx val="0"/>
          <c:order val="0"/>
          <c:explosion val="25"/>
          <c:dPt>
            <c:idx val="0"/>
            <c:bubble3D val="0"/>
            <c:spPr>
              <a:solidFill>
                <a:srgbClr val="FF0000"/>
              </a:solidFill>
            </c:spPr>
            <c:extLst>
              <c:ext xmlns:c16="http://schemas.microsoft.com/office/drawing/2014/chart" uri="{C3380CC4-5D6E-409C-BE32-E72D297353CC}">
                <c16:uniqueId val="{00000000-60EC-42F1-9DE5-F5FADAAD06F7}"/>
              </c:ext>
            </c:extLst>
          </c:dPt>
          <c:dPt>
            <c:idx val="1"/>
            <c:bubble3D val="0"/>
            <c:spPr>
              <a:solidFill>
                <a:srgbClr val="FF7171"/>
              </a:solidFill>
            </c:spPr>
            <c:extLst>
              <c:ext xmlns:c16="http://schemas.microsoft.com/office/drawing/2014/chart" uri="{C3380CC4-5D6E-409C-BE32-E72D297353CC}">
                <c16:uniqueId val="{00000001-60EC-42F1-9DE5-F5FADAAD06F7}"/>
              </c:ext>
            </c:extLst>
          </c:dPt>
          <c:dLbls>
            <c:dLbl>
              <c:idx val="0"/>
              <c:layout>
                <c:manualLayout>
                  <c:x val="8.4336669243230897E-2"/>
                  <c:y val="0.1375328083989499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60EC-42F1-9DE5-F5FADAAD06F7}"/>
                </c:ext>
              </c:extLst>
            </c:dLbl>
            <c:dLbl>
              <c:idx val="1"/>
              <c:layout>
                <c:manualLayout>
                  <c:x val="-6.1548636013215599E-2"/>
                  <c:y val="8.18069349371528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0EC-42F1-9DE5-F5FADAAD06F7}"/>
                </c:ext>
              </c:extLst>
            </c:dLbl>
            <c:numFmt formatCode="0.00%" sourceLinked="0"/>
            <c:spPr>
              <a:noFill/>
              <a:ln>
                <a:noFill/>
              </a:ln>
              <a:effectLst/>
            </c:spPr>
            <c:txPr>
              <a:bodyPr/>
              <a:lstStyle/>
              <a:p>
                <a:pPr>
                  <a:defRPr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'C-12'!$B$9:$B$10</c:f>
              <c:strCache>
                <c:ptCount val="2"/>
                <c:pt idx="0">
                  <c:v>MASCULINO</c:v>
                </c:pt>
                <c:pt idx="1">
                  <c:v>FEMENINO</c:v>
                </c:pt>
              </c:strCache>
            </c:strRef>
          </c:cat>
          <c:val>
            <c:numRef>
              <c:f>'C-12'!$C$9:$C$10</c:f>
              <c:numCache>
                <c:formatCode>#,##0;[Red]#,##0</c:formatCode>
                <c:ptCount val="2"/>
                <c:pt idx="0">
                  <c:v>164</c:v>
                </c:pt>
                <c:pt idx="1">
                  <c:v>372</c:v>
                </c:pt>
              </c:numCache>
            </c:numRef>
          </c:val>
          <c:extLst>
            <c:ext xmlns:c16="http://schemas.microsoft.com/office/drawing/2014/chart" uri="{C3380CC4-5D6E-409C-BE32-E72D297353CC}">
              <c16:uniqueId val="{00000002-60EC-42F1-9DE5-F5FADAAD06F7}"/>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w="19050">
      <a:solidFill>
        <a:srgbClr val="F20000"/>
      </a:solidFill>
    </a:ln>
    <a:effectLst/>
    <a:scene3d>
      <a:camera prst="orthographicFront"/>
      <a:lightRig rig="threePt" dir="t"/>
    </a:scene3d>
    <a:sp3d>
      <a:bevelT/>
    </a:sp3d>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POBLACIÓN BENEFICIARIA</a:t>
            </a:r>
            <a:r>
              <a:rPr lang="en-US" baseline="0"/>
              <a:t> </a:t>
            </a:r>
            <a:r>
              <a:rPr lang="en-US"/>
              <a:t>POR SEXO</a:t>
            </a:r>
          </a:p>
        </c:rich>
      </c:tx>
      <c:layout>
        <c:manualLayout>
          <c:xMode val="edge"/>
          <c:yMode val="edge"/>
          <c:x val="0.2239975165094274"/>
          <c:y val="6.6945577286999736E-2"/>
        </c:manualLayout>
      </c:layout>
      <c:overlay val="0"/>
    </c:title>
    <c:autoTitleDeleted val="0"/>
    <c:plotArea>
      <c:layout/>
      <c:pieChart>
        <c:varyColors val="1"/>
        <c:ser>
          <c:idx val="0"/>
          <c:order val="0"/>
          <c:tx>
            <c:strRef>
              <c:f>'C-1'!$F$9</c:f>
              <c:strCache>
                <c:ptCount val="1"/>
                <c:pt idx="0">
                  <c:v>MASCULINO</c:v>
                </c:pt>
              </c:strCache>
            </c:strRef>
          </c:tx>
          <c:spPr>
            <a:solidFill>
              <a:srgbClr val="C00000"/>
            </a:solidFill>
            <a:effectLst/>
          </c:spPr>
          <c:explosion val="25"/>
          <c:dPt>
            <c:idx val="0"/>
            <c:bubble3D val="0"/>
            <c:explosion val="14"/>
            <c:spPr>
              <a:solidFill>
                <a:srgbClr val="FF4747"/>
              </a:solidFill>
              <a:ln>
                <a:solidFill>
                  <a:srgbClr val="0070C0"/>
                </a:solidFill>
              </a:ln>
              <a:effectLst/>
            </c:spPr>
            <c:extLst>
              <c:ext xmlns:c16="http://schemas.microsoft.com/office/drawing/2014/chart" uri="{C3380CC4-5D6E-409C-BE32-E72D297353CC}">
                <c16:uniqueId val="{00000001-4278-40D6-81F0-EDB1A80A465C}"/>
              </c:ext>
            </c:extLst>
          </c:dPt>
          <c:dPt>
            <c:idx val="1"/>
            <c:bubble3D val="0"/>
            <c:explosion val="1"/>
            <c:extLst>
              <c:ext xmlns:c16="http://schemas.microsoft.com/office/drawing/2014/chart" uri="{C3380CC4-5D6E-409C-BE32-E72D297353CC}">
                <c16:uniqueId val="{00000003-4278-40D6-81F0-EDB1A80A465C}"/>
              </c:ext>
            </c:extLst>
          </c:dPt>
          <c:dLbls>
            <c:dLbl>
              <c:idx val="0"/>
              <c:layout>
                <c:manualLayout>
                  <c:x val="4.7150745217316249E-2"/>
                  <c:y val="0.144542760119591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278-40D6-81F0-EDB1A80A465C}"/>
                </c:ext>
              </c:extLst>
            </c:dLbl>
            <c:dLbl>
              <c:idx val="1"/>
              <c:layout>
                <c:manualLayout>
                  <c:x val="-8.3768795022041865E-3"/>
                  <c:y val="-4.8306973064412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78-40D6-81F0-EDB1A80A465C}"/>
                </c:ext>
              </c:extLst>
            </c:dLbl>
            <c:numFmt formatCode="0.00%" sourceLinked="0"/>
            <c:spPr>
              <a:noFill/>
              <a:ln>
                <a:noFill/>
              </a:ln>
              <a:effectLst/>
            </c:spPr>
            <c:txPr>
              <a:bodyPr/>
              <a:lstStyle/>
              <a:p>
                <a:pPr>
                  <a:defRPr sz="1100"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'C-1'!$F$9:$G$9</c:f>
              <c:strCache>
                <c:ptCount val="2"/>
                <c:pt idx="0">
                  <c:v>MASCULINO</c:v>
                </c:pt>
                <c:pt idx="1">
                  <c:v>FEMENINO</c:v>
                </c:pt>
              </c:strCache>
            </c:strRef>
          </c:cat>
          <c:val>
            <c:numRef>
              <c:f>'C-1'!$F$35:$G$35</c:f>
              <c:numCache>
                <c:formatCode>_-* #,##0_-;\-* #,##0_-;_-* "-"_-;_-@_-</c:formatCode>
                <c:ptCount val="2"/>
                <c:pt idx="0">
                  <c:v>4133</c:v>
                </c:pt>
                <c:pt idx="1">
                  <c:v>4473</c:v>
                </c:pt>
              </c:numCache>
            </c:numRef>
          </c:val>
          <c:extLst>
            <c:ext xmlns:c16="http://schemas.microsoft.com/office/drawing/2014/chart" uri="{C3380CC4-5D6E-409C-BE32-E72D297353CC}">
              <c16:uniqueId val="{00000004-4278-40D6-81F0-EDB1A80A465C}"/>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w="25400">
      <a:solidFill>
        <a:srgbClr val="FF4747"/>
      </a:solidFill>
    </a:ln>
    <a:effectLst/>
    <a:scene3d>
      <a:camera prst="orthographicFront"/>
      <a:lightRig rig="threePt" dir="t"/>
    </a:scene3d>
    <a:sp3d>
      <a:bevelT/>
    </a:sp3d>
  </c:spPr>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s-PE" sz="1100">
                <a:latin typeface="Arial" panose="020B0604020202020204" pitchFamily="34" charset="0"/>
                <a:cs typeface="Arial" panose="020B0604020202020204" pitchFamily="34" charset="0"/>
              </a:rPr>
              <a:t>BENEFICIARIOS DISCAPACITADOS </a:t>
            </a:r>
          </a:p>
          <a:p>
            <a:pPr>
              <a:defRPr/>
            </a:pPr>
            <a:r>
              <a:rPr lang="es-PE" sz="1100">
                <a:latin typeface="Arial" panose="020B0604020202020204" pitchFamily="34" charset="0"/>
                <a:cs typeface="Arial" panose="020B0604020202020204" pitchFamily="34" charset="0"/>
              </a:rPr>
              <a:t>POR GRUPO ETÁREO</a:t>
            </a:r>
          </a:p>
        </c:rich>
      </c:tx>
      <c:overlay val="0"/>
    </c:title>
    <c:autoTitleDeleted val="0"/>
    <c:plotArea>
      <c:layout>
        <c:manualLayout>
          <c:layoutTarget val="inner"/>
          <c:xMode val="edge"/>
          <c:yMode val="edge"/>
          <c:x val="0.211382113821138"/>
          <c:y val="0.26985645933014402"/>
          <c:w val="0.75609756097560998"/>
          <c:h val="0.581743837044293"/>
        </c:manualLayout>
      </c:layout>
      <c:barChart>
        <c:barDir val="bar"/>
        <c:grouping val="clustered"/>
        <c:varyColors val="0"/>
        <c:ser>
          <c:idx val="0"/>
          <c:order val="0"/>
          <c:spPr>
            <a:solidFill>
              <a:srgbClr val="FF66CC"/>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invertIfNegative val="0"/>
          <c:dPt>
            <c:idx val="0"/>
            <c:invertIfNegative val="0"/>
            <c:bubble3D val="0"/>
            <c:spPr>
              <a:solidFill>
                <a:srgbClr val="FF9797"/>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1-F823-4403-829E-CF46DEED348B}"/>
              </c:ext>
            </c:extLst>
          </c:dPt>
          <c:dPt>
            <c:idx val="1"/>
            <c:invertIfNegative val="0"/>
            <c:bubble3D val="0"/>
            <c:spPr>
              <a:solidFill>
                <a:srgbClr val="C00000"/>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3-F823-4403-829E-CF46DEED348B}"/>
              </c:ext>
            </c:extLst>
          </c:dPt>
          <c:dLbls>
            <c:dLbl>
              <c:idx val="1"/>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23-4403-829E-CF46DEED348B}"/>
                </c:ext>
              </c:extLst>
            </c:dLbl>
            <c:dLbl>
              <c:idx val="2"/>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23-4403-829E-CF46DEED348B}"/>
                </c:ext>
              </c:extLst>
            </c:dLbl>
            <c:numFmt formatCode="#,##0" sourceLinked="0"/>
            <c:spPr>
              <a:noFill/>
              <a:ln>
                <a:noFill/>
              </a:ln>
              <a:effectLst/>
            </c:spPr>
            <c:txPr>
              <a:bodyPr/>
              <a:lstStyle/>
              <a:p>
                <a:pPr>
                  <a:defRPr b="1"/>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'C-13new'!$B$12:$B$14</c:f>
              <c:strCache>
                <c:ptCount val="3"/>
                <c:pt idx="0">
                  <c:v>DE 18 AÑOS A 29 AÑOS</c:v>
                </c:pt>
                <c:pt idx="1">
                  <c:v>DE 30 A 59 AÑOS </c:v>
                </c:pt>
                <c:pt idx="2">
                  <c:v>DE 60 A MÁS AÑOS </c:v>
                </c:pt>
              </c:strCache>
            </c:strRef>
          </c:cat>
          <c:val>
            <c:numRef>
              <c:f>'C-13new'!$C$12:$C$14</c:f>
              <c:numCache>
                <c:formatCode>#,##0;[Red]#,##0</c:formatCode>
                <c:ptCount val="3"/>
                <c:pt idx="0">
                  <c:v>3</c:v>
                </c:pt>
                <c:pt idx="1">
                  <c:v>128</c:v>
                </c:pt>
                <c:pt idx="2">
                  <c:v>1</c:v>
                </c:pt>
              </c:numCache>
            </c:numRef>
          </c:val>
          <c:extLst>
            <c:ext xmlns:c16="http://schemas.microsoft.com/office/drawing/2014/chart" uri="{C3380CC4-5D6E-409C-BE32-E72D297353CC}">
              <c16:uniqueId val="{00000005-F823-4403-829E-CF46DEED348B}"/>
            </c:ext>
          </c:extLst>
        </c:ser>
        <c:dLbls>
          <c:showLegendKey val="0"/>
          <c:showVal val="1"/>
          <c:showCatName val="0"/>
          <c:showSerName val="0"/>
          <c:showPercent val="0"/>
          <c:showBubbleSize val="0"/>
        </c:dLbls>
        <c:gapWidth val="150"/>
        <c:axId val="2065510040"/>
        <c:axId val="2065507176"/>
      </c:barChart>
      <c:valAx>
        <c:axId val="2065507176"/>
        <c:scaling>
          <c:orientation val="minMax"/>
        </c:scaling>
        <c:delete val="1"/>
        <c:axPos val="b"/>
        <c:numFmt formatCode="#,##0;[Red]#,##0" sourceLinked="1"/>
        <c:majorTickMark val="out"/>
        <c:minorTickMark val="none"/>
        <c:tickLblPos val="nextTo"/>
        <c:crossAx val="2065510040"/>
        <c:crosses val="autoZero"/>
        <c:crossBetween val="between"/>
      </c:valAx>
      <c:catAx>
        <c:axId val="2065510040"/>
        <c:scaling>
          <c:orientation val="minMax"/>
        </c:scaling>
        <c:delete val="0"/>
        <c:axPos val="l"/>
        <c:numFmt formatCode="General" sourceLinked="0"/>
        <c:majorTickMark val="none"/>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2065507176"/>
        <c:crosses val="autoZero"/>
        <c:auto val="1"/>
        <c:lblAlgn val="ctr"/>
        <c:lblOffset val="100"/>
        <c:noMultiLvlLbl val="0"/>
      </c:catAx>
      <c:spPr>
        <a:noFill/>
      </c:spPr>
    </c:plotArea>
    <c:plotVisOnly val="1"/>
    <c:dispBlanksAs val="gap"/>
    <c:showDLblsOverMax val="0"/>
  </c:chart>
  <c:spPr>
    <a:noFill/>
    <a:ln w="19050">
      <a:solidFill>
        <a:srgbClr val="FF3B3B"/>
      </a:solidFill>
    </a:ln>
  </c:spPr>
  <c:printSettings>
    <c:headerFooter/>
    <c:pageMargins b="0.750000000000004" l="0.70000000000000095" r="0.70000000000000095" t="0.750000000000004"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s-PE" sz="1100" b="1" i="0" baseline="0">
                <a:effectLst/>
              </a:rPr>
              <a:t>BENEFICIARIOS CON DISCAPACIDAD SEGÚN SEXO</a:t>
            </a:r>
            <a:endParaRPr lang="es-PE" sz="1100">
              <a:effectLst/>
            </a:endParaRPr>
          </a:p>
        </c:rich>
      </c:tx>
      <c:layout>
        <c:manualLayout>
          <c:xMode val="edge"/>
          <c:yMode val="edge"/>
          <c:x val="0.16202614379085001"/>
          <c:y val="5.8479532163742701E-2"/>
        </c:manualLayout>
      </c:layout>
      <c:overlay val="0"/>
    </c:title>
    <c:autoTitleDeleted val="0"/>
    <c:plotArea>
      <c:layout>
        <c:manualLayout>
          <c:layoutTarget val="inner"/>
          <c:xMode val="edge"/>
          <c:yMode val="edge"/>
          <c:x val="0.30012972817300598"/>
          <c:y val="0.178064809206541"/>
          <c:w val="0.41304036496684798"/>
          <c:h val="0.79629416515243301"/>
        </c:manualLayout>
      </c:layout>
      <c:pieChart>
        <c:varyColors val="1"/>
        <c:ser>
          <c:idx val="0"/>
          <c:order val="0"/>
          <c:explosion val="25"/>
          <c:dPt>
            <c:idx val="0"/>
            <c:bubble3D val="0"/>
            <c:spPr>
              <a:solidFill>
                <a:srgbClr val="FF0000"/>
              </a:solidFill>
            </c:spPr>
            <c:extLst>
              <c:ext xmlns:c16="http://schemas.microsoft.com/office/drawing/2014/chart" uri="{C3380CC4-5D6E-409C-BE32-E72D297353CC}">
                <c16:uniqueId val="{00000000-4C91-4A92-B8D2-0ED813975CE0}"/>
              </c:ext>
            </c:extLst>
          </c:dPt>
          <c:dPt>
            <c:idx val="1"/>
            <c:bubble3D val="0"/>
            <c:spPr>
              <a:solidFill>
                <a:srgbClr val="C00000"/>
              </a:solidFill>
            </c:spPr>
            <c:extLst>
              <c:ext xmlns:c16="http://schemas.microsoft.com/office/drawing/2014/chart" uri="{C3380CC4-5D6E-409C-BE32-E72D297353CC}">
                <c16:uniqueId val="{00000001-4C91-4A92-B8D2-0ED813975CE0}"/>
              </c:ext>
            </c:extLst>
          </c:dPt>
          <c:dLbls>
            <c:dLbl>
              <c:idx val="0"/>
              <c:layout>
                <c:manualLayout>
                  <c:x val="5.1895460631954701E-2"/>
                  <c:y val="-3.63803268310054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C91-4A92-B8D2-0ED813975CE0}"/>
                </c:ext>
              </c:extLst>
            </c:dLbl>
            <c:dLbl>
              <c:idx val="1"/>
              <c:layout>
                <c:manualLayout>
                  <c:x val="-6.1548636013215599E-2"/>
                  <c:y val="8.18069349371528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91-4A92-B8D2-0ED813975CE0}"/>
                </c:ext>
              </c:extLst>
            </c:dLbl>
            <c:numFmt formatCode="0.00%" sourceLinked="0"/>
            <c:spPr>
              <a:noFill/>
              <a:ln>
                <a:noFill/>
              </a:ln>
              <a:effectLst/>
            </c:spPr>
            <c:txPr>
              <a:bodyPr/>
              <a:lstStyle/>
              <a:p>
                <a:pPr>
                  <a:defRPr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'C-13new'!$B$9:$B$10</c:f>
              <c:strCache>
                <c:ptCount val="2"/>
                <c:pt idx="0">
                  <c:v>MASCULINO</c:v>
                </c:pt>
                <c:pt idx="1">
                  <c:v>FEMENINO</c:v>
                </c:pt>
              </c:strCache>
            </c:strRef>
          </c:cat>
          <c:val>
            <c:numRef>
              <c:f>'C-13new'!$C$9:$C$10</c:f>
              <c:numCache>
                <c:formatCode>#,##0;[Red]#,##0</c:formatCode>
                <c:ptCount val="2"/>
                <c:pt idx="0">
                  <c:v>68</c:v>
                </c:pt>
                <c:pt idx="1">
                  <c:v>64</c:v>
                </c:pt>
              </c:numCache>
            </c:numRef>
          </c:val>
          <c:extLst>
            <c:ext xmlns:c16="http://schemas.microsoft.com/office/drawing/2014/chart" uri="{C3380CC4-5D6E-409C-BE32-E72D297353CC}">
              <c16:uniqueId val="{00000002-4C91-4A92-B8D2-0ED813975CE0}"/>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w="19050">
      <a:solidFill>
        <a:srgbClr val="F20000"/>
      </a:solidFill>
    </a:ln>
    <a:effectLst/>
    <a:scene3d>
      <a:camera prst="orthographicFront"/>
      <a:lightRig rig="threePt" dir="t"/>
    </a:scene3d>
    <a:sp3d>
      <a:bevelT/>
    </a:sp3d>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ysClr val="windowText" lastClr="000000"/>
                </a:solidFill>
                <a:latin typeface="Arial" panose="020B0604020202020204" pitchFamily="34" charset="0"/>
                <a:ea typeface="+mn-ea"/>
                <a:cs typeface="Arial" panose="020B0604020202020204" pitchFamily="34" charset="0"/>
              </a:rPr>
              <a:t>BENEFICIARIOS POR ENTIDAD DE  CAPACITACIÓN</a:t>
            </a:r>
          </a:p>
        </c:rich>
      </c:tx>
      <c:layout>
        <c:manualLayout>
          <c:xMode val="edge"/>
          <c:yMode val="edge"/>
          <c:x val="0.118957279121882"/>
          <c:y val="2.4502302995714102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s-PE"/>
        </a:p>
      </c:txPr>
    </c:title>
    <c:autoTitleDeleted val="0"/>
    <c:plotArea>
      <c:layout/>
      <c:barChart>
        <c:barDir val="bar"/>
        <c:grouping val="clustered"/>
        <c:varyColors val="0"/>
        <c:ser>
          <c:idx val="0"/>
          <c:order val="0"/>
          <c:spPr>
            <a:solidFill>
              <a:srgbClr val="FF47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'C-14new'!$D$7:$D$31</c:f>
              <c:strCache>
                <c:ptCount val="25"/>
                <c:pt idx="0">
                  <c:v>ANDERES</c:v>
                </c:pt>
                <c:pt idx="1">
                  <c:v>CEPEBAN</c:v>
                </c:pt>
                <c:pt idx="2">
                  <c:v>FRANCO PERUANO</c:v>
                </c:pt>
                <c:pt idx="3">
                  <c:v>FRAY MASIAS</c:v>
                </c:pt>
                <c:pt idx="4">
                  <c:v>GRUPO ITEP SAC</c:v>
                </c:pt>
                <c:pt idx="5">
                  <c:v>IDEPRO (IDES SAC)</c:v>
                </c:pt>
                <c:pt idx="6">
                  <c:v>INSTITUTO CONTINENTAL</c:v>
                </c:pt>
                <c:pt idx="7">
                  <c:v>INSTITUTO DE ESPECIALIZACIÓN PROFESIONAL HONORIO DELGADO INEP</c:v>
                </c:pt>
                <c:pt idx="8">
                  <c:v>INTECI</c:v>
                </c:pt>
                <c:pt idx="9">
                  <c:v>ISEP CLAM</c:v>
                </c:pt>
                <c:pt idx="10">
                  <c:v>KHIPU</c:v>
                </c:pt>
                <c:pt idx="11">
                  <c:v>LBONNET GOURMET</c:v>
                </c:pt>
                <c:pt idx="12">
                  <c:v>MAD</c:v>
                </c:pt>
                <c:pt idx="13">
                  <c:v>NOVA@EIRL</c:v>
                </c:pt>
                <c:pt idx="14">
                  <c:v>SENATI</c:v>
                </c:pt>
                <c:pt idx="15">
                  <c:v>UCSM</c:v>
                </c:pt>
                <c:pt idx="16">
                  <c:v>UNIVERSIDAD NACIONAL DE PIURA</c:v>
                </c:pt>
                <c:pt idx="17">
                  <c:v>UNIVERSIDAD NACIONAL JOSE FAUSTINO SANCHEZ CARRION</c:v>
                </c:pt>
                <c:pt idx="18">
                  <c:v>UNIVERSIDAD NACIONAL MAYOR DE SAN MARCOS</c:v>
                </c:pt>
                <c:pt idx="19">
                  <c:v>USAT</c:v>
                </c:pt>
                <c:pt idx="20">
                  <c:v>IDEPRO (IDES SAC)</c:v>
                </c:pt>
                <c:pt idx="21">
                  <c:v>IETE INFODAT S.R.L.</c:v>
                </c:pt>
                <c:pt idx="22">
                  <c:v>LUNA CONSULTORES</c:v>
                </c:pt>
                <c:pt idx="23">
                  <c:v>SEDECO E.I.R.L</c:v>
                </c:pt>
                <c:pt idx="24">
                  <c:v>UNIVERSIDAD NACIONAL DE PIURA</c:v>
                </c:pt>
              </c:strCache>
            </c:strRef>
          </c:cat>
          <c:val>
            <c:numRef>
              <c:f>'C-14new'!$E$7:$E$31</c:f>
              <c:numCache>
                <c:formatCode>#,##0;[Red]#,##0</c:formatCode>
                <c:ptCount val="25"/>
                <c:pt idx="0">
                  <c:v>20</c:v>
                </c:pt>
                <c:pt idx="1">
                  <c:v>20</c:v>
                </c:pt>
                <c:pt idx="2">
                  <c:v>32</c:v>
                </c:pt>
                <c:pt idx="3">
                  <c:v>20</c:v>
                </c:pt>
                <c:pt idx="4">
                  <c:v>18</c:v>
                </c:pt>
                <c:pt idx="5">
                  <c:v>159</c:v>
                </c:pt>
                <c:pt idx="6">
                  <c:v>77</c:v>
                </c:pt>
                <c:pt idx="7">
                  <c:v>20</c:v>
                </c:pt>
                <c:pt idx="8">
                  <c:v>390</c:v>
                </c:pt>
                <c:pt idx="9">
                  <c:v>223</c:v>
                </c:pt>
                <c:pt idx="10">
                  <c:v>39</c:v>
                </c:pt>
                <c:pt idx="11">
                  <c:v>20</c:v>
                </c:pt>
                <c:pt idx="12">
                  <c:v>18</c:v>
                </c:pt>
                <c:pt idx="13">
                  <c:v>20</c:v>
                </c:pt>
                <c:pt idx="14">
                  <c:v>200</c:v>
                </c:pt>
                <c:pt idx="15">
                  <c:v>33</c:v>
                </c:pt>
                <c:pt idx="16">
                  <c:v>982</c:v>
                </c:pt>
                <c:pt idx="17">
                  <c:v>40</c:v>
                </c:pt>
                <c:pt idx="18">
                  <c:v>17</c:v>
                </c:pt>
                <c:pt idx="19">
                  <c:v>20</c:v>
                </c:pt>
                <c:pt idx="20">
                  <c:v>73</c:v>
                </c:pt>
                <c:pt idx="21">
                  <c:v>50</c:v>
                </c:pt>
                <c:pt idx="22">
                  <c:v>40</c:v>
                </c:pt>
                <c:pt idx="23">
                  <c:v>248</c:v>
                </c:pt>
                <c:pt idx="24">
                  <c:v>125</c:v>
                </c:pt>
              </c:numCache>
            </c:numRef>
          </c:val>
          <c:extLst>
            <c:ext xmlns:c16="http://schemas.microsoft.com/office/drawing/2014/chart" uri="{C3380CC4-5D6E-409C-BE32-E72D297353CC}">
              <c16:uniqueId val="{00000000-901E-4D9C-834F-8048E38D33F5}"/>
            </c:ext>
          </c:extLst>
        </c:ser>
        <c:dLbls>
          <c:showLegendKey val="0"/>
          <c:showVal val="0"/>
          <c:showCatName val="0"/>
          <c:showSerName val="0"/>
          <c:showPercent val="0"/>
          <c:showBubbleSize val="0"/>
        </c:dLbls>
        <c:gapWidth val="182"/>
        <c:axId val="2065531336"/>
        <c:axId val="2065534616"/>
      </c:barChart>
      <c:catAx>
        <c:axId val="2065531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PE"/>
          </a:p>
        </c:txPr>
        <c:crossAx val="2065534616"/>
        <c:crosses val="autoZero"/>
        <c:auto val="1"/>
        <c:lblAlgn val="ctr"/>
        <c:lblOffset val="100"/>
        <c:noMultiLvlLbl val="0"/>
      </c:catAx>
      <c:valAx>
        <c:axId val="2065534616"/>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PE"/>
          </a:p>
        </c:txPr>
        <c:crossAx val="2065531336"/>
        <c:crosses val="autoZero"/>
        <c:crossBetween val="between"/>
      </c:valAx>
      <c:spPr>
        <a:noFill/>
        <a:ln>
          <a:noFill/>
        </a:ln>
        <a:effectLst/>
      </c:spPr>
    </c:plotArea>
    <c:plotVisOnly val="1"/>
    <c:dispBlanksAs val="gap"/>
    <c:showDLblsOverMax val="0"/>
  </c:chart>
  <c:spPr>
    <a:noFill/>
    <a:ln w="19050" cap="flat" cmpd="sng" algn="ctr">
      <a:solidFill>
        <a:srgbClr val="FF3B3B"/>
      </a:solidFill>
      <a:round/>
    </a:ln>
    <a:effectLst/>
  </c:spPr>
  <c:txPr>
    <a:bodyPr/>
    <a:lstStyle/>
    <a:p>
      <a:pPr>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100" b="1">
                <a:solidFill>
                  <a:sysClr val="windowText" lastClr="000000"/>
                </a:solidFill>
                <a:latin typeface="Arial" panose="020B0604020202020204" pitchFamily="34" charset="0"/>
                <a:cs typeface="Arial" panose="020B0604020202020204" pitchFamily="34" charset="0"/>
              </a:rPr>
              <a:t>BENEFICIARIOS POR CENTRO DE CERTIFICACIÓN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PE"/>
        </a:p>
      </c:txPr>
    </c:title>
    <c:autoTitleDeleted val="0"/>
    <c:plotArea>
      <c:layout/>
      <c:barChart>
        <c:barDir val="bar"/>
        <c:grouping val="clustered"/>
        <c:varyColors val="0"/>
        <c:ser>
          <c:idx val="0"/>
          <c:order val="0"/>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'C-14new'!$D$32:$D$40</c:f>
              <c:strCache>
                <c:ptCount val="9"/>
                <c:pt idx="0">
                  <c:v>CEFOP</c:v>
                </c:pt>
                <c:pt idx="1">
                  <c:v>CENFOTUR</c:v>
                </c:pt>
                <c:pt idx="2">
                  <c:v>CENTRO DE FORMACIÓN LOGÍSTICA S.A.C - CENFOLOG S.A.C</c:v>
                </c:pt>
                <c:pt idx="3">
                  <c:v>CHIO LECCA</c:v>
                </c:pt>
                <c:pt idx="4">
                  <c:v>CITEAGROINDUSTRIAL CHAVIMOCHIC</c:v>
                </c:pt>
                <c:pt idx="5">
                  <c:v>I.S.T.P. CESDE E.I.R.L.</c:v>
                </c:pt>
                <c:pt idx="6">
                  <c:v>KHIPU</c:v>
                </c:pt>
                <c:pt idx="7">
                  <c:v>NOVA@EIRL</c:v>
                </c:pt>
                <c:pt idx="8">
                  <c:v>UNIVERSIDAD NACIONAL DE PIURA</c:v>
                </c:pt>
              </c:strCache>
            </c:strRef>
          </c:cat>
          <c:val>
            <c:numRef>
              <c:f>'C-14new'!$E$32:$E$40</c:f>
              <c:numCache>
                <c:formatCode>#,##0;[Red]#,##0</c:formatCode>
                <c:ptCount val="9"/>
                <c:pt idx="0">
                  <c:v>484</c:v>
                </c:pt>
                <c:pt idx="1">
                  <c:v>40</c:v>
                </c:pt>
                <c:pt idx="2">
                  <c:v>202</c:v>
                </c:pt>
                <c:pt idx="3">
                  <c:v>140</c:v>
                </c:pt>
                <c:pt idx="4">
                  <c:v>379</c:v>
                </c:pt>
                <c:pt idx="5">
                  <c:v>581</c:v>
                </c:pt>
                <c:pt idx="6">
                  <c:v>1152</c:v>
                </c:pt>
                <c:pt idx="7">
                  <c:v>63</c:v>
                </c:pt>
                <c:pt idx="8">
                  <c:v>100</c:v>
                </c:pt>
              </c:numCache>
            </c:numRef>
          </c:val>
          <c:extLst>
            <c:ext xmlns:c16="http://schemas.microsoft.com/office/drawing/2014/chart" uri="{C3380CC4-5D6E-409C-BE32-E72D297353CC}">
              <c16:uniqueId val="{00000000-7A3B-4EC3-8087-E4725165F105}"/>
            </c:ext>
          </c:extLst>
        </c:ser>
        <c:dLbls>
          <c:showLegendKey val="0"/>
          <c:showVal val="0"/>
          <c:showCatName val="0"/>
          <c:showSerName val="0"/>
          <c:showPercent val="0"/>
          <c:showBubbleSize val="0"/>
        </c:dLbls>
        <c:gapWidth val="182"/>
        <c:axId val="2131013080"/>
        <c:axId val="2131016360"/>
      </c:barChart>
      <c:catAx>
        <c:axId val="2131013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PE"/>
          </a:p>
        </c:txPr>
        <c:crossAx val="2131016360"/>
        <c:crosses val="autoZero"/>
        <c:auto val="1"/>
        <c:lblAlgn val="ctr"/>
        <c:lblOffset val="100"/>
        <c:noMultiLvlLbl val="0"/>
      </c:catAx>
      <c:valAx>
        <c:axId val="2131016360"/>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PE"/>
          </a:p>
        </c:txPr>
        <c:crossAx val="2131013080"/>
        <c:crosses val="autoZero"/>
        <c:crossBetween val="between"/>
      </c:valAx>
      <c:spPr>
        <a:noFill/>
        <a:ln>
          <a:noFill/>
        </a:ln>
        <a:effectLst/>
      </c:spPr>
    </c:plotArea>
    <c:plotVisOnly val="1"/>
    <c:dispBlanksAs val="gap"/>
    <c:showDLblsOverMax val="0"/>
  </c:chart>
  <c:spPr>
    <a:noFill/>
    <a:ln w="19050" cap="flat" cmpd="sng" algn="ctr">
      <a:solidFill>
        <a:srgbClr val="FF4747"/>
      </a:solidFill>
      <a:round/>
    </a:ln>
    <a:effectLst/>
  </c:spPr>
  <c:txPr>
    <a:bodyPr/>
    <a:lstStyle/>
    <a:p>
      <a:pPr>
        <a:defRPr/>
      </a:pPr>
      <a:endParaRPr lang="es-PE"/>
    </a:p>
  </c:txPr>
  <c:printSettings>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BENEFICIARIOS</a:t>
            </a:r>
            <a:r>
              <a:rPr lang="es-PE" baseline="0"/>
              <a:t> POR TIPO DE VULNERABILIDAD IDENTIFICADA 2018</a:t>
            </a:r>
            <a:endParaRPr lang="es-P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bar"/>
        <c:grouping val="clustered"/>
        <c:varyColors val="0"/>
        <c:ser>
          <c:idx val="0"/>
          <c:order val="0"/>
          <c:tx>
            <c:strRef>
              <c:f>'15NEW'!$J$44</c:f>
              <c:strCache>
                <c:ptCount val="1"/>
                <c:pt idx="0">
                  <c:v>FEMENINO</c:v>
                </c:pt>
              </c:strCache>
            </c:strRef>
          </c:tx>
          <c:spPr>
            <a:solidFill>
              <a:srgbClr val="FF717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'15NEW'!$I$45:$I$58</c:f>
              <c:strCache>
                <c:ptCount val="14"/>
                <c:pt idx="0">
                  <c:v>COMO POBLACIÓN INDÍGENA , VÍCTIMA DE LA VIOLENCIA SOCIAL (TERRORISMO)</c:v>
                </c:pt>
                <c:pt idx="1">
                  <c:v>COMO POBLACIÓN INDÍGENA , VÍCTIMAS DE VIOLENCIA FAMILIAR (FÍSICA Y/O PSICOLÓGICA)</c:v>
                </c:pt>
                <c:pt idx="2">
                  <c:v>PCD , POBLACIÓN PENITENCIARIA</c:v>
                </c:pt>
                <c:pt idx="3">
                  <c:v>MIGRACIÓN LABORAL , VÍCTIMAS DE VIOLENCIA FAMILIAR (FÍSICA Y/O PSICOLÓGICA)</c:v>
                </c:pt>
                <c:pt idx="4">
                  <c:v>PCD , VÍCTIMA DE LA VIOLENCIA SOCIAL (TERRORISMO)</c:v>
                </c:pt>
                <c:pt idx="5">
                  <c:v>MIGRACIÓN LABORAL , PCD</c:v>
                </c:pt>
                <c:pt idx="6">
                  <c:v>COMO POBLACIÓN AMAZÓNICA</c:v>
                </c:pt>
                <c:pt idx="7">
                  <c:v>PCD , VÍCTIMAS DE VIOLENCIA FAMILIAR (FÍSICA Y/O PSICOLÓGICA)</c:v>
                </c:pt>
                <c:pt idx="8">
                  <c:v>COMO POBLACIÓN INDÍGENA</c:v>
                </c:pt>
                <c:pt idx="9">
                  <c:v>POBLACIÓN PENITENCIARIA</c:v>
                </c:pt>
                <c:pt idx="10">
                  <c:v>PCD</c:v>
                </c:pt>
                <c:pt idx="11">
                  <c:v>VÍCTIMAS DE VIOLENCIA FAMILIAR (FÍSICA Y/O PSICOLÓGICA)</c:v>
                </c:pt>
                <c:pt idx="12">
                  <c:v>MIGRACIÓN LABORAL</c:v>
                </c:pt>
                <c:pt idx="13">
                  <c:v>VÍCTIMA DE LA VIOLENCIA SOCIAL (TERRORISMO)</c:v>
                </c:pt>
              </c:strCache>
            </c:strRef>
          </c:cat>
          <c:val>
            <c:numRef>
              <c:f>'15NEW'!$J$45:$J$58</c:f>
              <c:numCache>
                <c:formatCode>General</c:formatCode>
                <c:ptCount val="14"/>
                <c:pt idx="0">
                  <c:v>0</c:v>
                </c:pt>
                <c:pt idx="1">
                  <c:v>1</c:v>
                </c:pt>
                <c:pt idx="2">
                  <c:v>0</c:v>
                </c:pt>
                <c:pt idx="3">
                  <c:v>2</c:v>
                </c:pt>
                <c:pt idx="4">
                  <c:v>2</c:v>
                </c:pt>
                <c:pt idx="5">
                  <c:v>3</c:v>
                </c:pt>
                <c:pt idx="6">
                  <c:v>14</c:v>
                </c:pt>
                <c:pt idx="7">
                  <c:v>12</c:v>
                </c:pt>
                <c:pt idx="8">
                  <c:v>10</c:v>
                </c:pt>
                <c:pt idx="9">
                  <c:v>36</c:v>
                </c:pt>
                <c:pt idx="10">
                  <c:v>65</c:v>
                </c:pt>
                <c:pt idx="11">
                  <c:v>216</c:v>
                </c:pt>
                <c:pt idx="12">
                  <c:v>102</c:v>
                </c:pt>
                <c:pt idx="13">
                  <c:v>125</c:v>
                </c:pt>
              </c:numCache>
            </c:numRef>
          </c:val>
          <c:extLst>
            <c:ext xmlns:c16="http://schemas.microsoft.com/office/drawing/2014/chart" uri="{C3380CC4-5D6E-409C-BE32-E72D297353CC}">
              <c16:uniqueId val="{00000000-7D8D-488D-BD71-614A61935BB0}"/>
            </c:ext>
          </c:extLst>
        </c:ser>
        <c:ser>
          <c:idx val="1"/>
          <c:order val="1"/>
          <c:tx>
            <c:strRef>
              <c:f>'15NEW'!$K$44</c:f>
              <c:strCache>
                <c:ptCount val="1"/>
                <c:pt idx="0">
                  <c:v>MASCULINO</c:v>
                </c:pt>
              </c:strCache>
            </c:strRef>
          </c:tx>
          <c:spPr>
            <a:solidFill>
              <a:srgbClr val="FF0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'15NEW'!$I$45:$I$58</c:f>
              <c:strCache>
                <c:ptCount val="14"/>
                <c:pt idx="0">
                  <c:v>COMO POBLACIÓN INDÍGENA , VÍCTIMA DE LA VIOLENCIA SOCIAL (TERRORISMO)</c:v>
                </c:pt>
                <c:pt idx="1">
                  <c:v>COMO POBLACIÓN INDÍGENA , VÍCTIMAS DE VIOLENCIA FAMILIAR (FÍSICA Y/O PSICOLÓGICA)</c:v>
                </c:pt>
                <c:pt idx="2">
                  <c:v>PCD , POBLACIÓN PENITENCIARIA</c:v>
                </c:pt>
                <c:pt idx="3">
                  <c:v>MIGRACIÓN LABORAL , VÍCTIMAS DE VIOLENCIA FAMILIAR (FÍSICA Y/O PSICOLÓGICA)</c:v>
                </c:pt>
                <c:pt idx="4">
                  <c:v>PCD , VÍCTIMA DE LA VIOLENCIA SOCIAL (TERRORISMO)</c:v>
                </c:pt>
                <c:pt idx="5">
                  <c:v>MIGRACIÓN LABORAL , PCD</c:v>
                </c:pt>
                <c:pt idx="6">
                  <c:v>COMO POBLACIÓN AMAZÓNICA</c:v>
                </c:pt>
                <c:pt idx="7">
                  <c:v>PCD , VÍCTIMAS DE VIOLENCIA FAMILIAR (FÍSICA Y/O PSICOLÓGICA)</c:v>
                </c:pt>
                <c:pt idx="8">
                  <c:v>COMO POBLACIÓN INDÍGENA</c:v>
                </c:pt>
                <c:pt idx="9">
                  <c:v>POBLACIÓN PENITENCIARIA</c:v>
                </c:pt>
                <c:pt idx="10">
                  <c:v>PCD</c:v>
                </c:pt>
                <c:pt idx="11">
                  <c:v>VÍCTIMAS DE VIOLENCIA FAMILIAR (FÍSICA Y/O PSICOLÓGICA)</c:v>
                </c:pt>
                <c:pt idx="12">
                  <c:v>MIGRACIÓN LABORAL</c:v>
                </c:pt>
                <c:pt idx="13">
                  <c:v>VÍCTIMA DE LA VIOLENCIA SOCIAL (TERRORISMO)</c:v>
                </c:pt>
              </c:strCache>
            </c:strRef>
          </c:cat>
          <c:val>
            <c:numRef>
              <c:f>'15NEW'!$K$45:$K$58</c:f>
              <c:numCache>
                <c:formatCode>General</c:formatCode>
                <c:ptCount val="14"/>
                <c:pt idx="0">
                  <c:v>1</c:v>
                </c:pt>
                <c:pt idx="1">
                  <c:v>0</c:v>
                </c:pt>
                <c:pt idx="2">
                  <c:v>1</c:v>
                </c:pt>
                <c:pt idx="3">
                  <c:v>0</c:v>
                </c:pt>
                <c:pt idx="4">
                  <c:v>3</c:v>
                </c:pt>
                <c:pt idx="5">
                  <c:v>3</c:v>
                </c:pt>
                <c:pt idx="6">
                  <c:v>0</c:v>
                </c:pt>
                <c:pt idx="7">
                  <c:v>7</c:v>
                </c:pt>
                <c:pt idx="8">
                  <c:v>11</c:v>
                </c:pt>
                <c:pt idx="9">
                  <c:v>32</c:v>
                </c:pt>
                <c:pt idx="10">
                  <c:v>90</c:v>
                </c:pt>
                <c:pt idx="11">
                  <c:v>18</c:v>
                </c:pt>
                <c:pt idx="12">
                  <c:v>213</c:v>
                </c:pt>
                <c:pt idx="13">
                  <c:v>267</c:v>
                </c:pt>
              </c:numCache>
            </c:numRef>
          </c:val>
          <c:extLst>
            <c:ext xmlns:c16="http://schemas.microsoft.com/office/drawing/2014/chart" uri="{C3380CC4-5D6E-409C-BE32-E72D297353CC}">
              <c16:uniqueId val="{00000001-7D8D-488D-BD71-614A61935BB0}"/>
            </c:ext>
          </c:extLst>
        </c:ser>
        <c:dLbls>
          <c:showLegendKey val="0"/>
          <c:showVal val="0"/>
          <c:showCatName val="0"/>
          <c:showSerName val="0"/>
          <c:showPercent val="0"/>
          <c:showBubbleSize val="0"/>
        </c:dLbls>
        <c:gapWidth val="182"/>
        <c:axId val="2121641128"/>
        <c:axId val="2121644712"/>
      </c:barChart>
      <c:catAx>
        <c:axId val="2121641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121644712"/>
        <c:crosses val="autoZero"/>
        <c:auto val="1"/>
        <c:lblAlgn val="ctr"/>
        <c:lblOffset val="100"/>
        <c:noMultiLvlLbl val="0"/>
      </c:catAx>
      <c:valAx>
        <c:axId val="2121644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121641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noFill/>
    <a:ln w="19050" cap="flat" cmpd="sng" algn="ctr">
      <a:solidFill>
        <a:srgbClr val="F20000"/>
      </a:solidFill>
      <a:round/>
    </a:ln>
    <a:effectLst/>
  </c:spPr>
  <c:txPr>
    <a:bodyPr/>
    <a:lstStyle/>
    <a:p>
      <a:pPr>
        <a:defRPr/>
      </a:pPr>
      <a:endParaRPr lang="es-PE"/>
    </a:p>
  </c:txPr>
  <c:printSettings>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22222222222223"/>
          <c:y val="0.18518518518518517"/>
          <c:w val="0.73888888888888893"/>
          <c:h val="0.70833333333333337"/>
        </c:manualLayout>
      </c:layout>
      <c:pie3DChart>
        <c:varyColors val="1"/>
        <c:ser>
          <c:idx val="0"/>
          <c:order val="0"/>
          <c:explosion val="4"/>
          <c:dPt>
            <c:idx val="0"/>
            <c:bubble3D val="0"/>
            <c:explosion val="9"/>
            <c:spPr>
              <a:solidFill>
                <a:srgbClr val="FF9797"/>
              </a:solidFill>
              <a:ln w="25400">
                <a:solidFill>
                  <a:schemeClr val="lt1"/>
                </a:solidFill>
              </a:ln>
              <a:effectLst/>
              <a:sp3d contourW="25400">
                <a:contourClr>
                  <a:schemeClr val="lt1"/>
                </a:contourClr>
              </a:sp3d>
            </c:spPr>
            <c:extLst>
              <c:ext xmlns:c16="http://schemas.microsoft.com/office/drawing/2014/chart" uri="{C3380CC4-5D6E-409C-BE32-E72D297353CC}">
                <c16:uniqueId val="{00000001-DE68-49AF-9984-A2E151C0DA57}"/>
              </c:ext>
            </c:extLst>
          </c:dPt>
          <c:dPt>
            <c:idx val="1"/>
            <c:bubble3D val="0"/>
            <c:spPr>
              <a:solidFill>
                <a:srgbClr val="FF3B3B"/>
              </a:solidFill>
              <a:ln w="25400">
                <a:solidFill>
                  <a:schemeClr val="lt1"/>
                </a:solidFill>
              </a:ln>
              <a:effectLst/>
              <a:sp3d contourW="25400">
                <a:contourClr>
                  <a:schemeClr val="lt1"/>
                </a:contourClr>
              </a:sp3d>
            </c:spPr>
            <c:extLst>
              <c:ext xmlns:c16="http://schemas.microsoft.com/office/drawing/2014/chart" uri="{C3380CC4-5D6E-409C-BE32-E72D297353CC}">
                <c16:uniqueId val="{00000003-DE68-49AF-9984-A2E151C0DA57}"/>
              </c:ext>
            </c:extLst>
          </c:dPt>
          <c:dPt>
            <c:idx val="2"/>
            <c:bubble3D val="0"/>
            <c:spPr>
              <a:solidFill>
                <a:srgbClr val="E2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DE68-49AF-9984-A2E151C0DA57}"/>
              </c:ext>
            </c:extLst>
          </c:dPt>
          <c:dPt>
            <c:idx val="3"/>
            <c:bubble3D val="0"/>
            <c:spPr>
              <a:solidFill>
                <a:srgbClr val="FFB3B3"/>
              </a:solidFill>
              <a:ln w="25400">
                <a:solidFill>
                  <a:schemeClr val="lt1"/>
                </a:solidFill>
              </a:ln>
              <a:effectLst/>
              <a:sp3d contourW="25400">
                <a:contourClr>
                  <a:schemeClr val="lt1"/>
                </a:contourClr>
              </a:sp3d>
            </c:spPr>
            <c:extLst>
              <c:ext xmlns:c16="http://schemas.microsoft.com/office/drawing/2014/chart" uri="{C3380CC4-5D6E-409C-BE32-E72D297353CC}">
                <c16:uniqueId val="{00000007-DE68-49AF-9984-A2E151C0DA57}"/>
              </c:ext>
            </c:extLst>
          </c:dPt>
          <c:dPt>
            <c:idx val="4"/>
            <c:bubble3D val="0"/>
            <c:spPr>
              <a:solidFill>
                <a:srgbClr val="FF3B3B"/>
              </a:solidFill>
              <a:ln w="25400">
                <a:solidFill>
                  <a:schemeClr val="lt1"/>
                </a:solidFill>
              </a:ln>
              <a:effectLst/>
              <a:sp3d contourW="25400">
                <a:contourClr>
                  <a:schemeClr val="lt1"/>
                </a:contourClr>
              </a:sp3d>
            </c:spPr>
            <c:extLst>
              <c:ext xmlns:c16="http://schemas.microsoft.com/office/drawing/2014/chart" uri="{C3380CC4-5D6E-409C-BE32-E72D297353CC}">
                <c16:uniqueId val="{00000009-DE68-49AF-9984-A2E151C0DA57}"/>
              </c:ext>
            </c:extLst>
          </c:dPt>
          <c:dPt>
            <c:idx val="5"/>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B-DE68-49AF-9984-A2E151C0DA57}"/>
              </c:ext>
            </c:extLst>
          </c:dPt>
          <c:dPt>
            <c:idx val="6"/>
            <c:bubble3D val="0"/>
            <c:spPr>
              <a:solidFill>
                <a:srgbClr val="FF7171"/>
              </a:solidFill>
              <a:ln w="25400">
                <a:solidFill>
                  <a:schemeClr val="lt1"/>
                </a:solidFill>
              </a:ln>
              <a:effectLst/>
              <a:sp3d contourW="25400">
                <a:contourClr>
                  <a:schemeClr val="lt1"/>
                </a:contourClr>
              </a:sp3d>
            </c:spPr>
            <c:extLst>
              <c:ext xmlns:c16="http://schemas.microsoft.com/office/drawing/2014/chart" uri="{C3380CC4-5D6E-409C-BE32-E72D297353CC}">
                <c16:uniqueId val="{0000000D-DE68-49AF-9984-A2E151C0DA57}"/>
              </c:ext>
            </c:extLst>
          </c:dPt>
          <c:dPt>
            <c:idx val="7"/>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F-DE68-49AF-9984-A2E151C0DA57}"/>
              </c:ext>
            </c:extLst>
          </c:dPt>
          <c:dPt>
            <c:idx val="8"/>
            <c:bubble3D val="0"/>
            <c:spPr>
              <a:solidFill>
                <a:srgbClr val="FFB3B3"/>
              </a:solidFill>
              <a:ln w="25400">
                <a:solidFill>
                  <a:schemeClr val="lt1"/>
                </a:solidFill>
              </a:ln>
              <a:effectLst/>
              <a:sp3d contourW="25400">
                <a:contourClr>
                  <a:schemeClr val="lt1"/>
                </a:contourClr>
              </a:sp3d>
            </c:spPr>
            <c:extLst>
              <c:ext xmlns:c16="http://schemas.microsoft.com/office/drawing/2014/chart" uri="{C3380CC4-5D6E-409C-BE32-E72D297353CC}">
                <c16:uniqueId val="{00000011-DE68-49AF-9984-A2E151C0DA57}"/>
              </c:ext>
            </c:extLst>
          </c:dPt>
          <c:dPt>
            <c:idx val="9"/>
            <c:bubble3D val="0"/>
            <c:explosion val="16"/>
            <c:spPr>
              <a:solidFill>
                <a:srgbClr val="DA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13-DE68-49AF-9984-A2E151C0DA57}"/>
              </c:ext>
            </c:extLst>
          </c:dPt>
          <c:dLbls>
            <c:dLbl>
              <c:idx val="0"/>
              <c:layout>
                <c:manualLayout>
                  <c:x val="-8.6528007304065082E-17"/>
                  <c:y val="-3.423679943735429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E68-49AF-9984-A2E151C0DA57}"/>
                </c:ext>
              </c:extLst>
            </c:dLbl>
            <c:dLbl>
              <c:idx val="1"/>
              <c:layout>
                <c:manualLayout>
                  <c:x val="1.415929203539823E-2"/>
                  <c:y val="-3.423679943735429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E68-49AF-9984-A2E151C0DA57}"/>
                </c:ext>
              </c:extLst>
            </c:dLbl>
            <c:dLbl>
              <c:idx val="2"/>
              <c:layout>
                <c:manualLayout>
                  <c:x val="1.4159292035398403E-2"/>
                  <c:y val="-1.141226647911816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DE68-49AF-9984-A2E151C0DA57}"/>
                </c:ext>
              </c:extLst>
            </c:dLbl>
            <c:dLbl>
              <c:idx val="3"/>
              <c:layout>
                <c:manualLayout>
                  <c:x val="2.359882005899705E-2"/>
                  <c:y val="0"/>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DE68-49AF-9984-A2E151C0DA57}"/>
                </c:ext>
              </c:extLst>
            </c:dLbl>
            <c:dLbl>
              <c:idx val="4"/>
              <c:layout>
                <c:manualLayout>
                  <c:x val="2.831858407079646E-2"/>
                  <c:y val="2.282453295823605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DE68-49AF-9984-A2E151C0DA57}"/>
                </c:ext>
              </c:extLst>
            </c:dLbl>
            <c:dLbl>
              <c:idx val="5"/>
              <c:layout>
                <c:manualLayout>
                  <c:x val="1.6519174041297935E-2"/>
                  <c:y val="1.141226647911809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DE68-49AF-9984-A2E151C0DA57}"/>
                </c:ext>
              </c:extLst>
            </c:dLbl>
            <c:dLbl>
              <c:idx val="6"/>
              <c:layout>
                <c:manualLayout>
                  <c:x val="-4.3264003652032541E-17"/>
                  <c:y val="1.141226647911809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DE68-49AF-9984-A2E151C0DA57}"/>
                </c:ext>
              </c:extLst>
            </c:dLbl>
            <c:dLbl>
              <c:idx val="7"/>
              <c:layout>
                <c:manualLayout>
                  <c:x val="-4.71976401179941E-3"/>
                  <c:y val="2.282453295823633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DE68-49AF-9984-A2E151C0DA57}"/>
                </c:ext>
              </c:extLst>
            </c:dLbl>
            <c:dLbl>
              <c:idx val="8"/>
              <c:layout>
                <c:manualLayout>
                  <c:x val="-2.359882005899706E-2"/>
                  <c:y val="1.14122664791179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DE68-49AF-9984-A2E151C0DA57}"/>
                </c:ext>
              </c:extLst>
            </c:dLbl>
            <c:dLbl>
              <c:idx val="9"/>
              <c:layout>
                <c:manualLayout>
                  <c:x val="-2.359882005899705E-2"/>
                  <c:y val="-7.227768770108128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DE68-49AF-9984-A2E151C0DA5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'G-1'!$O$4:$O$13</c:f>
              <c:strCache>
                <c:ptCount val="10"/>
                <c:pt idx="0">
                  <c:v>HUANCAVELICA</c:v>
                </c:pt>
                <c:pt idx="1">
                  <c:v>AYACUCHO</c:v>
                </c:pt>
                <c:pt idx="2">
                  <c:v>TACNA</c:v>
                </c:pt>
                <c:pt idx="3">
                  <c:v>MADRE DE DIOS</c:v>
                </c:pt>
                <c:pt idx="4">
                  <c:v>CUSCO</c:v>
                </c:pt>
                <c:pt idx="5">
                  <c:v>SAN MARTÍN</c:v>
                </c:pt>
                <c:pt idx="6">
                  <c:v>ÁNCASH</c:v>
                </c:pt>
                <c:pt idx="7">
                  <c:v>APURÍMAC</c:v>
                </c:pt>
                <c:pt idx="8">
                  <c:v>LORETO</c:v>
                </c:pt>
                <c:pt idx="9">
                  <c:v>OTROS</c:v>
                </c:pt>
              </c:strCache>
            </c:strRef>
          </c:cat>
          <c:val>
            <c:numRef>
              <c:f>'G-1'!$P$4:$P$13</c:f>
              <c:numCache>
                <c:formatCode>General</c:formatCode>
                <c:ptCount val="10"/>
                <c:pt idx="0">
                  <c:v>3930</c:v>
                </c:pt>
                <c:pt idx="1">
                  <c:v>2689</c:v>
                </c:pt>
                <c:pt idx="2">
                  <c:v>2229</c:v>
                </c:pt>
                <c:pt idx="3">
                  <c:v>1916</c:v>
                </c:pt>
                <c:pt idx="4">
                  <c:v>1863</c:v>
                </c:pt>
                <c:pt idx="5">
                  <c:v>1414</c:v>
                </c:pt>
                <c:pt idx="6">
                  <c:v>1291</c:v>
                </c:pt>
                <c:pt idx="7">
                  <c:v>1212</c:v>
                </c:pt>
                <c:pt idx="8">
                  <c:v>1091</c:v>
                </c:pt>
                <c:pt idx="9">
                  <c:v>9731</c:v>
                </c:pt>
              </c:numCache>
            </c:numRef>
          </c:val>
          <c:extLst>
            <c:ext xmlns:c16="http://schemas.microsoft.com/office/drawing/2014/chart" uri="{C3380CC4-5D6E-409C-BE32-E72D297353CC}">
              <c16:uniqueId val="{00000014-DE68-49AF-9984-A2E151C0DA57}"/>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rgbClr val="F20000"/>
      </a:solidFill>
      <a:round/>
    </a:ln>
    <a:effectLst/>
  </c:spPr>
  <c:txPr>
    <a:bodyPr/>
    <a:lstStyle/>
    <a:p>
      <a:pPr>
        <a:defRPr/>
      </a:pPr>
      <a:endParaRPr lang="es-P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22222222222223"/>
          <c:y val="0.18518518518518517"/>
          <c:w val="0.73888888888888893"/>
          <c:h val="0.70833333333333337"/>
        </c:manualLayout>
      </c:layout>
      <c:pie3DChart>
        <c:varyColors val="1"/>
        <c:ser>
          <c:idx val="0"/>
          <c:order val="0"/>
          <c:explosion val="4"/>
          <c:dPt>
            <c:idx val="0"/>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9185-4352-862E-DA6CE6C77442}"/>
              </c:ext>
            </c:extLst>
          </c:dPt>
          <c:dPt>
            <c:idx val="1"/>
            <c:bubble3D val="0"/>
            <c:spPr>
              <a:solidFill>
                <a:srgbClr val="FF9797"/>
              </a:solidFill>
              <a:ln w="25400">
                <a:solidFill>
                  <a:schemeClr val="lt1"/>
                </a:solidFill>
              </a:ln>
              <a:effectLst/>
              <a:sp3d contourW="25400">
                <a:contourClr>
                  <a:schemeClr val="lt1"/>
                </a:contourClr>
              </a:sp3d>
            </c:spPr>
            <c:extLst>
              <c:ext xmlns:c16="http://schemas.microsoft.com/office/drawing/2014/chart" uri="{C3380CC4-5D6E-409C-BE32-E72D297353CC}">
                <c16:uniqueId val="{00000003-9185-4352-862E-DA6CE6C77442}"/>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9185-4352-862E-DA6CE6C77442}"/>
              </c:ext>
            </c:extLst>
          </c:dPt>
          <c:dPt>
            <c:idx val="3"/>
            <c:bubble3D val="0"/>
            <c:spPr>
              <a:solidFill>
                <a:srgbClr val="FF7171"/>
              </a:solidFill>
              <a:ln w="25400">
                <a:solidFill>
                  <a:schemeClr val="lt1"/>
                </a:solidFill>
              </a:ln>
              <a:effectLst/>
              <a:sp3d contourW="25400">
                <a:contourClr>
                  <a:schemeClr val="lt1"/>
                </a:contourClr>
              </a:sp3d>
            </c:spPr>
            <c:extLst>
              <c:ext xmlns:c16="http://schemas.microsoft.com/office/drawing/2014/chart" uri="{C3380CC4-5D6E-409C-BE32-E72D297353CC}">
                <c16:uniqueId val="{00000007-9185-4352-862E-DA6CE6C77442}"/>
              </c:ext>
            </c:extLst>
          </c:dPt>
          <c:dPt>
            <c:idx val="4"/>
            <c:bubble3D val="0"/>
            <c:spPr>
              <a:solidFill>
                <a:srgbClr val="F2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9185-4352-862E-DA6CE6C77442}"/>
              </c:ext>
            </c:extLst>
          </c:dPt>
          <c:dPt>
            <c:idx val="5"/>
            <c:bubble3D val="0"/>
            <c:spPr>
              <a:solidFill>
                <a:srgbClr val="FF7171"/>
              </a:solidFill>
              <a:ln w="25400">
                <a:solidFill>
                  <a:schemeClr val="lt1"/>
                </a:solidFill>
              </a:ln>
              <a:effectLst/>
              <a:sp3d contourW="25400">
                <a:contourClr>
                  <a:schemeClr val="lt1"/>
                </a:contourClr>
              </a:sp3d>
            </c:spPr>
            <c:extLst>
              <c:ext xmlns:c16="http://schemas.microsoft.com/office/drawing/2014/chart" uri="{C3380CC4-5D6E-409C-BE32-E72D297353CC}">
                <c16:uniqueId val="{0000000B-9185-4352-862E-DA6CE6C77442}"/>
              </c:ext>
            </c:extLst>
          </c:dPt>
          <c:dPt>
            <c:idx val="6"/>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D-9185-4352-862E-DA6CE6C77442}"/>
              </c:ext>
            </c:extLst>
          </c:dPt>
          <c:dPt>
            <c:idx val="7"/>
            <c:bubble3D val="0"/>
            <c:spPr>
              <a:solidFill>
                <a:srgbClr val="FFB3B3"/>
              </a:solidFill>
              <a:ln w="25400">
                <a:solidFill>
                  <a:schemeClr val="lt1"/>
                </a:solidFill>
              </a:ln>
              <a:effectLst/>
              <a:sp3d contourW="25400">
                <a:contourClr>
                  <a:schemeClr val="lt1"/>
                </a:contourClr>
              </a:sp3d>
            </c:spPr>
            <c:extLst>
              <c:ext xmlns:c16="http://schemas.microsoft.com/office/drawing/2014/chart" uri="{C3380CC4-5D6E-409C-BE32-E72D297353CC}">
                <c16:uniqueId val="{0000000F-9185-4352-862E-DA6CE6C77442}"/>
              </c:ext>
            </c:extLst>
          </c:dPt>
          <c:dPt>
            <c:idx val="8"/>
            <c:bubble3D val="0"/>
            <c:spPr>
              <a:solidFill>
                <a:srgbClr val="E2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11-9185-4352-862E-DA6CE6C77442}"/>
              </c:ext>
            </c:extLst>
          </c:dPt>
          <c:dPt>
            <c:idx val="9"/>
            <c:bubble3D val="0"/>
            <c:explosion val="15"/>
            <c:spPr>
              <a:solidFill>
                <a:srgbClr val="FF4B4B"/>
              </a:solidFill>
              <a:ln w="25400">
                <a:solidFill>
                  <a:schemeClr val="lt1"/>
                </a:solidFill>
              </a:ln>
              <a:effectLst/>
              <a:sp3d contourW="25400">
                <a:contourClr>
                  <a:schemeClr val="lt1"/>
                </a:contourClr>
              </a:sp3d>
            </c:spPr>
            <c:extLst>
              <c:ext xmlns:c16="http://schemas.microsoft.com/office/drawing/2014/chart" uri="{C3380CC4-5D6E-409C-BE32-E72D297353CC}">
                <c16:uniqueId val="{00000013-9185-4352-862E-DA6CE6C77442}"/>
              </c:ext>
            </c:extLst>
          </c:dPt>
          <c:dLbls>
            <c:dLbl>
              <c:idx val="0"/>
              <c:layout>
                <c:manualLayout>
                  <c:x val="-8.6528007304065082E-17"/>
                  <c:y val="-3.423679943735429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185-4352-862E-DA6CE6C77442}"/>
                </c:ext>
              </c:extLst>
            </c:dLbl>
            <c:dLbl>
              <c:idx val="1"/>
              <c:layout>
                <c:manualLayout>
                  <c:x val="2.147217678046359E-3"/>
                  <c:y val="-0.1046180693246109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185-4352-862E-DA6CE6C77442}"/>
                </c:ext>
              </c:extLst>
            </c:dLbl>
            <c:dLbl>
              <c:idx val="2"/>
              <c:layout>
                <c:manualLayout>
                  <c:x val="0"/>
                  <c:y val="-0.17959085189509044"/>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185-4352-862E-DA6CE6C77442}"/>
                </c:ext>
              </c:extLst>
            </c:dLbl>
            <c:dLbl>
              <c:idx val="3"/>
              <c:layout>
                <c:manualLayout>
                  <c:x val="2.359882005899705E-2"/>
                  <c:y val="0"/>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185-4352-862E-DA6CE6C77442}"/>
                </c:ext>
              </c:extLst>
            </c:dLbl>
            <c:dLbl>
              <c:idx val="4"/>
              <c:layout>
                <c:manualLayout>
                  <c:x val="2.831858407079646E-2"/>
                  <c:y val="2.282453295823605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185-4352-862E-DA6CE6C77442}"/>
                </c:ext>
              </c:extLst>
            </c:dLbl>
            <c:dLbl>
              <c:idx val="5"/>
              <c:layout>
                <c:manualLayout>
                  <c:x val="6.6969697198988501E-2"/>
                  <c:y val="1.141216936820663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185-4352-862E-DA6CE6C77442}"/>
                </c:ext>
              </c:extLst>
            </c:dLbl>
            <c:dLbl>
              <c:idx val="6"/>
              <c:layout>
                <c:manualLayout>
                  <c:x val="-4.3264003652032541E-17"/>
                  <c:y val="1.141226647911809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185-4352-862E-DA6CE6C77442}"/>
                </c:ext>
              </c:extLst>
            </c:dLbl>
            <c:dLbl>
              <c:idx val="7"/>
              <c:layout>
                <c:manualLayout>
                  <c:x val="-3.354850279283958E-2"/>
                  <c:y val="2.282452236328601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185-4352-862E-DA6CE6C77442}"/>
                </c:ext>
              </c:extLst>
            </c:dLbl>
            <c:dLbl>
              <c:idx val="8"/>
              <c:layout>
                <c:manualLayout>
                  <c:x val="-7.4049216325134642E-2"/>
                  <c:y val="-2.367546888780491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9185-4352-862E-DA6CE6C77442}"/>
                </c:ext>
              </c:extLst>
            </c:dLbl>
            <c:dLbl>
              <c:idx val="9"/>
              <c:layout>
                <c:manualLayout>
                  <c:x val="-2.359882005899705E-2"/>
                  <c:y val="-7.227768770108128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9185-4352-862E-DA6CE6C774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'G-1'!$O$24:$O$33</c:f>
              <c:strCache>
                <c:ptCount val="10"/>
                <c:pt idx="0">
                  <c:v>HUANCAVELICA</c:v>
                </c:pt>
                <c:pt idx="1">
                  <c:v>AYACUCHO</c:v>
                </c:pt>
                <c:pt idx="2">
                  <c:v>MADRE DE DIOS</c:v>
                </c:pt>
                <c:pt idx="3">
                  <c:v>CUSCO</c:v>
                </c:pt>
                <c:pt idx="4">
                  <c:v>TACNA</c:v>
                </c:pt>
                <c:pt idx="5">
                  <c:v>ÁNCASH</c:v>
                </c:pt>
                <c:pt idx="6">
                  <c:v>APURÍMAC</c:v>
                </c:pt>
                <c:pt idx="7">
                  <c:v>SAN MARTÍN</c:v>
                </c:pt>
                <c:pt idx="8">
                  <c:v>JUNÍN</c:v>
                </c:pt>
                <c:pt idx="9">
                  <c:v>OTROS</c:v>
                </c:pt>
              </c:strCache>
            </c:strRef>
          </c:cat>
          <c:val>
            <c:numRef>
              <c:f>'G-1'!$P$24:$P$33</c:f>
              <c:numCache>
                <c:formatCode>General</c:formatCode>
                <c:ptCount val="10"/>
                <c:pt idx="0">
                  <c:v>4742</c:v>
                </c:pt>
                <c:pt idx="1">
                  <c:v>3887</c:v>
                </c:pt>
                <c:pt idx="2">
                  <c:v>3274</c:v>
                </c:pt>
                <c:pt idx="3">
                  <c:v>3271</c:v>
                </c:pt>
                <c:pt idx="4">
                  <c:v>2690</c:v>
                </c:pt>
                <c:pt idx="5">
                  <c:v>1806</c:v>
                </c:pt>
                <c:pt idx="6">
                  <c:v>1656</c:v>
                </c:pt>
                <c:pt idx="7">
                  <c:v>1606</c:v>
                </c:pt>
                <c:pt idx="8">
                  <c:v>1568</c:v>
                </c:pt>
                <c:pt idx="9">
                  <c:v>12614</c:v>
                </c:pt>
              </c:numCache>
            </c:numRef>
          </c:val>
          <c:extLst>
            <c:ext xmlns:c16="http://schemas.microsoft.com/office/drawing/2014/chart" uri="{C3380CC4-5D6E-409C-BE32-E72D297353CC}">
              <c16:uniqueId val="{00000014-9185-4352-862E-DA6CE6C77442}"/>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rgbClr val="F20000"/>
      </a:solidFill>
      <a:round/>
    </a:ln>
    <a:effectLst/>
  </c:spPr>
  <c:txPr>
    <a:bodyPr/>
    <a:lstStyle/>
    <a:p>
      <a:pPr>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22222222222223"/>
          <c:y val="0.18518518518518517"/>
          <c:w val="0.73888888888888893"/>
          <c:h val="0.70833333333333337"/>
        </c:manualLayout>
      </c:layout>
      <c:pie3DChart>
        <c:varyColors val="1"/>
        <c:ser>
          <c:idx val="0"/>
          <c:order val="0"/>
          <c:explosion val="4"/>
          <c:dPt>
            <c:idx val="0"/>
            <c:bubble3D val="0"/>
            <c:spPr>
              <a:solidFill>
                <a:srgbClr val="FF4747"/>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FB-48CE-9F89-4B75BF132341}"/>
              </c:ext>
            </c:extLst>
          </c:dPt>
          <c:dPt>
            <c:idx val="1"/>
            <c:bubble3D val="0"/>
            <c:spPr>
              <a:solidFill>
                <a:srgbClr val="E2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FB-48CE-9F89-4B75BF132341}"/>
              </c:ext>
            </c:extLst>
          </c:dPt>
          <c:dPt>
            <c:idx val="2"/>
            <c:bubble3D val="0"/>
            <c:spPr>
              <a:solidFill>
                <a:srgbClr val="FFB3B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FB-48CE-9F89-4B75BF132341}"/>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FB-48CE-9F89-4B75BF132341}"/>
              </c:ext>
            </c:extLst>
          </c:dPt>
          <c:dPt>
            <c:idx val="4"/>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E4FB-48CE-9F89-4B75BF132341}"/>
              </c:ext>
            </c:extLst>
          </c:dPt>
          <c:dPt>
            <c:idx val="5"/>
            <c:bubble3D val="0"/>
            <c:spPr>
              <a:solidFill>
                <a:srgbClr val="FFB3B3"/>
              </a:solidFill>
              <a:ln w="25400">
                <a:solidFill>
                  <a:schemeClr val="lt1"/>
                </a:solidFill>
              </a:ln>
              <a:effectLst/>
              <a:sp3d contourW="25400">
                <a:contourClr>
                  <a:schemeClr val="lt1"/>
                </a:contourClr>
              </a:sp3d>
            </c:spPr>
            <c:extLst>
              <c:ext xmlns:c16="http://schemas.microsoft.com/office/drawing/2014/chart" uri="{C3380CC4-5D6E-409C-BE32-E72D297353CC}">
                <c16:uniqueId val="{0000000B-E4FB-48CE-9F89-4B75BF132341}"/>
              </c:ext>
            </c:extLst>
          </c:dPt>
          <c:dPt>
            <c:idx val="6"/>
            <c:bubble3D val="0"/>
            <c:spPr>
              <a:solidFill>
                <a:srgbClr val="FF4747"/>
              </a:solidFill>
              <a:ln w="25400">
                <a:solidFill>
                  <a:schemeClr val="lt1"/>
                </a:solidFill>
              </a:ln>
              <a:effectLst/>
              <a:sp3d contourW="25400">
                <a:contourClr>
                  <a:schemeClr val="lt1"/>
                </a:contourClr>
              </a:sp3d>
            </c:spPr>
            <c:extLst>
              <c:ext xmlns:c16="http://schemas.microsoft.com/office/drawing/2014/chart" uri="{C3380CC4-5D6E-409C-BE32-E72D297353CC}">
                <c16:uniqueId val="{0000000D-E4FB-48CE-9F89-4B75BF132341}"/>
              </c:ext>
            </c:extLst>
          </c:dPt>
          <c:dPt>
            <c:idx val="7"/>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F-E4FB-48CE-9F89-4B75BF132341}"/>
              </c:ext>
            </c:extLst>
          </c:dPt>
          <c:dPt>
            <c:idx val="8"/>
            <c:bubble3D val="0"/>
            <c:spPr>
              <a:solidFill>
                <a:srgbClr val="FFB3B3"/>
              </a:solidFill>
              <a:ln w="25400">
                <a:solidFill>
                  <a:schemeClr val="lt1"/>
                </a:solidFill>
              </a:ln>
              <a:effectLst/>
              <a:sp3d contourW="25400">
                <a:contourClr>
                  <a:schemeClr val="lt1"/>
                </a:contourClr>
              </a:sp3d>
            </c:spPr>
            <c:extLst>
              <c:ext xmlns:c16="http://schemas.microsoft.com/office/drawing/2014/chart" uri="{C3380CC4-5D6E-409C-BE32-E72D297353CC}">
                <c16:uniqueId val="{00000011-E4FB-48CE-9F89-4B75BF132341}"/>
              </c:ext>
            </c:extLst>
          </c:dPt>
          <c:dPt>
            <c:idx val="9"/>
            <c:bubble3D val="0"/>
            <c:explosion val="15"/>
            <c:spPr>
              <a:solidFill>
                <a:srgbClr val="F2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13-E4FB-48CE-9F89-4B75BF132341}"/>
              </c:ext>
            </c:extLst>
          </c:dPt>
          <c:dLbls>
            <c:dLbl>
              <c:idx val="0"/>
              <c:layout>
                <c:manualLayout>
                  <c:x val="-8.6528007304065082E-17"/>
                  <c:y val="-3.423679943735429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E4FB-48CE-9F89-4B75BF132341}"/>
                </c:ext>
              </c:extLst>
            </c:dLbl>
            <c:dLbl>
              <c:idx val="1"/>
              <c:layout>
                <c:manualLayout>
                  <c:x val="1.1268694597170966E-2"/>
                  <c:y val="-0.1808669211565352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E4FB-48CE-9F89-4B75BF132341}"/>
                </c:ext>
              </c:extLst>
            </c:dLbl>
            <c:dLbl>
              <c:idx val="2"/>
              <c:layout>
                <c:manualLayout>
                  <c:x val="0"/>
                  <c:y val="-0.19518544197949281"/>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4FB-48CE-9F89-4B75BF132341}"/>
                </c:ext>
              </c:extLst>
            </c:dLbl>
            <c:dLbl>
              <c:idx val="3"/>
              <c:layout>
                <c:manualLayout>
                  <c:x val="2.359882005899705E-2"/>
                  <c:y val="0"/>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E4FB-48CE-9F89-4B75BF132341}"/>
                </c:ext>
              </c:extLst>
            </c:dLbl>
            <c:dLbl>
              <c:idx val="4"/>
              <c:layout>
                <c:manualLayout>
                  <c:x val="2.831858407079646E-2"/>
                  <c:y val="2.282453295823605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E4FB-48CE-9F89-4B75BF132341}"/>
                </c:ext>
              </c:extLst>
            </c:dLbl>
            <c:dLbl>
              <c:idx val="5"/>
              <c:layout>
                <c:manualLayout>
                  <c:x val="6.6969697198988501E-2"/>
                  <c:y val="1.141216936820663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E4FB-48CE-9F89-4B75BF132341}"/>
                </c:ext>
              </c:extLst>
            </c:dLbl>
            <c:dLbl>
              <c:idx val="6"/>
              <c:layout>
                <c:manualLayout>
                  <c:x val="-4.3264003652032541E-17"/>
                  <c:y val="1.141226647911809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E4FB-48CE-9F89-4B75BF132341}"/>
                </c:ext>
              </c:extLst>
            </c:dLbl>
            <c:dLbl>
              <c:idx val="7"/>
              <c:layout>
                <c:manualLayout>
                  <c:x val="-4.71976401179941E-3"/>
                  <c:y val="2.282453295823633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E4FB-48CE-9F89-4B75BF132341}"/>
                </c:ext>
              </c:extLst>
            </c:dLbl>
            <c:dLbl>
              <c:idx val="8"/>
              <c:layout>
                <c:manualLayout>
                  <c:x val="-2.359882005899706E-2"/>
                  <c:y val="1.14122664791179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E4FB-48CE-9F89-4B75BF132341}"/>
                </c:ext>
              </c:extLst>
            </c:dLbl>
            <c:dLbl>
              <c:idx val="9"/>
              <c:layout>
                <c:manualLayout>
                  <c:x val="-2.359882005899705E-2"/>
                  <c:y val="-7.227768770108128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E4FB-48CE-9F89-4B75BF13234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'G-2'!$M$5:$M$14</c:f>
              <c:strCache>
                <c:ptCount val="10"/>
                <c:pt idx="0">
                  <c:v>AYACUCHO</c:v>
                </c:pt>
                <c:pt idx="1">
                  <c:v>HUANCAVELICA</c:v>
                </c:pt>
                <c:pt idx="2">
                  <c:v>MADRE DE DIOS</c:v>
                </c:pt>
                <c:pt idx="3">
                  <c:v>CUSCO</c:v>
                </c:pt>
                <c:pt idx="4">
                  <c:v>ÁNCASH</c:v>
                </c:pt>
                <c:pt idx="5">
                  <c:v>LIMA</c:v>
                </c:pt>
                <c:pt idx="6">
                  <c:v>CAJAMARCA</c:v>
                </c:pt>
                <c:pt idx="7">
                  <c:v>JUNÍN</c:v>
                </c:pt>
                <c:pt idx="8">
                  <c:v>LORETO</c:v>
                </c:pt>
                <c:pt idx="9">
                  <c:v>OTROS</c:v>
                </c:pt>
              </c:strCache>
            </c:strRef>
          </c:cat>
          <c:val>
            <c:numRef>
              <c:f>'G-2'!$N$5:$N$14</c:f>
              <c:numCache>
                <c:formatCode>General</c:formatCode>
                <c:ptCount val="10"/>
                <c:pt idx="0">
                  <c:v>41</c:v>
                </c:pt>
                <c:pt idx="1">
                  <c:v>37</c:v>
                </c:pt>
                <c:pt idx="2">
                  <c:v>32</c:v>
                </c:pt>
                <c:pt idx="3">
                  <c:v>29</c:v>
                </c:pt>
                <c:pt idx="4">
                  <c:v>26</c:v>
                </c:pt>
                <c:pt idx="5">
                  <c:v>25</c:v>
                </c:pt>
                <c:pt idx="6">
                  <c:v>24</c:v>
                </c:pt>
                <c:pt idx="7">
                  <c:v>20</c:v>
                </c:pt>
                <c:pt idx="8">
                  <c:v>19</c:v>
                </c:pt>
                <c:pt idx="9">
                  <c:v>167</c:v>
                </c:pt>
              </c:numCache>
            </c:numRef>
          </c:val>
          <c:extLst>
            <c:ext xmlns:c16="http://schemas.microsoft.com/office/drawing/2014/chart" uri="{C3380CC4-5D6E-409C-BE32-E72D297353CC}">
              <c16:uniqueId val="{00000014-E4FB-48CE-9F89-4B75BF132341}"/>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F20000"/>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4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BENEFICIARIOS CON DISCAPACIDAD </a:t>
            </a:r>
          </a:p>
          <a:p>
            <a:pPr>
              <a:defRPr sz="14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POR GRUPO ETÁREO</a:t>
            </a:r>
          </a:p>
        </c:rich>
      </c:tx>
      <c:layout>
        <c:manualLayout>
          <c:xMode val="edge"/>
          <c:yMode val="edge"/>
          <c:x val="0.20831070215126865"/>
          <c:y val="8.1466377692666916E-2"/>
        </c:manualLayout>
      </c:layout>
      <c:overlay val="0"/>
    </c:title>
    <c:autoTitleDeleted val="0"/>
    <c:plotArea>
      <c:layout>
        <c:manualLayout>
          <c:layoutTarget val="inner"/>
          <c:xMode val="edge"/>
          <c:yMode val="edge"/>
          <c:x val="0.36515083111523866"/>
          <c:y val="0.29436218606755221"/>
          <c:w val="0.31615430489083207"/>
          <c:h val="0.61087442385744251"/>
        </c:manualLayout>
      </c:layout>
      <c:pieChart>
        <c:varyColors val="1"/>
        <c:ser>
          <c:idx val="0"/>
          <c:order val="0"/>
          <c:spPr>
            <a:solidFill>
              <a:srgbClr val="0070C0"/>
            </a:solidFill>
          </c:spPr>
          <c:explosion val="13"/>
          <c:dPt>
            <c:idx val="0"/>
            <c:bubble3D val="0"/>
            <c:spPr>
              <a:solidFill>
                <a:srgbClr val="FF4747"/>
              </a:solidFill>
            </c:spPr>
            <c:extLst>
              <c:ext xmlns:c16="http://schemas.microsoft.com/office/drawing/2014/chart" uri="{C3380CC4-5D6E-409C-BE32-E72D297353CC}">
                <c16:uniqueId val="{00000001-5C5C-4B84-A823-BDBB6430F366}"/>
              </c:ext>
            </c:extLst>
          </c:dPt>
          <c:dPt>
            <c:idx val="1"/>
            <c:bubble3D val="0"/>
            <c:spPr>
              <a:solidFill>
                <a:srgbClr val="C00000"/>
              </a:solidFill>
            </c:spPr>
            <c:extLst>
              <c:ext xmlns:c16="http://schemas.microsoft.com/office/drawing/2014/chart" uri="{C3380CC4-5D6E-409C-BE32-E72D297353CC}">
                <c16:uniqueId val="{00000003-5C5C-4B84-A823-BDBB6430F366}"/>
              </c:ext>
            </c:extLst>
          </c:dPt>
          <c:dLbls>
            <c:dLbl>
              <c:idx val="0"/>
              <c:layout>
                <c:manualLayout>
                  <c:x val="9.4723520289066946E-3"/>
                  <c:y val="0.118573459955521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C5C-4B84-A823-BDBB6430F366}"/>
                </c:ext>
              </c:extLst>
            </c:dLbl>
            <c:dLbl>
              <c:idx val="1"/>
              <c:layout>
                <c:manualLayout>
                  <c:x val="-2.0519711537871195E-2"/>
                  <c:y val="-7.73490113702259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C5C-4B84-A823-BDBB6430F366}"/>
                </c:ext>
              </c:extLst>
            </c:dLbl>
            <c:numFmt formatCode="0.00%" sourceLinked="0"/>
            <c:spPr>
              <a:noFill/>
              <a:ln>
                <a:noFill/>
              </a:ln>
              <a:effectLst/>
            </c:spPr>
            <c:txPr>
              <a:bodyPr/>
              <a:lstStyle/>
              <a:p>
                <a:pPr>
                  <a:defRPr sz="1100" b="1" i="0" baseline="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'C-2'!$C$8:$D$8</c:f>
              <c:strCache>
                <c:ptCount val="2"/>
                <c:pt idx="0">
                  <c:v>MENORES DE
18 AÑOS</c:v>
                </c:pt>
                <c:pt idx="1">
                  <c:v>MAYORES DE 
18 AÑOS</c:v>
                </c:pt>
              </c:strCache>
            </c:strRef>
          </c:cat>
          <c:val>
            <c:numRef>
              <c:f>'C-2'!$C$35:$D$35</c:f>
              <c:numCache>
                <c:formatCode>_(* #,##0_);_(* \(#,##0\);_(* "-"_);_(@_)</c:formatCode>
                <c:ptCount val="2"/>
                <c:pt idx="0">
                  <c:v>23</c:v>
                </c:pt>
                <c:pt idx="1">
                  <c:v>196</c:v>
                </c:pt>
              </c:numCache>
            </c:numRef>
          </c:val>
          <c:extLst>
            <c:ext xmlns:c16="http://schemas.microsoft.com/office/drawing/2014/chart" uri="{C3380CC4-5D6E-409C-BE32-E72D297353CC}">
              <c16:uniqueId val="{00000004-5C5C-4B84-A823-BDBB6430F366}"/>
            </c:ext>
          </c:extLst>
        </c:ser>
        <c:dLbls>
          <c:showLegendKey val="0"/>
          <c:showVal val="0"/>
          <c:showCatName val="1"/>
          <c:showSerName val="0"/>
          <c:showPercent val="1"/>
          <c:showBubbleSize val="0"/>
          <c:showLeaderLines val="1"/>
        </c:dLbls>
        <c:firstSliceAng val="47"/>
      </c:pieChart>
    </c:plotArea>
    <c:plotVisOnly val="1"/>
    <c:dispBlanksAs val="gap"/>
    <c:showDLblsOverMax val="0"/>
  </c:chart>
  <c:spPr>
    <a:noFill/>
    <a:ln w="19050">
      <a:solidFill>
        <a:srgbClr val="FF4747"/>
      </a:solidFill>
    </a:ln>
    <a:effectLst/>
    <a:scene3d>
      <a:camera prst="orthographicFront"/>
      <a:lightRig rig="threePt" dir="t"/>
    </a:scene3d>
    <a:sp3d>
      <a:bevelT/>
    </a:sp3d>
  </c:sp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200">
                <a:latin typeface="Arial" panose="020B0604020202020204" pitchFamily="34" charset="0"/>
                <a:cs typeface="Arial" panose="020B0604020202020204" pitchFamily="34" charset="0"/>
              </a:rPr>
              <a:t>BENEFICIARIOS CON DISCAPACIDAD POR SEXO</a:t>
            </a:r>
          </a:p>
        </c:rich>
      </c:tx>
      <c:overlay val="0"/>
      <c:spPr>
        <a:noFill/>
      </c:spPr>
    </c:title>
    <c:autoTitleDeleted val="0"/>
    <c:plotArea>
      <c:layout>
        <c:manualLayout>
          <c:layoutTarget val="inner"/>
          <c:xMode val="edge"/>
          <c:yMode val="edge"/>
          <c:x val="0.33987354326904862"/>
          <c:y val="0.14789628338532018"/>
          <c:w val="0.35639772242653878"/>
          <c:h val="0.69989717287395625"/>
        </c:manualLayout>
      </c:layout>
      <c:pieChart>
        <c:varyColors val="1"/>
        <c:ser>
          <c:idx val="0"/>
          <c:order val="0"/>
          <c:explosion val="25"/>
          <c:dPt>
            <c:idx val="0"/>
            <c:bubble3D val="0"/>
            <c:explosion val="0"/>
            <c:spPr>
              <a:solidFill>
                <a:srgbClr val="C00000"/>
              </a:solidFill>
            </c:spPr>
            <c:extLst>
              <c:ext xmlns:c16="http://schemas.microsoft.com/office/drawing/2014/chart" uri="{C3380CC4-5D6E-409C-BE32-E72D297353CC}">
                <c16:uniqueId val="{00000000-741E-47D0-ABEE-10B1418ACCF2}"/>
              </c:ext>
            </c:extLst>
          </c:dPt>
          <c:dPt>
            <c:idx val="1"/>
            <c:bubble3D val="0"/>
            <c:spPr>
              <a:solidFill>
                <a:srgbClr val="FF4747"/>
              </a:solidFill>
            </c:spPr>
            <c:extLst>
              <c:ext xmlns:c16="http://schemas.microsoft.com/office/drawing/2014/chart" uri="{C3380CC4-5D6E-409C-BE32-E72D297353CC}">
                <c16:uniqueId val="{00000001-741E-47D0-ABEE-10B1418ACCF2}"/>
              </c:ext>
            </c:extLst>
          </c:dPt>
          <c:dLbls>
            <c:dLbl>
              <c:idx val="0"/>
              <c:layout>
                <c:manualLayout>
                  <c:x val="6.0326206717610659E-3"/>
                  <c:y val="-2.312910423615056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41E-47D0-ABEE-10B1418ACCF2}"/>
                </c:ext>
              </c:extLst>
            </c:dLbl>
            <c:dLbl>
              <c:idx val="1"/>
              <c:layout>
                <c:manualLayout>
                  <c:x val="-3.2782278632441708E-2"/>
                  <c:y val="5.09199486812026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41E-47D0-ABEE-10B1418ACCF2}"/>
                </c:ext>
              </c:extLst>
            </c:dLbl>
            <c:numFmt formatCode="0.00%" sourceLinked="0"/>
            <c:spPr>
              <a:noFill/>
              <a:ln>
                <a:noFill/>
              </a:ln>
              <a:effectLst/>
            </c:spPr>
            <c:txPr>
              <a:bodyPr/>
              <a:lstStyle/>
              <a:p>
                <a:pPr>
                  <a:defRPr sz="1050"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'C-2'!$F$8:$G$8</c:f>
              <c:strCache>
                <c:ptCount val="2"/>
                <c:pt idx="0">
                  <c:v>MASCULINO</c:v>
                </c:pt>
                <c:pt idx="1">
                  <c:v>FEMENINO</c:v>
                </c:pt>
              </c:strCache>
            </c:strRef>
          </c:cat>
          <c:val>
            <c:numRef>
              <c:f>'C-2'!$F$35:$G$35</c:f>
              <c:numCache>
                <c:formatCode>_(* #,##0_);_(* \(#,##0\);_(* "-"_);_(@_)</c:formatCode>
                <c:ptCount val="2"/>
                <c:pt idx="0">
                  <c:v>139</c:v>
                </c:pt>
                <c:pt idx="1">
                  <c:v>80</c:v>
                </c:pt>
              </c:numCache>
            </c:numRef>
          </c:val>
          <c:extLst>
            <c:ext xmlns:c16="http://schemas.microsoft.com/office/drawing/2014/chart" uri="{C3380CC4-5D6E-409C-BE32-E72D297353CC}">
              <c16:uniqueId val="{00000002-741E-47D0-ABEE-10B1418ACCF2}"/>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w="19050">
      <a:solidFill>
        <a:srgbClr val="FF4747"/>
      </a:solidFill>
    </a:ln>
    <a:effectLst/>
    <a:scene3d>
      <a:camera prst="orthographicFront"/>
      <a:lightRig rig="threePt" dir="t"/>
    </a:scene3d>
    <a:sp3d>
      <a:bevelT/>
    </a:sp3d>
  </c:spPr>
  <c:printSettings>
    <c:headerFooter/>
    <c:pageMargins b="0" l="0" r="0" t="0"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a:t>JÓVENES</a:t>
            </a:r>
            <a:r>
              <a:rPr lang="en-US" sz="1400" baseline="0"/>
              <a:t> BENEFICIARIOS POR FAMILIAS OCUPACIONALES</a:t>
            </a:r>
            <a:endParaRPr lang="en-US" sz="1400"/>
          </a:p>
        </c:rich>
      </c:tx>
      <c:overlay val="0"/>
    </c:title>
    <c:autoTitleDeleted val="0"/>
    <c:plotArea>
      <c:layout>
        <c:manualLayout>
          <c:layoutTarget val="inner"/>
          <c:xMode val="edge"/>
          <c:yMode val="edge"/>
          <c:x val="0.32973571491411352"/>
          <c:y val="0.33077618736745135"/>
          <c:w val="0.30733815010533366"/>
          <c:h val="0.53880368466149708"/>
        </c:manualLayout>
      </c:layout>
      <c:doughnutChart>
        <c:varyColors val="1"/>
        <c:ser>
          <c:idx val="0"/>
          <c:order val="0"/>
          <c:dPt>
            <c:idx val="0"/>
            <c:bubble3D val="0"/>
            <c:explosion val="10"/>
            <c:spPr>
              <a:solidFill>
                <a:srgbClr val="FF4747"/>
              </a:solidFill>
            </c:spPr>
            <c:extLst>
              <c:ext xmlns:c16="http://schemas.microsoft.com/office/drawing/2014/chart" uri="{C3380CC4-5D6E-409C-BE32-E72D297353CC}">
                <c16:uniqueId val="{00000006-4DAA-4F55-847D-73D71CA08EF2}"/>
              </c:ext>
            </c:extLst>
          </c:dPt>
          <c:dPt>
            <c:idx val="1"/>
            <c:bubble3D val="0"/>
            <c:explosion val="4"/>
            <c:spPr>
              <a:solidFill>
                <a:srgbClr val="C00000"/>
              </a:solidFill>
            </c:spPr>
            <c:extLst>
              <c:ext xmlns:c16="http://schemas.microsoft.com/office/drawing/2014/chart" uri="{C3380CC4-5D6E-409C-BE32-E72D297353CC}">
                <c16:uniqueId val="{00000007-4DAA-4F55-847D-73D71CA08EF2}"/>
              </c:ext>
            </c:extLst>
          </c:dPt>
          <c:dPt>
            <c:idx val="2"/>
            <c:bubble3D val="0"/>
            <c:spPr>
              <a:solidFill>
                <a:srgbClr val="FFB3B3"/>
              </a:solidFill>
            </c:spPr>
            <c:extLst>
              <c:ext xmlns:c16="http://schemas.microsoft.com/office/drawing/2014/chart" uri="{C3380CC4-5D6E-409C-BE32-E72D297353CC}">
                <c16:uniqueId val="{00000001-4DAA-4F55-847D-73D71CA08EF2}"/>
              </c:ext>
            </c:extLst>
          </c:dPt>
          <c:dPt>
            <c:idx val="3"/>
            <c:bubble3D val="0"/>
            <c:spPr>
              <a:solidFill>
                <a:srgbClr val="F20000"/>
              </a:solidFill>
            </c:spPr>
            <c:extLst>
              <c:ext xmlns:c16="http://schemas.microsoft.com/office/drawing/2014/chart" uri="{C3380CC4-5D6E-409C-BE32-E72D297353CC}">
                <c16:uniqueId val="{00000003-4DAA-4F55-847D-73D71CA08EF2}"/>
              </c:ext>
            </c:extLst>
          </c:dPt>
          <c:dPt>
            <c:idx val="4"/>
            <c:bubble3D val="0"/>
            <c:spPr>
              <a:solidFill>
                <a:srgbClr val="FF7171"/>
              </a:solidFill>
            </c:spPr>
            <c:extLst>
              <c:ext xmlns:c16="http://schemas.microsoft.com/office/drawing/2014/chart" uri="{C3380CC4-5D6E-409C-BE32-E72D297353CC}">
                <c16:uniqueId val="{00000008-4DAA-4F55-847D-73D71CA08EF2}"/>
              </c:ext>
            </c:extLst>
          </c:dPt>
          <c:dPt>
            <c:idx val="5"/>
            <c:bubble3D val="0"/>
            <c:spPr>
              <a:solidFill>
                <a:srgbClr val="FF0000"/>
              </a:solidFill>
            </c:spPr>
            <c:extLst>
              <c:ext xmlns:c16="http://schemas.microsoft.com/office/drawing/2014/chart" uri="{C3380CC4-5D6E-409C-BE32-E72D297353CC}">
                <c16:uniqueId val="{00000005-4DAA-4F55-847D-73D71CA08EF2}"/>
              </c:ext>
            </c:extLst>
          </c:dPt>
          <c:dPt>
            <c:idx val="6"/>
            <c:bubble3D val="0"/>
            <c:explosion val="15"/>
            <c:spPr>
              <a:solidFill>
                <a:srgbClr val="FF7171"/>
              </a:solidFill>
              <a:effectLst>
                <a:outerShdw blurRad="57150" dist="19050" dir="5400000" algn="ctr" rotWithShape="0">
                  <a:srgbClr val="F20000">
                    <a:alpha val="63000"/>
                  </a:srgbClr>
                </a:outerShdw>
              </a:effectLst>
            </c:spPr>
            <c:extLst>
              <c:ext xmlns:c16="http://schemas.microsoft.com/office/drawing/2014/chart" uri="{C3380CC4-5D6E-409C-BE32-E72D297353CC}">
                <c16:uniqueId val="{00000009-4DAA-4F55-847D-73D71CA08EF2}"/>
              </c:ext>
            </c:extLst>
          </c:dPt>
          <c:dLbls>
            <c:dLbl>
              <c:idx val="0"/>
              <c:layout>
                <c:manualLayout>
                  <c:x val="0.22268893462899614"/>
                  <c:y val="-0.179001294633892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DAA-4F55-847D-73D71CA08EF2}"/>
                </c:ext>
              </c:extLst>
            </c:dLbl>
            <c:dLbl>
              <c:idx val="1"/>
              <c:layout>
                <c:manualLayout>
                  <c:x val="0.28483524843733626"/>
                  <c:y val="0.10683556177546598"/>
                </c:manualLayout>
              </c:layout>
              <c:showLegendKey val="0"/>
              <c:showVal val="0"/>
              <c:showCatName val="1"/>
              <c:showSerName val="0"/>
              <c:showPercent val="1"/>
              <c:showBubbleSize val="0"/>
              <c:extLst>
                <c:ext xmlns:c15="http://schemas.microsoft.com/office/drawing/2012/chart" uri="{CE6537A1-D6FC-4f65-9D91-7224C49458BB}">
                  <c15:layout>
                    <c:manualLayout>
                      <c:w val="0.208797673641231"/>
                      <c:h val="0.30727785393808299"/>
                    </c:manualLayout>
                  </c15:layout>
                </c:ext>
                <c:ext xmlns:c16="http://schemas.microsoft.com/office/drawing/2014/chart" uri="{C3380CC4-5D6E-409C-BE32-E72D297353CC}">
                  <c16:uniqueId val="{00000007-4DAA-4F55-847D-73D71CA08EF2}"/>
                </c:ext>
              </c:extLst>
            </c:dLbl>
            <c:dLbl>
              <c:idx val="2"/>
              <c:layout>
                <c:manualLayout>
                  <c:x val="-0.24268889386808015"/>
                  <c:y val="6.84731145482392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AA-4F55-847D-73D71CA08EF2}"/>
                </c:ext>
              </c:extLst>
            </c:dLbl>
            <c:dLbl>
              <c:idx val="3"/>
              <c:layout>
                <c:manualLayout>
                  <c:x val="-0.24033828793410605"/>
                  <c:y val="-4.22682715844423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DAA-4F55-847D-73D71CA08EF2}"/>
                </c:ext>
              </c:extLst>
            </c:dLbl>
            <c:dLbl>
              <c:idx val="4"/>
              <c:layout>
                <c:manualLayout>
                  <c:x val="-0.222585886467108"/>
                  <c:y val="-0.138711879978180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DAA-4F55-847D-73D71CA08EF2}"/>
                </c:ext>
              </c:extLst>
            </c:dLbl>
            <c:dLbl>
              <c:idx val="5"/>
              <c:layout>
                <c:manualLayout>
                  <c:x val="-9.1583593595354909E-2"/>
                  <c:y val="-0.223890024103724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DAA-4F55-847D-73D71CA08EF2}"/>
                </c:ext>
              </c:extLst>
            </c:dLbl>
            <c:dLbl>
              <c:idx val="6"/>
              <c:layout>
                <c:manualLayout>
                  <c:x val="4.948162953350782E-2"/>
                  <c:y val="-0.224722295383593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DAA-4F55-847D-73D71CA08EF2}"/>
                </c:ext>
              </c:extLst>
            </c:dLbl>
            <c:numFmt formatCode="0.00%" sourceLinked="0"/>
            <c:spPr>
              <a:noFill/>
              <a:ln>
                <a:noFill/>
              </a:ln>
              <a:effectLst/>
            </c:spPr>
            <c:txPr>
              <a:bodyPr/>
              <a:lstStyle/>
              <a:p>
                <a:pPr>
                  <a:defRPr sz="900"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'C-3'!$H$20:$H$26</c:f>
              <c:strCache>
                <c:ptCount val="7"/>
                <c:pt idx="0">
                  <c:v>SERVICIOS</c:v>
                </c:pt>
                <c:pt idx="1">
                  <c:v>INDUSTRIAS MANUFACTURERAS</c:v>
                </c:pt>
                <c:pt idx="2">
                  <c:v>ACTIVIDADES PROFESIONALES, CIENTÍFICAS Y TÉCNICAS</c:v>
                </c:pt>
                <c:pt idx="3">
                  <c:v>TRANSPORTE Y ALMACENAMIENTO</c:v>
                </c:pt>
                <c:pt idx="4">
                  <c:v>ACTIVIDADES DE ALOJAMIENTO Y SERVICIOS DE COMIDA</c:v>
                </c:pt>
                <c:pt idx="5">
                  <c:v>CONSTRUCCIÓN</c:v>
                </c:pt>
                <c:pt idx="6">
                  <c:v>COMERCIO</c:v>
                </c:pt>
              </c:strCache>
            </c:strRef>
          </c:cat>
          <c:val>
            <c:numRef>
              <c:f>'C-3'!$I$20:$I$26</c:f>
              <c:numCache>
                <c:formatCode>General</c:formatCode>
                <c:ptCount val="7"/>
                <c:pt idx="0">
                  <c:v>3694</c:v>
                </c:pt>
                <c:pt idx="1">
                  <c:v>1478</c:v>
                </c:pt>
                <c:pt idx="2">
                  <c:v>1091</c:v>
                </c:pt>
                <c:pt idx="3">
                  <c:v>1042</c:v>
                </c:pt>
                <c:pt idx="4">
                  <c:v>774</c:v>
                </c:pt>
                <c:pt idx="5">
                  <c:v>434</c:v>
                </c:pt>
                <c:pt idx="6">
                  <c:v>93</c:v>
                </c:pt>
              </c:numCache>
            </c:numRef>
          </c:val>
          <c:extLst>
            <c:ext xmlns:c16="http://schemas.microsoft.com/office/drawing/2014/chart" uri="{C3380CC4-5D6E-409C-BE32-E72D297353CC}">
              <c16:uniqueId val="{0000000A-4DAA-4F55-847D-73D71CA08EF2}"/>
            </c:ext>
          </c:extLst>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noFill/>
    <a:ln w="19050">
      <a:solidFill>
        <a:srgbClr val="FF4747"/>
      </a:solidFill>
    </a:ln>
    <a:effectLst/>
    <a:scene3d>
      <a:camera prst="orthographicFront"/>
      <a:lightRig rig="threePt" dir="t"/>
    </a:scene3d>
    <a:sp3d>
      <a:bevelT/>
    </a:sp3d>
  </c:spPr>
  <c:printSettings>
    <c:headerFooter/>
    <c:pageMargins b="0.75" l="0.7" r="0.7" t="0.75" header="0.3" footer="0.3"/>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en-US" sz="1600"/>
              <a:t>BENEFICIARIOS POR LÍNEA DE ACCIÓN</a:t>
            </a:r>
          </a:p>
        </c:rich>
      </c:tx>
      <c:overlay val="0"/>
    </c:title>
    <c:autoTitleDeleted val="0"/>
    <c:plotArea>
      <c:layout>
        <c:manualLayout>
          <c:layoutTarget val="inner"/>
          <c:xMode val="edge"/>
          <c:yMode val="edge"/>
          <c:x val="0.32823768563125544"/>
          <c:y val="0.2347847820557846"/>
          <c:w val="0.38295777722793894"/>
          <c:h val="0.66832286230704863"/>
        </c:manualLayout>
      </c:layout>
      <c:pieChart>
        <c:varyColors val="1"/>
        <c:ser>
          <c:idx val="0"/>
          <c:order val="0"/>
          <c:explosion val="25"/>
          <c:dPt>
            <c:idx val="0"/>
            <c:bubble3D val="0"/>
            <c:spPr>
              <a:solidFill>
                <a:srgbClr val="F20000"/>
              </a:solidFill>
            </c:spPr>
            <c:extLst>
              <c:ext xmlns:c16="http://schemas.microsoft.com/office/drawing/2014/chart" uri="{C3380CC4-5D6E-409C-BE32-E72D297353CC}">
                <c16:uniqueId val="{00000002-F520-4045-ADA5-EB98237C7254}"/>
              </c:ext>
            </c:extLst>
          </c:dPt>
          <c:dPt>
            <c:idx val="1"/>
            <c:bubble3D val="0"/>
            <c:spPr>
              <a:solidFill>
                <a:srgbClr val="FF7171"/>
              </a:solidFill>
            </c:spPr>
            <c:extLst>
              <c:ext xmlns:c16="http://schemas.microsoft.com/office/drawing/2014/chart" uri="{C3380CC4-5D6E-409C-BE32-E72D297353CC}">
                <c16:uniqueId val="{00000001-F520-4045-ADA5-EB98237C7254}"/>
              </c:ext>
            </c:extLst>
          </c:dPt>
          <c:dLbls>
            <c:dLbl>
              <c:idx val="0"/>
              <c:layout>
                <c:manualLayout>
                  <c:x val="-8.1851533807811919E-2"/>
                  <c:y val="-0.1263052658351483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520-4045-ADA5-EB98237C7254}"/>
                </c:ext>
              </c:extLst>
            </c:dLbl>
            <c:dLbl>
              <c:idx val="1"/>
              <c:layout>
                <c:manualLayout>
                  <c:x val="5.5734253181383663E-2"/>
                  <c:y val="5.069475888755944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20-4045-ADA5-EB98237C7254}"/>
                </c:ext>
              </c:extLst>
            </c:dLbl>
            <c:numFmt formatCode="0.00%" sourceLinked="0"/>
            <c:spPr>
              <a:noFill/>
              <a:ln>
                <a:noFill/>
              </a:ln>
              <a:effectLst/>
            </c:spPr>
            <c:txPr>
              <a:bodyPr/>
              <a:lstStyle/>
              <a:p>
                <a:pPr>
                  <a:defRPr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'C-4'!$C$8:$D$8</c:f>
              <c:strCache>
                <c:ptCount val="2"/>
                <c:pt idx="0">
                  <c:v>CAPACITACIÓN TÉCNICA PARA LA INSERCIÓN LABORAL</c:v>
                </c:pt>
                <c:pt idx="1">
                  <c:v>CAPACITACIÓN  PARA EL AUTOEMPLEO</c:v>
                </c:pt>
              </c:strCache>
            </c:strRef>
          </c:cat>
          <c:val>
            <c:numRef>
              <c:f>'C-4'!$C$34:$D$34</c:f>
              <c:numCache>
                <c:formatCode>_ * #,##0_____ ;_ * \-#,##0_ ;_ * "-"_____ ;_ @_ </c:formatCode>
                <c:ptCount val="2"/>
                <c:pt idx="0">
                  <c:v>6815</c:v>
                </c:pt>
                <c:pt idx="1">
                  <c:v>1791</c:v>
                </c:pt>
              </c:numCache>
            </c:numRef>
          </c:val>
          <c:extLst>
            <c:ext xmlns:c16="http://schemas.microsoft.com/office/drawing/2014/chart" uri="{C3380CC4-5D6E-409C-BE32-E72D297353CC}">
              <c16:uniqueId val="{00000003-F520-4045-ADA5-EB98237C7254}"/>
            </c:ext>
          </c:extLst>
        </c:ser>
        <c:dLbls>
          <c:showLegendKey val="0"/>
          <c:showVal val="0"/>
          <c:showCatName val="1"/>
          <c:showSerName val="0"/>
          <c:showPercent val="1"/>
          <c:showBubbleSize val="0"/>
          <c:showLeaderLines val="1"/>
        </c:dLbls>
        <c:firstSliceAng val="80"/>
      </c:pieChart>
    </c:plotArea>
    <c:plotVisOnly val="1"/>
    <c:dispBlanksAs val="gap"/>
    <c:showDLblsOverMax val="0"/>
  </c:chart>
  <c:spPr>
    <a:noFill/>
    <a:ln w="19050">
      <a:solidFill>
        <a:srgbClr val="F20000"/>
      </a:solidFill>
    </a:ln>
    <a:effectLst/>
    <a:scene3d>
      <a:camera prst="orthographicFront"/>
      <a:lightRig rig="threePt" dir="t"/>
    </a:scene3d>
    <a:sp3d>
      <a:bevelT/>
    </a:sp3d>
  </c:spPr>
  <c:printSettings>
    <c:headerFooter/>
    <c:pageMargins b="0.75000000000000355" l="0.70000000000000062" r="0.70000000000000062" t="0.75000000000000355"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0.29085497104006741"/>
          <c:y val="0.1299413276684484"/>
          <c:w val="0.438942851166498"/>
          <c:h val="0.70096718128042945"/>
        </c:manualLayout>
      </c:layout>
      <c:pieChart>
        <c:varyColors val="1"/>
        <c:ser>
          <c:idx val="0"/>
          <c:order val="0"/>
          <c:spPr>
            <a:solidFill>
              <a:schemeClr val="accent3"/>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plosion val="10"/>
          <c:dPt>
            <c:idx val="0"/>
            <c:bubble3D val="0"/>
            <c:spPr>
              <a:solidFill>
                <a:srgbClr val="FF4747"/>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1-0FB4-4EE0-A5AC-53B25D5221D0}"/>
              </c:ext>
            </c:extLst>
          </c:dPt>
          <c:dPt>
            <c:idx val="1"/>
            <c:bubble3D val="0"/>
            <c:spPr>
              <a:solidFill>
                <a:srgbClr val="FF0000"/>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3-0FB4-4EE0-A5AC-53B25D5221D0}"/>
              </c:ext>
            </c:extLst>
          </c:dPt>
          <c:dPt>
            <c:idx val="2"/>
            <c:bubble3D val="0"/>
            <c:spPr>
              <a:solidFill>
                <a:srgbClr val="FFB3B3"/>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5-0FB4-4EE0-A5AC-53B25D5221D0}"/>
              </c:ext>
            </c:extLst>
          </c:dPt>
          <c:dPt>
            <c:idx val="3"/>
            <c:bubble3D val="0"/>
            <c:spPr>
              <a:solidFill>
                <a:srgbClr val="FF4747"/>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7-0FB4-4EE0-A5AC-53B25D5221D0}"/>
              </c:ext>
            </c:extLst>
          </c:dPt>
          <c:dPt>
            <c:idx val="4"/>
            <c:bubble3D val="0"/>
            <c:spPr>
              <a:solidFill>
                <a:srgbClr val="FF9797"/>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9-0FB4-4EE0-A5AC-53B25D5221D0}"/>
              </c:ext>
            </c:extLst>
          </c:dPt>
          <c:dPt>
            <c:idx val="5"/>
            <c:bubble3D val="0"/>
            <c:spPr>
              <a:solidFill>
                <a:srgbClr val="C00000"/>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B-0FB4-4EE0-A5AC-53B25D5221D0}"/>
              </c:ext>
            </c:extLst>
          </c:dPt>
          <c:dPt>
            <c:idx val="6"/>
            <c:bubble3D val="0"/>
            <c:spPr>
              <a:solidFill>
                <a:srgbClr val="FFB3B3"/>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D-0FB4-4EE0-A5AC-53B25D5221D0}"/>
              </c:ext>
            </c:extLst>
          </c:dPt>
          <c:dPt>
            <c:idx val="7"/>
            <c:bubble3D val="0"/>
            <c:spPr>
              <a:solidFill>
                <a:srgbClr val="FF0000"/>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F-0FB4-4EE0-A5AC-53B25D5221D0}"/>
              </c:ext>
            </c:extLst>
          </c:dPt>
          <c:dPt>
            <c:idx val="8"/>
            <c:bubble3D val="0"/>
            <c:spPr>
              <a:solidFill>
                <a:srgbClr val="FF4747"/>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11-0FB4-4EE0-A5AC-53B25D5221D0}"/>
              </c:ext>
            </c:extLst>
          </c:dPt>
          <c:dPt>
            <c:idx val="9"/>
            <c:bubble3D val="0"/>
            <c:spPr>
              <a:solidFill>
                <a:srgbClr val="DA0000"/>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12-0FB4-4EE0-A5AC-53B25D5221D0}"/>
              </c:ext>
            </c:extLst>
          </c:dPt>
          <c:dPt>
            <c:idx val="10"/>
            <c:bubble3D val="0"/>
            <c:spPr>
              <a:solidFill>
                <a:srgbClr val="C00000"/>
              </a:solidFill>
              <a:effectLst>
                <a:outerShdw blurRad="50800" dist="38100" dir="2700000" algn="tl" rotWithShape="0">
                  <a:prstClr val="black">
                    <a:alpha val="40000"/>
                  </a:prst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13-0FB4-4EE0-A5AC-53B25D5221D0}"/>
              </c:ext>
            </c:extLst>
          </c:dPt>
          <c:dLbls>
            <c:dLbl>
              <c:idx val="0"/>
              <c:layout>
                <c:manualLayout>
                  <c:x val="1.7676810282915466E-2"/>
                  <c:y val="-2.06135501467619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FB4-4EE0-A5AC-53B25D5221D0}"/>
                </c:ext>
              </c:extLst>
            </c:dLbl>
            <c:dLbl>
              <c:idx val="1"/>
              <c:layout>
                <c:manualLayout>
                  <c:x val="1.3811284870480615E-2"/>
                  <c:y val="-4.94725203522287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FB4-4EE0-A5AC-53B25D5221D0}"/>
                </c:ext>
              </c:extLst>
            </c:dLbl>
            <c:dLbl>
              <c:idx val="2"/>
              <c:layout>
                <c:manualLayout>
                  <c:x val="2.0322873823810737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FB4-4EE0-A5AC-53B25D5221D0}"/>
                </c:ext>
              </c:extLst>
            </c:dLbl>
            <c:dLbl>
              <c:idx val="3"/>
              <c:layout>
                <c:manualLayout>
                  <c:x val="2.6187227138037339E-2"/>
                  <c:y val="8.747286964640133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FB4-4EE0-A5AC-53B25D5221D0}"/>
                </c:ext>
              </c:extLst>
            </c:dLbl>
            <c:dLbl>
              <c:idx val="4"/>
              <c:layout>
                <c:manualLayout>
                  <c:x val="-8.6663381142318502E-2"/>
                  <c:y val="5.89313805754783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FB4-4EE0-A5AC-53B25D5221D0}"/>
                </c:ext>
              </c:extLst>
            </c:dLbl>
            <c:dLbl>
              <c:idx val="5"/>
              <c:layout>
                <c:manualLayout>
                  <c:x val="-0.1986107144940753"/>
                  <c:y val="5.6029252413083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FB4-4EE0-A5AC-53B25D5221D0}"/>
                </c:ext>
              </c:extLst>
            </c:dLbl>
            <c:dLbl>
              <c:idx val="6"/>
              <c:layout>
                <c:manualLayout>
                  <c:x val="-0.21687320178953606"/>
                  <c:y val="-6.78867728162046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FB4-4EE0-A5AC-53B25D5221D0}"/>
                </c:ext>
              </c:extLst>
            </c:dLbl>
            <c:dLbl>
              <c:idx val="7"/>
              <c:layout>
                <c:manualLayout>
                  <c:x val="-8.0778991681789342E-2"/>
                  <c:y val="-0.107350534670217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FB4-4EE0-A5AC-53B25D5221D0}"/>
                </c:ext>
              </c:extLst>
            </c:dLbl>
            <c:dLbl>
              <c:idx val="8"/>
              <c:layout>
                <c:manualLayout>
                  <c:x val="-0.12455649259528788"/>
                  <c:y val="-0.1772765888101823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0FB4-4EE0-A5AC-53B25D5221D0}"/>
                </c:ext>
              </c:extLst>
            </c:dLbl>
            <c:dLbl>
              <c:idx val="9"/>
              <c:layout>
                <c:manualLayout>
                  <c:x val="-8.9130978809903241E-2"/>
                  <c:y val="-0.226819568400813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0FB4-4EE0-A5AC-53B25D5221D0}"/>
                </c:ext>
              </c:extLst>
            </c:dLbl>
            <c:dLbl>
              <c:idx val="10"/>
              <c:layout>
                <c:manualLayout>
                  <c:x val="5.0280695770180935E-3"/>
                  <c:y val="-2.98454990069787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FB4-4EE0-A5AC-53B25D5221D0}"/>
                </c:ext>
              </c:extLst>
            </c:dLbl>
            <c:numFmt formatCode="0.00%" sourceLinked="0"/>
            <c:spPr>
              <a:noFill/>
              <a:ln>
                <a:noFill/>
              </a:ln>
              <a:effectLst/>
            </c:spPr>
            <c:txPr>
              <a:bodyPr/>
              <a:lstStyle/>
              <a:p>
                <a:pPr>
                  <a:defRPr sz="1050"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'C-5'!$G$11:$G$21</c:f>
              <c:strCache>
                <c:ptCount val="11"/>
                <c:pt idx="0">
                  <c:v>LIMA</c:v>
                </c:pt>
                <c:pt idx="1">
                  <c:v>LA LIBERTAD</c:v>
                </c:pt>
                <c:pt idx="2">
                  <c:v>LAMBAYEQUE</c:v>
                </c:pt>
                <c:pt idx="3">
                  <c:v>CUSCO</c:v>
                </c:pt>
                <c:pt idx="4">
                  <c:v>PIURA</c:v>
                </c:pt>
                <c:pt idx="5">
                  <c:v>AYACUCHO</c:v>
                </c:pt>
                <c:pt idx="6">
                  <c:v>PUNO</c:v>
                </c:pt>
                <c:pt idx="7">
                  <c:v>ICA</c:v>
                </c:pt>
                <c:pt idx="8">
                  <c:v>CAJAMARCA</c:v>
                </c:pt>
                <c:pt idx="9">
                  <c:v>TUMBES</c:v>
                </c:pt>
                <c:pt idx="10">
                  <c:v>OTRAS</c:v>
                </c:pt>
              </c:strCache>
            </c:strRef>
          </c:cat>
          <c:val>
            <c:numRef>
              <c:f>'C-5'!$H$11:$H$21</c:f>
              <c:numCache>
                <c:formatCode>#,##0_);\(#,##0\)</c:formatCode>
                <c:ptCount val="11"/>
                <c:pt idx="0">
                  <c:v>758</c:v>
                </c:pt>
                <c:pt idx="1">
                  <c:v>335</c:v>
                </c:pt>
                <c:pt idx="2">
                  <c:v>217</c:v>
                </c:pt>
                <c:pt idx="3">
                  <c:v>169</c:v>
                </c:pt>
                <c:pt idx="4">
                  <c:v>164</c:v>
                </c:pt>
                <c:pt idx="5">
                  <c:v>143</c:v>
                </c:pt>
                <c:pt idx="6">
                  <c:v>114</c:v>
                </c:pt>
                <c:pt idx="7">
                  <c:v>111</c:v>
                </c:pt>
                <c:pt idx="8">
                  <c:v>103</c:v>
                </c:pt>
                <c:pt idx="9">
                  <c:v>100</c:v>
                </c:pt>
                <c:pt idx="10">
                  <c:v>1019</c:v>
                </c:pt>
              </c:numCache>
            </c:numRef>
          </c:val>
          <c:extLst>
            <c:ext xmlns:c16="http://schemas.microsoft.com/office/drawing/2014/chart" uri="{C3380CC4-5D6E-409C-BE32-E72D297353CC}">
              <c16:uniqueId val="{00000014-0FB4-4EE0-A5AC-53B25D5221D0}"/>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w="19050">
      <a:solidFill>
        <a:srgbClr val="F20000"/>
      </a:solidFill>
    </a:ln>
    <a:effectLst/>
    <a:scene3d>
      <a:camera prst="orthographicFront"/>
      <a:lightRig rig="threePt" dir="t"/>
    </a:scene3d>
    <a:sp3d>
      <a:bevelT/>
    </a:sp3d>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lang="es-PE" sz="1400"/>
            </a:pPr>
            <a:r>
              <a:rPr lang="es-PE" sz="1100">
                <a:latin typeface="Arial" panose="020B0604020202020204" pitchFamily="34" charset="0"/>
                <a:cs typeface="Arial" panose="020B0604020202020204" pitchFamily="34" charset="0"/>
              </a:rPr>
              <a:t>BENEFICIARIOS</a:t>
            </a:r>
            <a:r>
              <a:rPr lang="es-PE" sz="1100" baseline="0">
                <a:latin typeface="Arial" panose="020B0604020202020204" pitchFamily="34" charset="0"/>
                <a:cs typeface="Arial" panose="020B0604020202020204" pitchFamily="34" charset="0"/>
              </a:rPr>
              <a:t> POR </a:t>
            </a:r>
            <a:r>
              <a:rPr lang="es-PE" sz="1100">
                <a:latin typeface="Arial" panose="020B0604020202020204" pitchFamily="34" charset="0"/>
                <a:cs typeface="Arial" panose="020B0604020202020204" pitchFamily="34" charset="0"/>
              </a:rPr>
              <a:t>GRUPO ETÁREO</a:t>
            </a:r>
          </a:p>
        </c:rich>
      </c:tx>
      <c:layout>
        <c:manualLayout>
          <c:xMode val="edge"/>
          <c:yMode val="edge"/>
          <c:x val="0.20554183813443092"/>
          <c:y val="2.6881720430107555E-2"/>
        </c:manualLayout>
      </c:layout>
      <c:overlay val="0"/>
      <c:spPr>
        <a:ln>
          <a:noFill/>
        </a:ln>
      </c:spPr>
    </c:title>
    <c:autoTitleDeleted val="0"/>
    <c:plotArea>
      <c:layout>
        <c:manualLayout>
          <c:layoutTarget val="inner"/>
          <c:xMode val="edge"/>
          <c:yMode val="edge"/>
          <c:x val="0.34449312839585089"/>
          <c:y val="0.22534279627602607"/>
          <c:w val="0.34934404804337726"/>
          <c:h val="0.68460164253661904"/>
        </c:manualLayout>
      </c:layout>
      <c:pieChart>
        <c:varyColors val="1"/>
        <c:ser>
          <c:idx val="0"/>
          <c:order val="0"/>
          <c:explosion val="25"/>
          <c:dPt>
            <c:idx val="0"/>
            <c:bubble3D val="0"/>
            <c:spPr>
              <a:solidFill>
                <a:srgbClr val="FF0000"/>
              </a:solidFill>
            </c:spPr>
            <c:extLst>
              <c:ext xmlns:c16="http://schemas.microsoft.com/office/drawing/2014/chart" uri="{C3380CC4-5D6E-409C-BE32-E72D297353CC}">
                <c16:uniqueId val="{00000001-767A-42FE-A3F9-57798C521E21}"/>
              </c:ext>
            </c:extLst>
          </c:dPt>
          <c:dPt>
            <c:idx val="1"/>
            <c:bubble3D val="0"/>
            <c:spPr>
              <a:solidFill>
                <a:srgbClr val="FF4747"/>
              </a:solidFill>
            </c:spPr>
            <c:extLst>
              <c:ext xmlns:c16="http://schemas.microsoft.com/office/drawing/2014/chart" uri="{C3380CC4-5D6E-409C-BE32-E72D297353CC}">
                <c16:uniqueId val="{00000003-767A-42FE-A3F9-57798C521E21}"/>
              </c:ext>
            </c:extLst>
          </c:dPt>
          <c:dPt>
            <c:idx val="2"/>
            <c:bubble3D val="0"/>
            <c:spPr>
              <a:solidFill>
                <a:srgbClr val="C00000"/>
              </a:solidFill>
            </c:spPr>
            <c:extLst>
              <c:ext xmlns:c16="http://schemas.microsoft.com/office/drawing/2014/chart" uri="{C3380CC4-5D6E-409C-BE32-E72D297353CC}">
                <c16:uniqueId val="{00000005-767A-42FE-A3F9-57798C521E21}"/>
              </c:ext>
            </c:extLst>
          </c:dPt>
          <c:dLbls>
            <c:dLbl>
              <c:idx val="0"/>
              <c:layout>
                <c:manualLayout>
                  <c:x val="1.2378993166393861E-3"/>
                  <c:y val="9.20475971893647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67A-42FE-A3F9-57798C521E21}"/>
                </c:ext>
              </c:extLst>
            </c:dLbl>
            <c:dLbl>
              <c:idx val="1"/>
              <c:layout>
                <c:manualLayout>
                  <c:x val="-5.0842618877799242E-2"/>
                  <c:y val="-9.17255746619117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67A-42FE-A3F9-57798C521E21}"/>
                </c:ext>
              </c:extLst>
            </c:dLbl>
            <c:dLbl>
              <c:idx val="2"/>
              <c:layout>
                <c:manualLayout>
                  <c:x val="-5.7492894469272422E-2"/>
                  <c:y val="6.9438576275526534E-2"/>
                </c:manualLayout>
              </c:layout>
              <c:tx>
                <c:rich>
                  <a:bodyPr/>
                  <a:lstStyle/>
                  <a:p>
                    <a:r>
                      <a:rPr lang="en-US" sz="800">
                        <a:latin typeface="Arial" panose="020B0604020202020204" pitchFamily="34" charset="0"/>
                        <a:cs typeface="Arial" panose="020B0604020202020204" pitchFamily="34" charset="0"/>
                      </a:rPr>
                      <a:t>DE 60 A </a:t>
                    </a:r>
                  </a:p>
                  <a:p>
                    <a:r>
                      <a:rPr lang="en-US" sz="800">
                        <a:latin typeface="Arial" panose="020B0604020202020204" pitchFamily="34" charset="0"/>
                        <a:cs typeface="Arial" panose="020B0604020202020204" pitchFamily="34" charset="0"/>
                      </a:rPr>
                      <a:t>MÁS AÑOS 
0.03%</a:t>
                    </a:r>
                    <a:endParaRPr lang="en-US"/>
                  </a:p>
                </c:rich>
              </c:tx>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67A-42FE-A3F9-57798C521E21}"/>
                </c:ext>
              </c:extLst>
            </c:dLbl>
            <c:numFmt formatCode="0.00%" sourceLinked="0"/>
            <c:spPr>
              <a:noFill/>
              <a:ln>
                <a:noFill/>
              </a:ln>
              <a:effectLst/>
            </c:spPr>
            <c:txPr>
              <a:bodyPr/>
              <a:lstStyle/>
              <a:p>
                <a:pPr>
                  <a:defRPr lang="es-PE" sz="800" b="1">
                    <a:latin typeface="Arial" panose="020B0604020202020204" pitchFamily="34" charset="0"/>
                    <a:cs typeface="Arial" panose="020B0604020202020204" pitchFamily="34" charset="0"/>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'C-6'!$B$12:$B$14</c:f>
              <c:strCache>
                <c:ptCount val="3"/>
                <c:pt idx="0">
                  <c:v>DE 18 AÑOS A 29 AÑOS</c:v>
                </c:pt>
                <c:pt idx="1">
                  <c:v>DE 30 A 59 AÑOS </c:v>
                </c:pt>
                <c:pt idx="2">
                  <c:v>DE 60 A MÁS AÑOS </c:v>
                </c:pt>
              </c:strCache>
            </c:strRef>
          </c:cat>
          <c:val>
            <c:numRef>
              <c:f>'C-6'!$C$12:$C$14</c:f>
              <c:numCache>
                <c:formatCode>#,##0;[Red]#,##0</c:formatCode>
                <c:ptCount val="3"/>
                <c:pt idx="0">
                  <c:v>1234</c:v>
                </c:pt>
                <c:pt idx="1">
                  <c:v>4687</c:v>
                </c:pt>
                <c:pt idx="2">
                  <c:v>124</c:v>
                </c:pt>
              </c:numCache>
            </c:numRef>
          </c:val>
          <c:extLst>
            <c:ext xmlns:c16="http://schemas.microsoft.com/office/drawing/2014/chart" uri="{C3380CC4-5D6E-409C-BE32-E72D297353CC}">
              <c16:uniqueId val="{00000006-767A-42FE-A3F9-57798C521E21}"/>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w="19050">
      <a:solidFill>
        <a:srgbClr val="F20000"/>
      </a:solidFill>
    </a:ln>
    <a:effectLst/>
    <a:scene3d>
      <a:camera prst="orthographicFront"/>
      <a:lightRig rig="threePt" dir="t"/>
    </a:scene3d>
    <a:sp3d>
      <a:bevelT/>
    </a:sp3d>
  </c:spPr>
  <c:printSettings>
    <c:headerFooter/>
    <c:pageMargins b="0.75000000000000377" l="0.70000000000000062" r="0.70000000000000062" t="0.7500000000000037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lang="es-PE"/>
            </a:pPr>
            <a:r>
              <a:rPr lang="es-PE" sz="1100">
                <a:latin typeface="Arial" panose="020B0604020202020204" pitchFamily="34" charset="0"/>
                <a:cs typeface="Arial" panose="020B0604020202020204" pitchFamily="34" charset="0"/>
              </a:rPr>
              <a:t>BENEFICIARIOS POR SEXO</a:t>
            </a:r>
          </a:p>
        </c:rich>
      </c:tx>
      <c:layout>
        <c:manualLayout>
          <c:xMode val="edge"/>
          <c:yMode val="edge"/>
          <c:x val="0.32650137741046831"/>
          <c:y val="6.4516129032258063E-2"/>
        </c:manualLayout>
      </c:layout>
      <c:overlay val="0"/>
      <c:spPr>
        <a:ln>
          <a:noFill/>
        </a:ln>
      </c:spPr>
    </c:title>
    <c:autoTitleDeleted val="0"/>
    <c:plotArea>
      <c:layout>
        <c:manualLayout>
          <c:layoutTarget val="inner"/>
          <c:xMode val="edge"/>
          <c:yMode val="edge"/>
          <c:x val="0.34128370317346718"/>
          <c:y val="0.21550715434764259"/>
          <c:w val="0.36892930739029561"/>
          <c:h val="0.72000719668105995"/>
        </c:manualLayout>
      </c:layout>
      <c:pieChart>
        <c:varyColors val="1"/>
        <c:ser>
          <c:idx val="0"/>
          <c:order val="0"/>
          <c:spPr>
            <a:solidFill>
              <a:srgbClr val="FF7171"/>
            </a:solidFill>
          </c:spPr>
          <c:explosion val="25"/>
          <c:dPt>
            <c:idx val="0"/>
            <c:bubble3D val="0"/>
            <c:extLst>
              <c:ext xmlns:c16="http://schemas.microsoft.com/office/drawing/2014/chart" uri="{C3380CC4-5D6E-409C-BE32-E72D297353CC}">
                <c16:uniqueId val="{00000001-0FCB-4267-B1AD-B401E753C45C}"/>
              </c:ext>
            </c:extLst>
          </c:dPt>
          <c:dPt>
            <c:idx val="1"/>
            <c:bubble3D val="0"/>
            <c:spPr>
              <a:solidFill>
                <a:srgbClr val="F20000"/>
              </a:solidFill>
            </c:spPr>
            <c:extLst>
              <c:ext xmlns:c16="http://schemas.microsoft.com/office/drawing/2014/chart" uri="{C3380CC4-5D6E-409C-BE32-E72D297353CC}">
                <c16:uniqueId val="{00000003-0FCB-4267-B1AD-B401E753C45C}"/>
              </c:ext>
            </c:extLst>
          </c:dPt>
          <c:dLbls>
            <c:dLbl>
              <c:idx val="0"/>
              <c:layout>
                <c:manualLayout>
                  <c:x val="4.3837338012306477E-3"/>
                  <c:y val="-1.06700505412031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FCB-4267-B1AD-B401E753C45C}"/>
                </c:ext>
              </c:extLst>
            </c:dLbl>
            <c:dLbl>
              <c:idx val="1"/>
              <c:layout>
                <c:manualLayout>
                  <c:x val="-1.9761894404083467E-3"/>
                  <c:y val="3.922257651677837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FCB-4267-B1AD-B401E753C45C}"/>
                </c:ext>
              </c:extLst>
            </c:dLbl>
            <c:numFmt formatCode="0.00%" sourceLinked="0"/>
            <c:spPr>
              <a:noFill/>
              <a:ln>
                <a:noFill/>
              </a:ln>
              <a:effectLst/>
            </c:spPr>
            <c:txPr>
              <a:bodyPr/>
              <a:lstStyle/>
              <a:p>
                <a:pPr>
                  <a:defRPr lang="es-PE" sz="900" b="1">
                    <a:latin typeface="Arial" panose="020B0604020202020204" pitchFamily="34" charset="0"/>
                    <a:cs typeface="Arial" panose="020B0604020202020204" pitchFamily="34" charset="0"/>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'C-6'!$B$9:$B$10</c:f>
              <c:strCache>
                <c:ptCount val="2"/>
                <c:pt idx="0">
                  <c:v>MASCULINO</c:v>
                </c:pt>
                <c:pt idx="1">
                  <c:v>FEMENINO</c:v>
                </c:pt>
              </c:strCache>
            </c:strRef>
          </c:cat>
          <c:val>
            <c:numRef>
              <c:f>'C-6'!$C$9:$C$10</c:f>
              <c:numCache>
                <c:formatCode>#,##0;[Red]#,##0</c:formatCode>
                <c:ptCount val="2"/>
                <c:pt idx="0">
                  <c:v>2606</c:v>
                </c:pt>
                <c:pt idx="1">
                  <c:v>3439</c:v>
                </c:pt>
              </c:numCache>
            </c:numRef>
          </c:val>
          <c:extLst>
            <c:ext xmlns:c16="http://schemas.microsoft.com/office/drawing/2014/chart" uri="{C3380CC4-5D6E-409C-BE32-E72D297353CC}">
              <c16:uniqueId val="{00000004-0FCB-4267-B1AD-B401E753C45C}"/>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w="19050">
      <a:solidFill>
        <a:srgbClr val="F20000"/>
      </a:solidFill>
    </a:ln>
    <a:effectLst/>
    <a:scene3d>
      <a:camera prst="orthographicFront"/>
      <a:lightRig rig="threePt" dir="t"/>
    </a:scene3d>
    <a:sp3d>
      <a:bevelT/>
    </a:sp3d>
  </c:spPr>
  <c:printSettings>
    <c:headerFooter/>
    <c:pageMargins b="0.75000000000000377" l="0.70000000000000062" r="0.70000000000000062" t="0.75000000000000377" header="0.30000000000000032" footer="0.30000000000000032"/>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547062</xdr:colOff>
      <xdr:row>7</xdr:row>
      <xdr:rowOff>39478</xdr:rowOff>
    </xdr:from>
    <xdr:to>
      <xdr:col>16</xdr:col>
      <xdr:colOff>701842</xdr:colOff>
      <xdr:row>18</xdr:row>
      <xdr:rowOff>120315</xdr:rowOff>
    </xdr:to>
    <xdr:graphicFrame macro="">
      <xdr:nvGraphicFramePr>
        <xdr:cNvPr id="2" name="7 Gráfico">
          <a:extLst>
            <a:ext uri="{FF2B5EF4-FFF2-40B4-BE49-F238E27FC236}">
              <a16:creationId xmlns:a16="http://schemas.microsoft.com/office/drawing/2014/main" id="{253A363E-08CE-41B3-88B2-BA7CE6D57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587375</xdr:colOff>
      <xdr:row>19</xdr:row>
      <xdr:rowOff>230607</xdr:rowOff>
    </xdr:from>
    <xdr:to>
      <xdr:col>16</xdr:col>
      <xdr:colOff>699962</xdr:colOff>
      <xdr:row>34</xdr:row>
      <xdr:rowOff>313326</xdr:rowOff>
    </xdr:to>
    <xdr:graphicFrame macro="">
      <xdr:nvGraphicFramePr>
        <xdr:cNvPr id="3" name="8 Gráfico">
          <a:extLst>
            <a:ext uri="{FF2B5EF4-FFF2-40B4-BE49-F238E27FC236}">
              <a16:creationId xmlns:a16="http://schemas.microsoft.com/office/drawing/2014/main" id="{58A00CFB-D049-427C-968B-81EA848AB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179917</xdr:colOff>
      <xdr:row>6</xdr:row>
      <xdr:rowOff>31750</xdr:rowOff>
    </xdr:from>
    <xdr:to>
      <xdr:col>8</xdr:col>
      <xdr:colOff>719667</xdr:colOff>
      <xdr:row>13</xdr:row>
      <xdr:rowOff>148167</xdr:rowOff>
    </xdr:to>
    <xdr:graphicFrame macro="">
      <xdr:nvGraphicFramePr>
        <xdr:cNvPr id="2" name="2 Gráfico">
          <a:extLst>
            <a:ext uri="{FF2B5EF4-FFF2-40B4-BE49-F238E27FC236}">
              <a16:creationId xmlns:a16="http://schemas.microsoft.com/office/drawing/2014/main" id="{E8C12594-332A-4C1F-AB14-35EC64269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169335</xdr:colOff>
      <xdr:row>14</xdr:row>
      <xdr:rowOff>74083</xdr:rowOff>
    </xdr:from>
    <xdr:to>
      <xdr:col>8</xdr:col>
      <xdr:colOff>677334</xdr:colOff>
      <xdr:row>24</xdr:row>
      <xdr:rowOff>211668</xdr:rowOff>
    </xdr:to>
    <xdr:graphicFrame macro="">
      <xdr:nvGraphicFramePr>
        <xdr:cNvPr id="3" name="3 Gráfico">
          <a:extLst>
            <a:ext uri="{FF2B5EF4-FFF2-40B4-BE49-F238E27FC236}">
              <a16:creationId xmlns:a16="http://schemas.microsoft.com/office/drawing/2014/main" id="{7BCF2C2E-CEF1-4193-A379-09103144E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201705</xdr:colOff>
      <xdr:row>7</xdr:row>
      <xdr:rowOff>121024</xdr:rowOff>
    </xdr:from>
    <xdr:to>
      <xdr:col>8</xdr:col>
      <xdr:colOff>723028</xdr:colOff>
      <xdr:row>19</xdr:row>
      <xdr:rowOff>119343</xdr:rowOff>
    </xdr:to>
    <xdr:graphicFrame macro="">
      <xdr:nvGraphicFramePr>
        <xdr:cNvPr id="2" name="1 Gráfico">
          <a:extLst>
            <a:ext uri="{FF2B5EF4-FFF2-40B4-BE49-F238E27FC236}">
              <a16:creationId xmlns:a16="http://schemas.microsoft.com/office/drawing/2014/main" id="{08A65FA0-D5EB-48F5-B9B1-968FD6C46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207435</xdr:colOff>
      <xdr:row>20</xdr:row>
      <xdr:rowOff>38100</xdr:rowOff>
    </xdr:from>
    <xdr:to>
      <xdr:col>8</xdr:col>
      <xdr:colOff>715434</xdr:colOff>
      <xdr:row>34</xdr:row>
      <xdr:rowOff>0</xdr:rowOff>
    </xdr:to>
    <xdr:graphicFrame macro="">
      <xdr:nvGraphicFramePr>
        <xdr:cNvPr id="3" name="2 Gráfico">
          <a:extLst>
            <a:ext uri="{FF2B5EF4-FFF2-40B4-BE49-F238E27FC236}">
              <a16:creationId xmlns:a16="http://schemas.microsoft.com/office/drawing/2014/main" id="{14FE4827-A174-47FF-9F6F-3F373C08F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457200</xdr:colOff>
      <xdr:row>15</xdr:row>
      <xdr:rowOff>123825</xdr:rowOff>
    </xdr:from>
    <xdr:to>
      <xdr:col>5</xdr:col>
      <xdr:colOff>1409700</xdr:colOff>
      <xdr:row>20</xdr:row>
      <xdr:rowOff>0</xdr:rowOff>
    </xdr:to>
    <xdr:graphicFrame macro="">
      <xdr:nvGraphicFramePr>
        <xdr:cNvPr id="2" name="1 Gráfico">
          <a:extLst>
            <a:ext uri="{FF2B5EF4-FFF2-40B4-BE49-F238E27FC236}">
              <a16:creationId xmlns:a16="http://schemas.microsoft.com/office/drawing/2014/main" id="{01CC9DA5-136A-4E92-9836-7ED06537D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466726</xdr:colOff>
      <xdr:row>6</xdr:row>
      <xdr:rowOff>9525</xdr:rowOff>
    </xdr:from>
    <xdr:to>
      <xdr:col>5</xdr:col>
      <xdr:colOff>1428750</xdr:colOff>
      <xdr:row>14</xdr:row>
      <xdr:rowOff>142875</xdr:rowOff>
    </xdr:to>
    <xdr:graphicFrame macro="">
      <xdr:nvGraphicFramePr>
        <xdr:cNvPr id="3" name="3 Gráfico">
          <a:extLst>
            <a:ext uri="{FF2B5EF4-FFF2-40B4-BE49-F238E27FC236}">
              <a16:creationId xmlns:a16="http://schemas.microsoft.com/office/drawing/2014/main" id="{C228B651-0323-420E-BB38-A685D5E98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457200</xdr:colOff>
      <xdr:row>14</xdr:row>
      <xdr:rowOff>123825</xdr:rowOff>
    </xdr:from>
    <xdr:to>
      <xdr:col>5</xdr:col>
      <xdr:colOff>1409700</xdr:colOff>
      <xdr:row>27</xdr:row>
      <xdr:rowOff>0</xdr:rowOff>
    </xdr:to>
    <xdr:graphicFrame macro="">
      <xdr:nvGraphicFramePr>
        <xdr:cNvPr id="2" name="1 Gráfico">
          <a:extLst>
            <a:ext uri="{FF2B5EF4-FFF2-40B4-BE49-F238E27FC236}">
              <a16:creationId xmlns:a16="http://schemas.microsoft.com/office/drawing/2014/main" id="{BBF10005-B14E-4606-97C4-01A1944A9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466726</xdr:colOff>
      <xdr:row>6</xdr:row>
      <xdr:rowOff>9525</xdr:rowOff>
    </xdr:from>
    <xdr:to>
      <xdr:col>5</xdr:col>
      <xdr:colOff>1428750</xdr:colOff>
      <xdr:row>13</xdr:row>
      <xdr:rowOff>142875</xdr:rowOff>
    </xdr:to>
    <xdr:graphicFrame macro="">
      <xdr:nvGraphicFramePr>
        <xdr:cNvPr id="3" name="3 Gráfico">
          <a:extLst>
            <a:ext uri="{FF2B5EF4-FFF2-40B4-BE49-F238E27FC236}">
              <a16:creationId xmlns:a16="http://schemas.microsoft.com/office/drawing/2014/main" id="{88CAF5B1-7EF5-4D9A-A115-E462F3438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152400</xdr:colOff>
      <xdr:row>5</xdr:row>
      <xdr:rowOff>14287</xdr:rowOff>
    </xdr:from>
    <xdr:to>
      <xdr:col>10</xdr:col>
      <xdr:colOff>726393</xdr:colOff>
      <xdr:row>32</xdr:row>
      <xdr:rowOff>1646</xdr:rowOff>
    </xdr:to>
    <xdr:graphicFrame macro="">
      <xdr:nvGraphicFramePr>
        <xdr:cNvPr id="2" name="Gráfico 1">
          <a:extLst>
            <a:ext uri="{FF2B5EF4-FFF2-40B4-BE49-F238E27FC236}">
              <a16:creationId xmlns:a16="http://schemas.microsoft.com/office/drawing/2014/main" id="{65DCD196-44D9-4CC6-B3E4-7D62C5439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161927</xdr:colOff>
      <xdr:row>32</xdr:row>
      <xdr:rowOff>14287</xdr:rowOff>
    </xdr:from>
    <xdr:to>
      <xdr:col>10</xdr:col>
      <xdr:colOff>743485</xdr:colOff>
      <xdr:row>41</xdr:row>
      <xdr:rowOff>409575</xdr:rowOff>
    </xdr:to>
    <xdr:graphicFrame macro="">
      <xdr:nvGraphicFramePr>
        <xdr:cNvPr id="3" name="Gráfico 2">
          <a:extLst>
            <a:ext uri="{FF2B5EF4-FFF2-40B4-BE49-F238E27FC236}">
              <a16:creationId xmlns:a16="http://schemas.microsoft.com/office/drawing/2014/main" id="{7C54EAD7-E66B-403C-8C75-2F5A1F2B9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89648</xdr:colOff>
      <xdr:row>2</xdr:row>
      <xdr:rowOff>179294</xdr:rowOff>
    </xdr:from>
    <xdr:to>
      <xdr:col>16</xdr:col>
      <xdr:colOff>704850</xdr:colOff>
      <xdr:row>23</xdr:row>
      <xdr:rowOff>179294</xdr:rowOff>
    </xdr:to>
    <xdr:graphicFrame macro="">
      <xdr:nvGraphicFramePr>
        <xdr:cNvPr id="2" name="Gráfico 1">
          <a:extLst>
            <a:ext uri="{FF2B5EF4-FFF2-40B4-BE49-F238E27FC236}">
              <a16:creationId xmlns:a16="http://schemas.microsoft.com/office/drawing/2014/main" id="{C45D38BE-5BA9-4E34-827F-FDBD7A183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361950</xdr:colOff>
      <xdr:row>3</xdr:row>
      <xdr:rowOff>28575</xdr:rowOff>
    </xdr:from>
    <xdr:to>
      <xdr:col>7</xdr:col>
      <xdr:colOff>561976</xdr:colOff>
      <xdr:row>20</xdr:row>
      <xdr:rowOff>38099</xdr:rowOff>
    </xdr:to>
    <xdr:graphicFrame macro="">
      <xdr:nvGraphicFramePr>
        <xdr:cNvPr id="2" name="Gráfico 1">
          <a:extLst>
            <a:ext uri="{FF2B5EF4-FFF2-40B4-BE49-F238E27FC236}">
              <a16:creationId xmlns:a16="http://schemas.microsoft.com/office/drawing/2014/main" id="{812589D0-9B8F-419A-ACD5-A2A39C657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342900</xdr:colOff>
      <xdr:row>21</xdr:row>
      <xdr:rowOff>0</xdr:rowOff>
    </xdr:from>
    <xdr:to>
      <xdr:col>7</xdr:col>
      <xdr:colOff>542926</xdr:colOff>
      <xdr:row>38</xdr:row>
      <xdr:rowOff>133349</xdr:rowOff>
    </xdr:to>
    <xdr:graphicFrame macro="">
      <xdr:nvGraphicFramePr>
        <xdr:cNvPr id="3" name="Gráfico 2">
          <a:extLst>
            <a:ext uri="{FF2B5EF4-FFF2-40B4-BE49-F238E27FC236}">
              <a16:creationId xmlns:a16="http://schemas.microsoft.com/office/drawing/2014/main" id="{B509D537-3288-4577-9A9E-E69D6D0E4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493058</xdr:colOff>
      <xdr:row>3</xdr:row>
      <xdr:rowOff>33618</xdr:rowOff>
    </xdr:from>
    <xdr:to>
      <xdr:col>7</xdr:col>
      <xdr:colOff>952499</xdr:colOff>
      <xdr:row>20</xdr:row>
      <xdr:rowOff>448236</xdr:rowOff>
    </xdr:to>
    <xdr:graphicFrame macro="">
      <xdr:nvGraphicFramePr>
        <xdr:cNvPr id="2" name="Gráfico 1">
          <a:extLst>
            <a:ext uri="{FF2B5EF4-FFF2-40B4-BE49-F238E27FC236}">
              <a16:creationId xmlns:a16="http://schemas.microsoft.com/office/drawing/2014/main" id="{E9F64915-2A2B-49C0-8DAA-8EC03070E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447675</xdr:colOff>
      <xdr:row>6</xdr:row>
      <xdr:rowOff>42863</xdr:rowOff>
    </xdr:from>
    <xdr:to>
      <xdr:col>15</xdr:col>
      <xdr:colOff>1</xdr:colOff>
      <xdr:row>15</xdr:row>
      <xdr:rowOff>178595</xdr:rowOff>
    </xdr:to>
    <xdr:graphicFrame macro="">
      <xdr:nvGraphicFramePr>
        <xdr:cNvPr id="2" name="5 Gráfico">
          <a:extLst>
            <a:ext uri="{FF2B5EF4-FFF2-40B4-BE49-F238E27FC236}">
              <a16:creationId xmlns:a16="http://schemas.microsoft.com/office/drawing/2014/main" id="{E4BE1890-0F19-4D11-BBD2-2FA6E3018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459581</xdr:colOff>
      <xdr:row>21</xdr:row>
      <xdr:rowOff>178593</xdr:rowOff>
    </xdr:from>
    <xdr:to>
      <xdr:col>14</xdr:col>
      <xdr:colOff>702469</xdr:colOff>
      <xdr:row>34</xdr:row>
      <xdr:rowOff>357187</xdr:rowOff>
    </xdr:to>
    <xdr:graphicFrame macro="">
      <xdr:nvGraphicFramePr>
        <xdr:cNvPr id="3" name="6 Gráfico">
          <a:extLst>
            <a:ext uri="{FF2B5EF4-FFF2-40B4-BE49-F238E27FC236}">
              <a16:creationId xmlns:a16="http://schemas.microsoft.com/office/drawing/2014/main" id="{4E64CE8A-7CC9-4364-81BA-8998ABC3E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40820</xdr:colOff>
      <xdr:row>17</xdr:row>
      <xdr:rowOff>50345</xdr:rowOff>
    </xdr:from>
    <xdr:to>
      <xdr:col>2</xdr:col>
      <xdr:colOff>2326821</xdr:colOff>
      <xdr:row>35</xdr:row>
      <xdr:rowOff>149679</xdr:rowOff>
    </xdr:to>
    <xdr:graphicFrame macro="">
      <xdr:nvGraphicFramePr>
        <xdr:cNvPr id="2" name="1 Gráfico">
          <a:extLst>
            <a:ext uri="{FF2B5EF4-FFF2-40B4-BE49-F238E27FC236}">
              <a16:creationId xmlns:a16="http://schemas.microsoft.com/office/drawing/2014/main" id="{75AAD852-B300-4FA9-B628-6F5E71CC6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0.4227</cdr:x>
      <cdr:y>0.56261</cdr:y>
    </cdr:from>
    <cdr:to>
      <cdr:x>0.53878</cdr:x>
      <cdr:y>0.64401</cdr:y>
    </cdr:to>
    <cdr:sp macro="" textlink="">
      <cdr:nvSpPr>
        <cdr:cNvPr id="2" name="CuadroTexto 1"/>
        <cdr:cNvSpPr txBox="1"/>
      </cdr:nvSpPr>
      <cdr:spPr>
        <a:xfrm xmlns:a="http://schemas.openxmlformats.org/drawingml/2006/main">
          <a:off x="2254705" y="1711767"/>
          <a:ext cx="619125" cy="2476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200" b="1">
              <a:latin typeface="Arial" panose="020B0604020202020204" pitchFamily="34" charset="0"/>
              <a:cs typeface="Arial" panose="020B0604020202020204" pitchFamily="34" charset="0"/>
            </a:rPr>
            <a:t>8 606</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38100</xdr:colOff>
      <xdr:row>34</xdr:row>
      <xdr:rowOff>123825</xdr:rowOff>
    </xdr:from>
    <xdr:to>
      <xdr:col>4</xdr:col>
      <xdr:colOff>1190625</xdr:colOff>
      <xdr:row>50</xdr:row>
      <xdr:rowOff>28576</xdr:rowOff>
    </xdr:to>
    <xdr:graphicFrame macro="">
      <xdr:nvGraphicFramePr>
        <xdr:cNvPr id="2" name="2 Gráfico">
          <a:extLst>
            <a:ext uri="{FF2B5EF4-FFF2-40B4-BE49-F238E27FC236}">
              <a16:creationId xmlns:a16="http://schemas.microsoft.com/office/drawing/2014/main" id="{608E83F7-AE0E-4D6C-AC5F-763595CA5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291355</xdr:colOff>
      <xdr:row>31</xdr:row>
      <xdr:rowOff>146798</xdr:rowOff>
    </xdr:from>
    <xdr:to>
      <xdr:col>2</xdr:col>
      <xdr:colOff>2711826</xdr:colOff>
      <xdr:row>46</xdr:row>
      <xdr:rowOff>134472</xdr:rowOff>
    </xdr:to>
    <xdr:graphicFrame macro="">
      <xdr:nvGraphicFramePr>
        <xdr:cNvPr id="2" name="1 Gráfico">
          <a:extLst>
            <a:ext uri="{FF2B5EF4-FFF2-40B4-BE49-F238E27FC236}">
              <a16:creationId xmlns:a16="http://schemas.microsoft.com/office/drawing/2014/main" id="{4E5B1F95-6AD5-4C54-A0E0-F583D5E45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67236</xdr:colOff>
      <xdr:row>20</xdr:row>
      <xdr:rowOff>28574</xdr:rowOff>
    </xdr:from>
    <xdr:to>
      <xdr:col>2</xdr:col>
      <xdr:colOff>2228849</xdr:colOff>
      <xdr:row>32</xdr:row>
      <xdr:rowOff>145675</xdr:rowOff>
    </xdr:to>
    <xdr:graphicFrame macro="">
      <xdr:nvGraphicFramePr>
        <xdr:cNvPr id="2" name="3 Gráfico">
          <a:extLst>
            <a:ext uri="{FF2B5EF4-FFF2-40B4-BE49-F238E27FC236}">
              <a16:creationId xmlns:a16="http://schemas.microsoft.com/office/drawing/2014/main" id="{260C1669-6B3C-4E22-9B9B-77B16ECA8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7</xdr:row>
      <xdr:rowOff>66675</xdr:rowOff>
    </xdr:from>
    <xdr:to>
      <xdr:col>6</xdr:col>
      <xdr:colOff>904875</xdr:colOff>
      <xdr:row>17</xdr:row>
      <xdr:rowOff>161925</xdr:rowOff>
    </xdr:to>
    <xdr:graphicFrame macro="">
      <xdr:nvGraphicFramePr>
        <xdr:cNvPr id="3" name="4 Gráfico">
          <a:extLst>
            <a:ext uri="{FF2B5EF4-FFF2-40B4-BE49-F238E27FC236}">
              <a16:creationId xmlns:a16="http://schemas.microsoft.com/office/drawing/2014/main" id="{81601358-2ABC-41B6-9148-4BE1615BD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20</xdr:row>
      <xdr:rowOff>33337</xdr:rowOff>
    </xdr:from>
    <xdr:to>
      <xdr:col>6</xdr:col>
      <xdr:colOff>904875</xdr:colOff>
      <xdr:row>32</xdr:row>
      <xdr:rowOff>123825</xdr:rowOff>
    </xdr:to>
    <xdr:graphicFrame macro="">
      <xdr:nvGraphicFramePr>
        <xdr:cNvPr id="4" name="1 Gráfico">
          <a:extLst>
            <a:ext uri="{FF2B5EF4-FFF2-40B4-BE49-F238E27FC236}">
              <a16:creationId xmlns:a16="http://schemas.microsoft.com/office/drawing/2014/main" id="{A443E43C-ADC7-41CC-92F2-A3DB41D53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189877</xdr:colOff>
      <xdr:row>6</xdr:row>
      <xdr:rowOff>41274</xdr:rowOff>
    </xdr:from>
    <xdr:to>
      <xdr:col>11</xdr:col>
      <xdr:colOff>761376</xdr:colOff>
      <xdr:row>25</xdr:row>
      <xdr:rowOff>448880</xdr:rowOff>
    </xdr:to>
    <xdr:graphicFrame macro="">
      <xdr:nvGraphicFramePr>
        <xdr:cNvPr id="2" name="1 Gráfico">
          <a:extLst>
            <a:ext uri="{FF2B5EF4-FFF2-40B4-BE49-F238E27FC236}">
              <a16:creationId xmlns:a16="http://schemas.microsoft.com/office/drawing/2014/main" id="{8C4AC67E-86D4-478A-8FD4-F1D22E89E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44431</xdr:colOff>
      <xdr:row>6</xdr:row>
      <xdr:rowOff>27805</xdr:rowOff>
    </xdr:from>
    <xdr:to>
      <xdr:col>11</xdr:col>
      <xdr:colOff>596880</xdr:colOff>
      <xdr:row>10</xdr:row>
      <xdr:rowOff>71348</xdr:rowOff>
    </xdr:to>
    <xdr:graphicFrame macro="">
      <xdr:nvGraphicFramePr>
        <xdr:cNvPr id="2" name="3 Gráfico">
          <a:extLst>
            <a:ext uri="{FF2B5EF4-FFF2-40B4-BE49-F238E27FC236}">
              <a16:creationId xmlns:a16="http://schemas.microsoft.com/office/drawing/2014/main" id="{30E225C6-B3CE-426C-8E21-C55627D16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63954</xdr:colOff>
      <xdr:row>10</xdr:row>
      <xdr:rowOff>177572</xdr:rowOff>
    </xdr:from>
    <xdr:to>
      <xdr:col>11</xdr:col>
      <xdr:colOff>587829</xdr:colOff>
      <xdr:row>25</xdr:row>
      <xdr:rowOff>239485</xdr:rowOff>
    </xdr:to>
    <xdr:graphicFrame macro="">
      <xdr:nvGraphicFramePr>
        <xdr:cNvPr id="3" name="Gráfico 2">
          <a:extLst>
            <a:ext uri="{FF2B5EF4-FFF2-40B4-BE49-F238E27FC236}">
              <a16:creationId xmlns:a16="http://schemas.microsoft.com/office/drawing/2014/main" id="{3DB5A42B-9BA2-42D8-9ABA-CD22BD44B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8"/>
  <sheetViews>
    <sheetView showGridLines="0" tabSelected="1" view="pageBreakPreview" topLeftCell="A20" zoomScale="70" zoomScaleNormal="90" zoomScaleSheetLayoutView="70" workbookViewId="0">
      <selection activeCell="B36" sqref="B36:J37"/>
    </sheetView>
  </sheetViews>
  <sheetFormatPr baseColWidth="10" defaultColWidth="11.42578125" defaultRowHeight="20.25" customHeight="1" x14ac:dyDescent="0.25"/>
  <cols>
    <col min="1" max="1" width="17.28515625" customWidth="1"/>
    <col min="2" max="2" width="23.140625" customWidth="1"/>
    <col min="3" max="3" width="13.42578125" customWidth="1"/>
    <col min="4" max="4" width="13.42578125" bestFit="1" customWidth="1"/>
    <col min="5" max="5" width="13.42578125" customWidth="1"/>
    <col min="6" max="8" width="13.28515625" customWidth="1"/>
    <col min="12" max="12" width="12.28515625" customWidth="1"/>
    <col min="13" max="13" width="13.7109375" customWidth="1"/>
    <col min="16" max="16" width="12.42578125" customWidth="1"/>
    <col min="18" max="18" width="2.5703125" customWidth="1"/>
    <col min="20" max="20" width="10.85546875" customWidth="1"/>
  </cols>
  <sheetData>
    <row r="1" spans="1:20" s="1" customFormat="1" ht="20.25" customHeight="1" x14ac:dyDescent="0.25">
      <c r="B1" s="385" t="s">
        <v>313</v>
      </c>
      <c r="C1" s="385"/>
      <c r="D1" s="385"/>
      <c r="E1" s="385"/>
      <c r="F1" s="385"/>
      <c r="G1" s="385"/>
      <c r="H1" s="385"/>
      <c r="I1" s="385"/>
      <c r="J1" s="385"/>
      <c r="K1" s="385"/>
      <c r="L1" s="385"/>
      <c r="M1" s="385"/>
      <c r="N1" s="385"/>
      <c r="O1" s="385"/>
      <c r="P1" s="385"/>
      <c r="Q1" s="385"/>
      <c r="R1" s="2"/>
      <c r="S1" s="2"/>
      <c r="T1" s="2"/>
    </row>
    <row r="2" spans="1:20" s="1" customFormat="1" ht="25.7" customHeight="1" x14ac:dyDescent="0.25">
      <c r="B2" s="386" t="s">
        <v>0</v>
      </c>
      <c r="C2" s="386"/>
      <c r="D2" s="386"/>
      <c r="E2" s="3"/>
      <c r="F2" s="3"/>
      <c r="G2" s="3"/>
      <c r="H2" s="3"/>
      <c r="I2" s="3"/>
      <c r="J2" s="3"/>
      <c r="K2" s="3"/>
      <c r="L2" s="3"/>
      <c r="M2" s="3"/>
      <c r="N2" s="3"/>
      <c r="O2" s="3"/>
      <c r="P2" s="3"/>
      <c r="Q2" s="3"/>
      <c r="R2" s="3"/>
      <c r="S2" s="3"/>
      <c r="T2" s="3"/>
    </row>
    <row r="3" spans="1:20" s="1" customFormat="1" ht="24.75" customHeight="1" x14ac:dyDescent="0.25">
      <c r="B3" s="387" t="s">
        <v>1</v>
      </c>
      <c r="C3" s="387"/>
      <c r="D3" s="387"/>
      <c r="E3" s="387"/>
      <c r="F3" s="387"/>
      <c r="G3" s="387"/>
      <c r="H3" s="387"/>
      <c r="I3" s="387"/>
      <c r="J3" s="387"/>
      <c r="K3" s="387"/>
      <c r="L3" s="387"/>
      <c r="M3" s="387"/>
      <c r="N3" s="387"/>
      <c r="O3" s="387"/>
      <c r="P3" s="387"/>
      <c r="Q3" s="387"/>
      <c r="R3" s="4"/>
      <c r="S3" s="4"/>
      <c r="T3" s="4"/>
    </row>
    <row r="4" spans="1:20" s="1" customFormat="1" ht="25.7" customHeight="1" x14ac:dyDescent="0.25">
      <c r="B4" s="387" t="s">
        <v>2</v>
      </c>
      <c r="C4" s="387"/>
      <c r="D4" s="387"/>
      <c r="E4" s="387"/>
      <c r="F4" s="387"/>
      <c r="G4" s="387"/>
      <c r="H4" s="387"/>
      <c r="I4" s="387"/>
      <c r="J4" s="387"/>
      <c r="K4" s="387"/>
      <c r="L4" s="387"/>
      <c r="M4" s="387"/>
      <c r="N4" s="387"/>
      <c r="O4" s="387"/>
      <c r="P4" s="387"/>
      <c r="Q4" s="387"/>
      <c r="R4" s="4"/>
      <c r="S4" s="4"/>
      <c r="T4" s="4"/>
    </row>
    <row r="5" spans="1:20" s="1" customFormat="1" ht="24.75" customHeight="1" x14ac:dyDescent="0.25">
      <c r="B5" s="387">
        <v>2019</v>
      </c>
      <c r="C5" s="387"/>
      <c r="D5" s="387"/>
      <c r="E5" s="387"/>
      <c r="F5" s="387"/>
      <c r="G5" s="387"/>
      <c r="H5" s="387"/>
      <c r="I5" s="387"/>
      <c r="J5" s="387"/>
      <c r="K5" s="387"/>
      <c r="L5" s="387"/>
      <c r="M5" s="387"/>
      <c r="N5" s="387"/>
      <c r="O5" s="387"/>
      <c r="P5" s="387"/>
      <c r="Q5" s="387"/>
      <c r="R5" s="4"/>
      <c r="S5" s="4"/>
      <c r="T5" s="4"/>
    </row>
    <row r="6" spans="1:20" s="5" customFormat="1" ht="20.25" customHeight="1" x14ac:dyDescent="0.25">
      <c r="B6" s="6"/>
      <c r="C6" s="6"/>
      <c r="D6" s="6"/>
      <c r="E6" s="6"/>
      <c r="F6" s="6"/>
      <c r="G6" s="6"/>
      <c r="H6" s="6"/>
      <c r="I6" s="6"/>
      <c r="J6" s="6"/>
      <c r="K6" s="6"/>
      <c r="Q6" s="6"/>
      <c r="R6" s="6"/>
      <c r="S6" s="6"/>
      <c r="T6" s="6"/>
    </row>
    <row r="7" spans="1:20" s="7" customFormat="1" ht="20.25" customHeight="1" x14ac:dyDescent="0.25"/>
    <row r="8" spans="1:20" s="7" customFormat="1" ht="27.75" customHeight="1" thickBot="1" x14ac:dyDescent="0.3">
      <c r="B8" s="382" t="s">
        <v>3</v>
      </c>
      <c r="C8" s="383" t="s">
        <v>4</v>
      </c>
      <c r="D8" s="383"/>
      <c r="E8" s="383"/>
      <c r="F8" s="383" t="s">
        <v>5</v>
      </c>
      <c r="G8" s="383"/>
      <c r="H8" s="384"/>
    </row>
    <row r="9" spans="1:20" s="7" customFormat="1" ht="48" customHeight="1" thickBot="1" x14ac:dyDescent="0.3">
      <c r="B9" s="382"/>
      <c r="C9" s="148" t="s">
        <v>6</v>
      </c>
      <c r="D9" s="148" t="s">
        <v>7</v>
      </c>
      <c r="E9" s="149" t="s">
        <v>8</v>
      </c>
      <c r="F9" s="158" t="s">
        <v>9</v>
      </c>
      <c r="G9" s="158" t="s">
        <v>10</v>
      </c>
      <c r="H9" s="159" t="s">
        <v>8</v>
      </c>
    </row>
    <row r="10" spans="1:20" s="7" customFormat="1" ht="27.2" customHeight="1" x14ac:dyDescent="0.25">
      <c r="A10" s="73"/>
      <c r="B10" s="145" t="s">
        <v>11</v>
      </c>
      <c r="C10" s="150">
        <v>16</v>
      </c>
      <c r="D10" s="161">
        <v>208</v>
      </c>
      <c r="E10" s="151">
        <v>224</v>
      </c>
      <c r="F10" s="160">
        <v>61</v>
      </c>
      <c r="G10" s="161">
        <v>163</v>
      </c>
      <c r="H10" s="152">
        <v>224</v>
      </c>
    </row>
    <row r="11" spans="1:20" s="7" customFormat="1" ht="21" customHeight="1" x14ac:dyDescent="0.25">
      <c r="A11" s="74"/>
      <c r="B11" s="145" t="s">
        <v>13</v>
      </c>
      <c r="C11" s="153">
        <v>13</v>
      </c>
      <c r="D11" s="163">
        <v>324</v>
      </c>
      <c r="E11" s="8">
        <v>337</v>
      </c>
      <c r="F11" s="162">
        <v>164</v>
      </c>
      <c r="G11" s="163">
        <v>173</v>
      </c>
      <c r="H11" s="154">
        <v>337</v>
      </c>
    </row>
    <row r="12" spans="1:20" s="7" customFormat="1" ht="21" customHeight="1" x14ac:dyDescent="0.25">
      <c r="A12" s="74"/>
      <c r="B12" s="145" t="s">
        <v>14</v>
      </c>
      <c r="C12" s="153">
        <v>14</v>
      </c>
      <c r="D12" s="163">
        <v>186</v>
      </c>
      <c r="E12" s="8">
        <v>200</v>
      </c>
      <c r="F12" s="162">
        <v>74</v>
      </c>
      <c r="G12" s="163">
        <v>126</v>
      </c>
      <c r="H12" s="154">
        <v>200</v>
      </c>
    </row>
    <row r="13" spans="1:20" s="7" customFormat="1" ht="20.25" customHeight="1" x14ac:dyDescent="0.25">
      <c r="A13" s="74"/>
      <c r="B13" s="145" t="s">
        <v>15</v>
      </c>
      <c r="C13" s="153">
        <v>14</v>
      </c>
      <c r="D13" s="163">
        <v>216</v>
      </c>
      <c r="E13" s="8">
        <v>230</v>
      </c>
      <c r="F13" s="162">
        <v>102</v>
      </c>
      <c r="G13" s="163">
        <v>128</v>
      </c>
      <c r="H13" s="154">
        <v>230</v>
      </c>
    </row>
    <row r="14" spans="1:20" s="7" customFormat="1" ht="20.25" customHeight="1" x14ac:dyDescent="0.25">
      <c r="A14" s="74"/>
      <c r="B14" s="145" t="s">
        <v>16</v>
      </c>
      <c r="C14" s="153">
        <v>38</v>
      </c>
      <c r="D14" s="163">
        <v>233</v>
      </c>
      <c r="E14" s="8">
        <v>271</v>
      </c>
      <c r="F14" s="162">
        <v>85</v>
      </c>
      <c r="G14" s="163">
        <v>186</v>
      </c>
      <c r="H14" s="154">
        <v>271</v>
      </c>
    </row>
    <row r="15" spans="1:20" s="7" customFormat="1" ht="20.25" customHeight="1" x14ac:dyDescent="0.25">
      <c r="A15" s="74"/>
      <c r="B15" s="145" t="s">
        <v>17</v>
      </c>
      <c r="C15" s="153">
        <v>6</v>
      </c>
      <c r="D15" s="163">
        <v>255</v>
      </c>
      <c r="E15" s="8">
        <v>261</v>
      </c>
      <c r="F15" s="162">
        <v>121</v>
      </c>
      <c r="G15" s="163">
        <v>140</v>
      </c>
      <c r="H15" s="154">
        <v>261</v>
      </c>
    </row>
    <row r="16" spans="1:20" s="7" customFormat="1" ht="20.25" customHeight="1" x14ac:dyDescent="0.25">
      <c r="A16" s="74"/>
      <c r="B16" s="145" t="s">
        <v>19</v>
      </c>
      <c r="C16" s="153">
        <v>81</v>
      </c>
      <c r="D16" s="163">
        <v>419</v>
      </c>
      <c r="E16" s="8">
        <v>500</v>
      </c>
      <c r="F16" s="162">
        <v>241</v>
      </c>
      <c r="G16" s="163">
        <v>259</v>
      </c>
      <c r="H16" s="154">
        <v>500</v>
      </c>
    </row>
    <row r="17" spans="1:8" s="7" customFormat="1" ht="20.25" customHeight="1" x14ac:dyDescent="0.25">
      <c r="A17" s="74"/>
      <c r="B17" s="145" t="s">
        <v>20</v>
      </c>
      <c r="C17" s="153">
        <v>0</v>
      </c>
      <c r="D17" s="163">
        <v>140</v>
      </c>
      <c r="E17" s="8">
        <v>140</v>
      </c>
      <c r="F17" s="162">
        <v>72</v>
      </c>
      <c r="G17" s="163">
        <v>68</v>
      </c>
      <c r="H17" s="154">
        <v>140</v>
      </c>
    </row>
    <row r="18" spans="1:8" s="7" customFormat="1" ht="20.25" customHeight="1" x14ac:dyDescent="0.25">
      <c r="A18" s="74"/>
      <c r="B18" s="145" t="s">
        <v>21</v>
      </c>
      <c r="C18" s="153">
        <v>11</v>
      </c>
      <c r="D18" s="163">
        <v>305</v>
      </c>
      <c r="E18" s="8">
        <v>316</v>
      </c>
      <c r="F18" s="162">
        <v>175</v>
      </c>
      <c r="G18" s="163">
        <v>141</v>
      </c>
      <c r="H18" s="154">
        <v>316</v>
      </c>
    </row>
    <row r="19" spans="1:8" s="7" customFormat="1" ht="20.25" customHeight="1" x14ac:dyDescent="0.25">
      <c r="A19" s="74"/>
      <c r="B19" s="145" t="s">
        <v>22</v>
      </c>
      <c r="C19" s="153">
        <v>25</v>
      </c>
      <c r="D19" s="163">
        <v>224</v>
      </c>
      <c r="E19" s="8">
        <v>249</v>
      </c>
      <c r="F19" s="162">
        <v>120</v>
      </c>
      <c r="G19" s="163">
        <v>129</v>
      </c>
      <c r="H19" s="154">
        <v>249</v>
      </c>
    </row>
    <row r="20" spans="1:8" s="7" customFormat="1" ht="20.25" customHeight="1" x14ac:dyDescent="0.25">
      <c r="A20" s="74"/>
      <c r="B20" s="145" t="s">
        <v>23</v>
      </c>
      <c r="C20" s="153">
        <v>18</v>
      </c>
      <c r="D20" s="163">
        <v>254</v>
      </c>
      <c r="E20" s="8">
        <v>272</v>
      </c>
      <c r="F20" s="162">
        <v>128</v>
      </c>
      <c r="G20" s="163">
        <v>144</v>
      </c>
      <c r="H20" s="154">
        <v>272</v>
      </c>
    </row>
    <row r="21" spans="1:8" s="7" customFormat="1" ht="20.25" customHeight="1" x14ac:dyDescent="0.25">
      <c r="A21" s="74"/>
      <c r="B21" s="145" t="s">
        <v>24</v>
      </c>
      <c r="C21" s="153">
        <v>32</v>
      </c>
      <c r="D21" s="163">
        <v>532</v>
      </c>
      <c r="E21" s="8">
        <v>564</v>
      </c>
      <c r="F21" s="162">
        <v>266</v>
      </c>
      <c r="G21" s="163">
        <v>298</v>
      </c>
      <c r="H21" s="154">
        <v>564</v>
      </c>
    </row>
    <row r="22" spans="1:8" s="7" customFormat="1" ht="20.25" customHeight="1" x14ac:dyDescent="0.25">
      <c r="A22" s="74"/>
      <c r="B22" s="145" t="s">
        <v>25</v>
      </c>
      <c r="C22" s="153">
        <v>25</v>
      </c>
      <c r="D22" s="163">
        <v>459</v>
      </c>
      <c r="E22" s="8">
        <v>484</v>
      </c>
      <c r="F22" s="162">
        <v>216</v>
      </c>
      <c r="G22" s="163">
        <v>268</v>
      </c>
      <c r="H22" s="154">
        <v>484</v>
      </c>
    </row>
    <row r="23" spans="1:8" s="7" customFormat="1" ht="20.25" customHeight="1" x14ac:dyDescent="0.25">
      <c r="A23" s="74"/>
      <c r="B23" s="145" t="s">
        <v>26</v>
      </c>
      <c r="C23" s="153">
        <v>46</v>
      </c>
      <c r="D23" s="163">
        <v>1576</v>
      </c>
      <c r="E23" s="8">
        <v>1622</v>
      </c>
      <c r="F23" s="162">
        <v>897</v>
      </c>
      <c r="G23" s="163">
        <v>725</v>
      </c>
      <c r="H23" s="154">
        <v>1622</v>
      </c>
    </row>
    <row r="24" spans="1:8" s="7" customFormat="1" ht="20.25" customHeight="1" x14ac:dyDescent="0.25">
      <c r="A24" s="74"/>
      <c r="B24" s="145" t="s">
        <v>27</v>
      </c>
      <c r="C24" s="153">
        <v>81</v>
      </c>
      <c r="D24" s="163">
        <v>218</v>
      </c>
      <c r="E24" s="8">
        <v>299</v>
      </c>
      <c r="F24" s="162">
        <v>177</v>
      </c>
      <c r="G24" s="163">
        <v>122</v>
      </c>
      <c r="H24" s="154">
        <v>299</v>
      </c>
    </row>
    <row r="25" spans="1:8" s="7" customFormat="1" ht="20.25" customHeight="1" x14ac:dyDescent="0.25">
      <c r="A25" s="74"/>
      <c r="B25" s="145" t="s">
        <v>28</v>
      </c>
      <c r="C25" s="153">
        <v>2</v>
      </c>
      <c r="D25" s="163">
        <v>129</v>
      </c>
      <c r="E25" s="8">
        <v>131</v>
      </c>
      <c r="F25" s="162">
        <v>28</v>
      </c>
      <c r="G25" s="163">
        <v>103</v>
      </c>
      <c r="H25" s="154">
        <v>131</v>
      </c>
    </row>
    <row r="26" spans="1:8" s="7" customFormat="1" ht="20.25" customHeight="1" x14ac:dyDescent="0.25">
      <c r="A26" s="74"/>
      <c r="B26" s="145" t="s">
        <v>29</v>
      </c>
      <c r="C26" s="153">
        <v>9</v>
      </c>
      <c r="D26" s="163">
        <v>185</v>
      </c>
      <c r="E26" s="8">
        <v>194</v>
      </c>
      <c r="F26" s="162">
        <v>74</v>
      </c>
      <c r="G26" s="163">
        <v>120</v>
      </c>
      <c r="H26" s="154">
        <v>194</v>
      </c>
    </row>
    <row r="27" spans="1:8" s="7" customFormat="1" ht="20.25" customHeight="1" x14ac:dyDescent="0.25">
      <c r="A27" s="74"/>
      <c r="B27" s="145" t="s">
        <v>30</v>
      </c>
      <c r="C27" s="153">
        <v>32</v>
      </c>
      <c r="D27" s="163">
        <v>273</v>
      </c>
      <c r="E27" s="8">
        <v>305</v>
      </c>
      <c r="F27" s="162">
        <v>170</v>
      </c>
      <c r="G27" s="163">
        <v>135</v>
      </c>
      <c r="H27" s="154">
        <v>305</v>
      </c>
    </row>
    <row r="28" spans="1:8" s="7" customFormat="1" ht="20.25" customHeight="1" x14ac:dyDescent="0.25">
      <c r="A28" s="74"/>
      <c r="B28" s="145" t="s">
        <v>31</v>
      </c>
      <c r="C28" s="153">
        <v>3</v>
      </c>
      <c r="D28" s="163">
        <v>400</v>
      </c>
      <c r="E28" s="8">
        <v>403</v>
      </c>
      <c r="F28" s="162">
        <v>194</v>
      </c>
      <c r="G28" s="163">
        <v>209</v>
      </c>
      <c r="H28" s="154">
        <v>403</v>
      </c>
    </row>
    <row r="29" spans="1:8" s="7" customFormat="1" ht="20.25" customHeight="1" x14ac:dyDescent="0.25">
      <c r="A29" s="74"/>
      <c r="B29" s="145" t="s">
        <v>32</v>
      </c>
      <c r="C29" s="153">
        <v>31</v>
      </c>
      <c r="D29" s="163">
        <v>519</v>
      </c>
      <c r="E29" s="8">
        <v>550</v>
      </c>
      <c r="F29" s="162">
        <v>317</v>
      </c>
      <c r="G29" s="163">
        <v>233</v>
      </c>
      <c r="H29" s="154">
        <v>550</v>
      </c>
    </row>
    <row r="30" spans="1:8" s="7" customFormat="1" ht="20.25" customHeight="1" x14ac:dyDescent="0.25">
      <c r="A30" s="74"/>
      <c r="B30" s="145" t="s">
        <v>33</v>
      </c>
      <c r="C30" s="153">
        <v>11</v>
      </c>
      <c r="D30" s="163">
        <v>326</v>
      </c>
      <c r="E30" s="8">
        <v>337</v>
      </c>
      <c r="F30" s="162">
        <v>145</v>
      </c>
      <c r="G30" s="163">
        <v>192</v>
      </c>
      <c r="H30" s="154">
        <v>337</v>
      </c>
    </row>
    <row r="31" spans="1:8" s="7" customFormat="1" ht="20.25" customHeight="1" x14ac:dyDescent="0.25">
      <c r="A31" s="74"/>
      <c r="B31" s="145" t="s">
        <v>34</v>
      </c>
      <c r="C31" s="153">
        <v>7</v>
      </c>
      <c r="D31" s="163">
        <v>208</v>
      </c>
      <c r="E31" s="8">
        <v>215</v>
      </c>
      <c r="F31" s="162">
        <v>90</v>
      </c>
      <c r="G31" s="163">
        <v>125</v>
      </c>
      <c r="H31" s="154">
        <v>215</v>
      </c>
    </row>
    <row r="32" spans="1:8" s="7" customFormat="1" ht="20.25" customHeight="1" x14ac:dyDescent="0.25">
      <c r="A32" s="74"/>
      <c r="B32" s="145" t="s">
        <v>35</v>
      </c>
      <c r="C32" s="153">
        <v>23</v>
      </c>
      <c r="D32" s="163">
        <v>261</v>
      </c>
      <c r="E32" s="8">
        <v>284</v>
      </c>
      <c r="F32" s="162">
        <v>93</v>
      </c>
      <c r="G32" s="163">
        <v>191</v>
      </c>
      <c r="H32" s="154">
        <v>284</v>
      </c>
    </row>
    <row r="33" spans="1:20" s="7" customFormat="1" ht="20.25" customHeight="1" x14ac:dyDescent="0.25">
      <c r="A33" s="75"/>
      <c r="B33" s="145" t="s">
        <v>36</v>
      </c>
      <c r="C33" s="153">
        <v>6</v>
      </c>
      <c r="D33" s="163">
        <v>212</v>
      </c>
      <c r="E33" s="8">
        <v>218</v>
      </c>
      <c r="F33" s="162">
        <v>123</v>
      </c>
      <c r="G33" s="163">
        <v>95</v>
      </c>
      <c r="H33" s="154">
        <v>218</v>
      </c>
    </row>
    <row r="34" spans="1:20" s="7" customFormat="1" ht="12" customHeight="1" thickBot="1" x14ac:dyDescent="0.3">
      <c r="B34" s="145"/>
      <c r="C34" s="155"/>
      <c r="D34" s="165"/>
      <c r="E34" s="156"/>
      <c r="F34" s="164"/>
      <c r="G34" s="165"/>
      <c r="H34" s="157"/>
    </row>
    <row r="35" spans="1:20" s="7" customFormat="1" ht="27.2" customHeight="1" x14ac:dyDescent="0.25">
      <c r="B35" s="146" t="s">
        <v>8</v>
      </c>
      <c r="C35" s="166">
        <f>SUM(C10:C33)</f>
        <v>544</v>
      </c>
      <c r="D35" s="167">
        <f>SUM(D10:D33)</f>
        <v>8062</v>
      </c>
      <c r="E35" s="147">
        <f>SUM(E10:E33)</f>
        <v>8606</v>
      </c>
      <c r="F35" s="166">
        <f>SUM(F10:F34)</f>
        <v>4133</v>
      </c>
      <c r="G35" s="168">
        <f>SUM(G10:G33)</f>
        <v>4473</v>
      </c>
      <c r="H35" s="147">
        <f>SUM(H10:H34)</f>
        <v>8606</v>
      </c>
      <c r="T35" s="7" t="s">
        <v>37</v>
      </c>
    </row>
    <row r="36" spans="1:20" ht="39.75" customHeight="1" x14ac:dyDescent="0.25">
      <c r="B36" s="482" t="s">
        <v>344</v>
      </c>
      <c r="C36" s="482"/>
      <c r="D36" s="482"/>
      <c r="E36" s="482"/>
      <c r="F36" s="482"/>
      <c r="G36" s="482"/>
      <c r="H36" s="482"/>
      <c r="I36" s="482"/>
      <c r="J36" s="482"/>
    </row>
    <row r="37" spans="1:20" ht="20.25" customHeight="1" x14ac:dyDescent="0.25">
      <c r="B37" s="483" t="s">
        <v>345</v>
      </c>
    </row>
    <row r="38" spans="1:20" ht="20.25" customHeight="1" x14ac:dyDescent="0.25">
      <c r="C38">
        <f>+C35/E35</f>
        <v>6.3211712758540553E-2</v>
      </c>
      <c r="D38">
        <f>+D35/E35</f>
        <v>0.93678828724145946</v>
      </c>
      <c r="F38">
        <f>+F35/H35</f>
        <v>0.48024633976295605</v>
      </c>
      <c r="G38">
        <f>+G35/H35</f>
        <v>0.51975366023704395</v>
      </c>
    </row>
  </sheetData>
  <mergeCells count="9">
    <mergeCell ref="B36:J36"/>
    <mergeCell ref="B8:B9"/>
    <mergeCell ref="C8:E8"/>
    <mergeCell ref="F8:H8"/>
    <mergeCell ref="B1:Q1"/>
    <mergeCell ref="B2:D2"/>
    <mergeCell ref="B3:Q3"/>
    <mergeCell ref="B4:Q4"/>
    <mergeCell ref="B5:Q5"/>
  </mergeCells>
  <printOptions horizontalCentered="1" verticalCentered="1"/>
  <pageMargins left="0" right="0" top="0" bottom="0" header="0" footer="0"/>
  <pageSetup paperSize="9" scale="5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J65"/>
  <sheetViews>
    <sheetView showGridLines="0" view="pageBreakPreview" topLeftCell="A48" zoomScale="96" zoomScaleNormal="100" zoomScaleSheetLayoutView="96" workbookViewId="0">
      <selection activeCell="B36" sqref="B36:J37"/>
    </sheetView>
  </sheetViews>
  <sheetFormatPr baseColWidth="10" defaultRowHeight="15" x14ac:dyDescent="0.25"/>
  <cols>
    <col min="2" max="2" width="60" customWidth="1"/>
    <col min="3" max="4" width="16.42578125" customWidth="1"/>
    <col min="5" max="5" width="22.42578125" customWidth="1"/>
    <col min="6" max="6" width="2.5703125" customWidth="1"/>
    <col min="10" max="10" width="23.28515625" customWidth="1"/>
    <col min="11" max="11" width="14" bestFit="1" customWidth="1"/>
    <col min="13" max="13" width="14.42578125" customWidth="1"/>
  </cols>
  <sheetData>
    <row r="1" spans="2:10" ht="15.75" x14ac:dyDescent="0.25">
      <c r="B1" s="412" t="s">
        <v>322</v>
      </c>
      <c r="C1" s="412"/>
      <c r="D1" s="412"/>
      <c r="E1" s="412"/>
      <c r="F1" s="1"/>
      <c r="G1" s="1"/>
      <c r="H1" s="1"/>
      <c r="I1" s="1"/>
      <c r="J1" s="1"/>
    </row>
    <row r="2" spans="2:10" ht="15.75" x14ac:dyDescent="0.25">
      <c r="B2" s="86" t="s">
        <v>0</v>
      </c>
      <c r="C2" s="86"/>
      <c r="D2" s="86"/>
      <c r="E2" s="86"/>
    </row>
    <row r="3" spans="2:10" ht="18" x14ac:dyDescent="0.25">
      <c r="B3" s="432" t="s">
        <v>107</v>
      </c>
      <c r="C3" s="432"/>
      <c r="D3" s="432"/>
      <c r="E3" s="432"/>
      <c r="F3" s="100"/>
      <c r="G3" s="100"/>
      <c r="H3" s="100"/>
      <c r="I3" s="100"/>
      <c r="J3" s="100"/>
    </row>
    <row r="4" spans="2:10" ht="18" x14ac:dyDescent="0.25">
      <c r="B4" s="432" t="s">
        <v>108</v>
      </c>
      <c r="C4" s="432"/>
      <c r="D4" s="432"/>
      <c r="E4" s="432"/>
      <c r="F4" s="100"/>
      <c r="G4" s="100"/>
      <c r="H4" s="100"/>
      <c r="I4" s="100"/>
      <c r="J4" s="100"/>
    </row>
    <row r="5" spans="2:10" ht="18" x14ac:dyDescent="0.25">
      <c r="B5" s="412">
        <v>2019</v>
      </c>
      <c r="C5" s="412"/>
      <c r="D5" s="412"/>
      <c r="E5" s="412"/>
      <c r="F5" s="9"/>
      <c r="G5" s="9"/>
      <c r="H5" s="9"/>
      <c r="I5" s="9"/>
      <c r="J5" s="9"/>
    </row>
    <row r="6" spans="2:10" ht="7.5" customHeight="1" x14ac:dyDescent="0.25">
      <c r="B6" s="399"/>
      <c r="C6" s="399"/>
      <c r="D6" s="399"/>
      <c r="E6" s="399"/>
    </row>
    <row r="7" spans="2:10" ht="22.5" customHeight="1" thickBot="1" x14ac:dyDescent="0.3">
      <c r="B7" s="419" t="s">
        <v>109</v>
      </c>
      <c r="C7" s="433" t="s">
        <v>5</v>
      </c>
      <c r="D7" s="433"/>
      <c r="E7" s="434" t="s">
        <v>110</v>
      </c>
    </row>
    <row r="8" spans="2:10" ht="21" customHeight="1" thickBot="1" x14ac:dyDescent="0.3">
      <c r="B8" s="419"/>
      <c r="C8" s="269" t="s">
        <v>9</v>
      </c>
      <c r="D8" s="269" t="s">
        <v>10</v>
      </c>
      <c r="E8" s="435"/>
    </row>
    <row r="9" spans="2:10" x14ac:dyDescent="0.25">
      <c r="B9" s="273" t="s">
        <v>111</v>
      </c>
      <c r="C9" s="270">
        <v>69</v>
      </c>
      <c r="D9" s="270">
        <v>11</v>
      </c>
      <c r="E9" s="270">
        <f t="shared" ref="E9:E58" si="0">SUM(C9:D9)</f>
        <v>80</v>
      </c>
    </row>
    <row r="10" spans="2:10" x14ac:dyDescent="0.25">
      <c r="B10" s="273" t="s">
        <v>112</v>
      </c>
      <c r="C10" s="271">
        <v>0</v>
      </c>
      <c r="D10" s="271">
        <v>17</v>
      </c>
      <c r="E10" s="271">
        <f t="shared" si="0"/>
        <v>17</v>
      </c>
    </row>
    <row r="11" spans="2:10" x14ac:dyDescent="0.25">
      <c r="B11" s="273" t="s">
        <v>113</v>
      </c>
      <c r="C11" s="271">
        <v>7</v>
      </c>
      <c r="D11" s="271">
        <v>13</v>
      </c>
      <c r="E11" s="271">
        <f t="shared" si="0"/>
        <v>20</v>
      </c>
    </row>
    <row r="12" spans="2:10" x14ac:dyDescent="0.25">
      <c r="B12" s="273" t="s">
        <v>114</v>
      </c>
      <c r="C12" s="271">
        <v>14</v>
      </c>
      <c r="D12" s="271">
        <v>46</v>
      </c>
      <c r="E12" s="271">
        <f t="shared" si="0"/>
        <v>60</v>
      </c>
    </row>
    <row r="13" spans="2:10" x14ac:dyDescent="0.25">
      <c r="B13" s="273" t="s">
        <v>115</v>
      </c>
      <c r="C13" s="271">
        <v>17</v>
      </c>
      <c r="D13" s="271">
        <v>3</v>
      </c>
      <c r="E13" s="271">
        <f t="shared" si="0"/>
        <v>20</v>
      </c>
    </row>
    <row r="14" spans="2:10" x14ac:dyDescent="0.25">
      <c r="B14" s="273" t="s">
        <v>116</v>
      </c>
      <c r="C14" s="271">
        <v>3</v>
      </c>
      <c r="D14" s="271">
        <v>17</v>
      </c>
      <c r="E14" s="271">
        <f t="shared" si="0"/>
        <v>20</v>
      </c>
    </row>
    <row r="15" spans="2:10" x14ac:dyDescent="0.25">
      <c r="B15" s="273" t="s">
        <v>117</v>
      </c>
      <c r="C15" s="271">
        <v>7</v>
      </c>
      <c r="D15" s="271">
        <v>13</v>
      </c>
      <c r="E15" s="271">
        <f t="shared" si="0"/>
        <v>20</v>
      </c>
    </row>
    <row r="16" spans="2:10" x14ac:dyDescent="0.25">
      <c r="B16" s="273" t="s">
        <v>118</v>
      </c>
      <c r="C16" s="271">
        <v>18</v>
      </c>
      <c r="D16" s="271">
        <v>0</v>
      </c>
      <c r="E16" s="271">
        <f t="shared" si="0"/>
        <v>18</v>
      </c>
    </row>
    <row r="17" spans="2:5" x14ac:dyDescent="0.25">
      <c r="B17" s="273" t="s">
        <v>119</v>
      </c>
      <c r="C17" s="271">
        <v>13</v>
      </c>
      <c r="D17" s="271">
        <v>27</v>
      </c>
      <c r="E17" s="271">
        <f t="shared" si="0"/>
        <v>40</v>
      </c>
    </row>
    <row r="18" spans="2:5" x14ac:dyDescent="0.25">
      <c r="B18" s="273" t="s">
        <v>120</v>
      </c>
      <c r="C18" s="271">
        <v>12</v>
      </c>
      <c r="D18" s="271">
        <v>88</v>
      </c>
      <c r="E18" s="271">
        <f t="shared" si="0"/>
        <v>100</v>
      </c>
    </row>
    <row r="19" spans="2:5" x14ac:dyDescent="0.25">
      <c r="B19" s="273" t="s">
        <v>121</v>
      </c>
      <c r="C19" s="271">
        <v>7</v>
      </c>
      <c r="D19" s="271">
        <v>9</v>
      </c>
      <c r="E19" s="271">
        <f t="shared" si="0"/>
        <v>16</v>
      </c>
    </row>
    <row r="20" spans="2:5" x14ac:dyDescent="0.25">
      <c r="B20" s="273" t="s">
        <v>122</v>
      </c>
      <c r="C20" s="271">
        <v>5</v>
      </c>
      <c r="D20" s="271">
        <v>14</v>
      </c>
      <c r="E20" s="271">
        <f t="shared" si="0"/>
        <v>19</v>
      </c>
    </row>
    <row r="21" spans="2:5" x14ac:dyDescent="0.25">
      <c r="B21" s="273" t="s">
        <v>123</v>
      </c>
      <c r="C21" s="271">
        <v>18</v>
      </c>
      <c r="D21" s="271">
        <v>0</v>
      </c>
      <c r="E21" s="271">
        <f t="shared" si="0"/>
        <v>18</v>
      </c>
    </row>
    <row r="22" spans="2:5" x14ac:dyDescent="0.25">
      <c r="B22" s="273" t="s">
        <v>124</v>
      </c>
      <c r="C22" s="271">
        <v>9</v>
      </c>
      <c r="D22" s="271">
        <v>11</v>
      </c>
      <c r="E22" s="271">
        <f t="shared" si="0"/>
        <v>20</v>
      </c>
    </row>
    <row r="23" spans="2:5" x14ac:dyDescent="0.25">
      <c r="B23" s="273" t="s">
        <v>125</v>
      </c>
      <c r="C23" s="271">
        <v>6</v>
      </c>
      <c r="D23" s="271">
        <v>10</v>
      </c>
      <c r="E23" s="271">
        <f t="shared" si="0"/>
        <v>16</v>
      </c>
    </row>
    <row r="24" spans="2:5" x14ac:dyDescent="0.25">
      <c r="B24" s="273" t="s">
        <v>126</v>
      </c>
      <c r="C24" s="271">
        <v>3</v>
      </c>
      <c r="D24" s="271">
        <v>17</v>
      </c>
      <c r="E24" s="271">
        <f t="shared" si="0"/>
        <v>20</v>
      </c>
    </row>
    <row r="25" spans="2:5" x14ac:dyDescent="0.25">
      <c r="B25" s="273" t="s">
        <v>127</v>
      </c>
      <c r="C25" s="271">
        <v>20</v>
      </c>
      <c r="D25" s="271">
        <v>0</v>
      </c>
      <c r="E25" s="271">
        <f t="shared" si="0"/>
        <v>20</v>
      </c>
    </row>
    <row r="26" spans="2:5" x14ac:dyDescent="0.25">
      <c r="B26" s="273" t="s">
        <v>128</v>
      </c>
      <c r="C26" s="271">
        <v>37</v>
      </c>
      <c r="D26" s="271">
        <v>0</v>
      </c>
      <c r="E26" s="271">
        <f t="shared" si="0"/>
        <v>37</v>
      </c>
    </row>
    <row r="27" spans="2:5" x14ac:dyDescent="0.25">
      <c r="B27" s="273" t="s">
        <v>129</v>
      </c>
      <c r="C27" s="271">
        <v>1</v>
      </c>
      <c r="D27" s="271">
        <v>35</v>
      </c>
      <c r="E27" s="271">
        <f t="shared" si="0"/>
        <v>36</v>
      </c>
    </row>
    <row r="28" spans="2:5" x14ac:dyDescent="0.25">
      <c r="B28" s="273" t="s">
        <v>130</v>
      </c>
      <c r="C28" s="271">
        <v>6</v>
      </c>
      <c r="D28" s="271">
        <v>14</v>
      </c>
      <c r="E28" s="271">
        <f t="shared" si="0"/>
        <v>20</v>
      </c>
    </row>
    <row r="29" spans="2:5" x14ac:dyDescent="0.25">
      <c r="B29" s="273" t="s">
        <v>131</v>
      </c>
      <c r="C29" s="271">
        <v>17</v>
      </c>
      <c r="D29" s="271">
        <v>3</v>
      </c>
      <c r="E29" s="271">
        <f t="shared" si="0"/>
        <v>20</v>
      </c>
    </row>
    <row r="30" spans="2:5" x14ac:dyDescent="0.25">
      <c r="B30" s="273" t="s">
        <v>132</v>
      </c>
      <c r="C30" s="271"/>
      <c r="D30" s="271">
        <v>20</v>
      </c>
      <c r="E30" s="271">
        <f t="shared" si="0"/>
        <v>20</v>
      </c>
    </row>
    <row r="31" spans="2:5" x14ac:dyDescent="0.25">
      <c r="B31" s="273" t="s">
        <v>133</v>
      </c>
      <c r="C31" s="271">
        <v>201</v>
      </c>
      <c r="D31" s="271">
        <v>411</v>
      </c>
      <c r="E31" s="271">
        <f t="shared" si="0"/>
        <v>612</v>
      </c>
    </row>
    <row r="32" spans="2:5" x14ac:dyDescent="0.25">
      <c r="B32" s="273" t="s">
        <v>134</v>
      </c>
      <c r="C32" s="271">
        <v>8</v>
      </c>
      <c r="D32" s="271">
        <v>10</v>
      </c>
      <c r="E32" s="271">
        <f t="shared" si="0"/>
        <v>18</v>
      </c>
    </row>
    <row r="33" spans="2:5" x14ac:dyDescent="0.25">
      <c r="B33" s="273" t="s">
        <v>135</v>
      </c>
      <c r="C33" s="271">
        <v>84</v>
      </c>
      <c r="D33" s="271">
        <v>11</v>
      </c>
      <c r="E33" s="271">
        <f t="shared" si="0"/>
        <v>95</v>
      </c>
    </row>
    <row r="34" spans="2:5" x14ac:dyDescent="0.25">
      <c r="B34" s="273" t="s">
        <v>136</v>
      </c>
      <c r="C34" s="271">
        <v>19</v>
      </c>
      <c r="D34" s="271">
        <v>0</v>
      </c>
      <c r="E34" s="271">
        <f t="shared" si="0"/>
        <v>19</v>
      </c>
    </row>
    <row r="35" spans="2:5" x14ac:dyDescent="0.25">
      <c r="B35" s="273" t="s">
        <v>137</v>
      </c>
      <c r="C35" s="271">
        <v>2</v>
      </c>
      <c r="D35" s="271">
        <v>17</v>
      </c>
      <c r="E35" s="271">
        <f t="shared" si="0"/>
        <v>19</v>
      </c>
    </row>
    <row r="36" spans="2:5" x14ac:dyDescent="0.25">
      <c r="B36" s="273" t="s">
        <v>138</v>
      </c>
      <c r="C36" s="271">
        <v>4</v>
      </c>
      <c r="D36" s="271">
        <v>53</v>
      </c>
      <c r="E36" s="271">
        <f t="shared" si="0"/>
        <v>57</v>
      </c>
    </row>
    <row r="37" spans="2:5" x14ac:dyDescent="0.25">
      <c r="B37" s="273" t="s">
        <v>139</v>
      </c>
      <c r="C37" s="271">
        <v>2</v>
      </c>
      <c r="D37" s="271">
        <v>18</v>
      </c>
      <c r="E37" s="271">
        <f t="shared" si="0"/>
        <v>20</v>
      </c>
    </row>
    <row r="38" spans="2:5" x14ac:dyDescent="0.25">
      <c r="B38" s="273" t="s">
        <v>140</v>
      </c>
      <c r="C38" s="271">
        <v>1</v>
      </c>
      <c r="D38" s="271">
        <v>59</v>
      </c>
      <c r="E38" s="271">
        <f t="shared" si="0"/>
        <v>60</v>
      </c>
    </row>
    <row r="39" spans="2:5" x14ac:dyDescent="0.25">
      <c r="B39" s="273" t="s">
        <v>141</v>
      </c>
      <c r="C39" s="271">
        <v>12</v>
      </c>
      <c r="D39" s="271">
        <v>7</v>
      </c>
      <c r="E39" s="271">
        <f t="shared" si="0"/>
        <v>19</v>
      </c>
    </row>
    <row r="40" spans="2:5" x14ac:dyDescent="0.25">
      <c r="B40" s="273" t="s">
        <v>142</v>
      </c>
      <c r="C40" s="271">
        <v>21</v>
      </c>
      <c r="D40" s="271">
        <v>118</v>
      </c>
      <c r="E40" s="271">
        <f t="shared" si="0"/>
        <v>139</v>
      </c>
    </row>
    <row r="41" spans="2:5" x14ac:dyDescent="0.25">
      <c r="B41" s="273" t="s">
        <v>143</v>
      </c>
      <c r="C41" s="271">
        <v>141</v>
      </c>
      <c r="D41" s="271">
        <v>11</v>
      </c>
      <c r="E41" s="271">
        <f t="shared" si="0"/>
        <v>152</v>
      </c>
    </row>
    <row r="42" spans="2:5" x14ac:dyDescent="0.25">
      <c r="B42" s="273" t="s">
        <v>144</v>
      </c>
      <c r="C42" s="271">
        <v>1</v>
      </c>
      <c r="D42" s="271">
        <v>17</v>
      </c>
      <c r="E42" s="271">
        <f t="shared" si="0"/>
        <v>18</v>
      </c>
    </row>
    <row r="43" spans="2:5" x14ac:dyDescent="0.25">
      <c r="B43" s="273" t="s">
        <v>145</v>
      </c>
      <c r="C43" s="271">
        <v>38</v>
      </c>
      <c r="D43" s="271">
        <v>0</v>
      </c>
      <c r="E43" s="271">
        <f t="shared" si="0"/>
        <v>38</v>
      </c>
    </row>
    <row r="44" spans="2:5" x14ac:dyDescent="0.25">
      <c r="B44" s="273" t="s">
        <v>146</v>
      </c>
      <c r="C44" s="271">
        <v>5</v>
      </c>
      <c r="D44" s="271">
        <v>15</v>
      </c>
      <c r="E44" s="271">
        <f t="shared" si="0"/>
        <v>20</v>
      </c>
    </row>
    <row r="45" spans="2:5" x14ac:dyDescent="0.25">
      <c r="B45" s="273" t="s">
        <v>147</v>
      </c>
      <c r="C45" s="271">
        <v>2</v>
      </c>
      <c r="D45" s="271">
        <v>17</v>
      </c>
      <c r="E45" s="271">
        <f t="shared" si="0"/>
        <v>19</v>
      </c>
    </row>
    <row r="46" spans="2:5" x14ac:dyDescent="0.25">
      <c r="B46" s="273" t="s">
        <v>148</v>
      </c>
      <c r="C46" s="271">
        <v>40</v>
      </c>
      <c r="D46" s="271">
        <v>0</v>
      </c>
      <c r="E46" s="271">
        <f t="shared" si="0"/>
        <v>40</v>
      </c>
    </row>
    <row r="47" spans="2:5" x14ac:dyDescent="0.25">
      <c r="B47" s="273" t="s">
        <v>149</v>
      </c>
      <c r="C47" s="271">
        <v>19</v>
      </c>
      <c r="D47" s="271">
        <v>0</v>
      </c>
      <c r="E47" s="271">
        <f t="shared" si="0"/>
        <v>19</v>
      </c>
    </row>
    <row r="48" spans="2:5" x14ac:dyDescent="0.25">
      <c r="B48" s="273" t="s">
        <v>150</v>
      </c>
      <c r="C48" s="271">
        <v>16</v>
      </c>
      <c r="D48" s="271">
        <v>94</v>
      </c>
      <c r="E48" s="271">
        <f t="shared" si="0"/>
        <v>110</v>
      </c>
    </row>
    <row r="49" spans="2:7" x14ac:dyDescent="0.25">
      <c r="B49" s="273" t="s">
        <v>151</v>
      </c>
      <c r="C49" s="271">
        <v>7</v>
      </c>
      <c r="D49" s="271">
        <v>11</v>
      </c>
      <c r="E49" s="271">
        <f t="shared" si="0"/>
        <v>18</v>
      </c>
    </row>
    <row r="50" spans="2:7" x14ac:dyDescent="0.25">
      <c r="B50" s="273" t="s">
        <v>152</v>
      </c>
      <c r="C50" s="271">
        <v>2</v>
      </c>
      <c r="D50" s="271">
        <v>18</v>
      </c>
      <c r="E50" s="271">
        <f t="shared" si="0"/>
        <v>20</v>
      </c>
    </row>
    <row r="51" spans="2:7" x14ac:dyDescent="0.25">
      <c r="B51" s="273" t="s">
        <v>153</v>
      </c>
      <c r="C51" s="271">
        <v>4</v>
      </c>
      <c r="D51" s="271">
        <v>23</v>
      </c>
      <c r="E51" s="271">
        <f t="shared" si="0"/>
        <v>27</v>
      </c>
    </row>
    <row r="52" spans="2:7" x14ac:dyDescent="0.25">
      <c r="B52" s="273" t="s">
        <v>154</v>
      </c>
      <c r="C52" s="271">
        <v>2</v>
      </c>
      <c r="D52" s="271">
        <v>18</v>
      </c>
      <c r="E52" s="271">
        <f t="shared" si="0"/>
        <v>20</v>
      </c>
    </row>
    <row r="53" spans="2:7" ht="17.25" customHeight="1" x14ac:dyDescent="0.25">
      <c r="B53" s="273" t="s">
        <v>155</v>
      </c>
      <c r="C53" s="271">
        <v>14</v>
      </c>
      <c r="D53" s="271">
        <v>0</v>
      </c>
      <c r="E53" s="271">
        <f t="shared" si="0"/>
        <v>14</v>
      </c>
    </row>
    <row r="54" spans="2:7" ht="17.25" customHeight="1" x14ac:dyDescent="0.25">
      <c r="B54" s="273" t="s">
        <v>156</v>
      </c>
      <c r="C54" s="271">
        <v>5</v>
      </c>
      <c r="D54" s="271">
        <v>14</v>
      </c>
      <c r="E54" s="271">
        <f t="shared" si="0"/>
        <v>19</v>
      </c>
    </row>
    <row r="55" spans="2:7" ht="17.25" customHeight="1" x14ac:dyDescent="0.25">
      <c r="B55" s="273" t="s">
        <v>157</v>
      </c>
      <c r="C55" s="271">
        <v>18</v>
      </c>
      <c r="D55" s="271">
        <v>42</v>
      </c>
      <c r="E55" s="271">
        <f t="shared" si="0"/>
        <v>60</v>
      </c>
    </row>
    <row r="56" spans="2:7" ht="17.25" customHeight="1" x14ac:dyDescent="0.25">
      <c r="B56" s="273" t="s">
        <v>158</v>
      </c>
      <c r="C56" s="271">
        <v>12</v>
      </c>
      <c r="D56" s="271">
        <v>8</v>
      </c>
      <c r="E56" s="271">
        <f t="shared" si="0"/>
        <v>20</v>
      </c>
    </row>
    <row r="57" spans="2:7" ht="17.25" customHeight="1" x14ac:dyDescent="0.25">
      <c r="B57" s="273" t="s">
        <v>159</v>
      </c>
      <c r="C57" s="271">
        <v>11</v>
      </c>
      <c r="D57" s="271">
        <v>9</v>
      </c>
      <c r="E57" s="271">
        <f t="shared" si="0"/>
        <v>20</v>
      </c>
    </row>
    <row r="58" spans="2:7" ht="17.25" customHeight="1" x14ac:dyDescent="0.25">
      <c r="B58" s="273" t="s">
        <v>160</v>
      </c>
      <c r="C58" s="271">
        <v>6</v>
      </c>
      <c r="D58" s="271">
        <v>13</v>
      </c>
      <c r="E58" s="271">
        <f t="shared" si="0"/>
        <v>19</v>
      </c>
    </row>
    <row r="59" spans="2:7" ht="9.75" customHeight="1" thickBot="1" x14ac:dyDescent="0.3">
      <c r="B59" s="273"/>
      <c r="C59" s="272"/>
      <c r="D59" s="272"/>
      <c r="E59" s="272"/>
    </row>
    <row r="60" spans="2:7" ht="19.5" customHeight="1" x14ac:dyDescent="0.25">
      <c r="B60" s="225" t="s">
        <v>8</v>
      </c>
      <c r="C60" s="274">
        <f>SUM(C9:C59)</f>
        <v>986</v>
      </c>
      <c r="D60" s="275">
        <f>SUM(D9:D59)</f>
        <v>1382</v>
      </c>
      <c r="E60" s="276">
        <f>SUM(E9:E59)</f>
        <v>2368</v>
      </c>
    </row>
    <row r="61" spans="2:7" ht="30" customHeight="1" x14ac:dyDescent="0.25">
      <c r="B61" s="416" t="s">
        <v>346</v>
      </c>
      <c r="C61" s="416"/>
      <c r="D61" s="416"/>
      <c r="E61" s="416"/>
      <c r="F61" s="416"/>
      <c r="G61" s="416"/>
    </row>
    <row r="62" spans="2:7" x14ac:dyDescent="0.25">
      <c r="B62" s="484" t="s">
        <v>345</v>
      </c>
      <c r="C62" s="378"/>
      <c r="D62" s="378"/>
      <c r="E62" s="378"/>
      <c r="F62" s="378"/>
      <c r="G62" s="378"/>
    </row>
    <row r="63" spans="2:7" x14ac:dyDescent="0.25">
      <c r="B63" s="431" t="s">
        <v>161</v>
      </c>
      <c r="C63" s="431"/>
      <c r="D63" s="431"/>
      <c r="E63" s="431"/>
      <c r="F63" s="80"/>
      <c r="G63" s="80"/>
    </row>
    <row r="64" spans="2:7" ht="15.75" customHeight="1" x14ac:dyDescent="0.25">
      <c r="B64" s="431"/>
      <c r="C64" s="431"/>
      <c r="D64" s="431"/>
      <c r="E64" s="431"/>
    </row>
    <row r="65" spans="2:5" ht="26.25" customHeight="1" x14ac:dyDescent="0.25">
      <c r="B65" s="431"/>
      <c r="C65" s="431"/>
      <c r="D65" s="431"/>
      <c r="E65" s="431"/>
    </row>
  </sheetData>
  <mergeCells count="12">
    <mergeCell ref="B63:E63"/>
    <mergeCell ref="B64:E64"/>
    <mergeCell ref="B65:E65"/>
    <mergeCell ref="B1:E1"/>
    <mergeCell ref="B3:E3"/>
    <mergeCell ref="B4:E4"/>
    <mergeCell ref="B5:E5"/>
    <mergeCell ref="B6:E6"/>
    <mergeCell ref="B7:B8"/>
    <mergeCell ref="C7:D7"/>
    <mergeCell ref="E7:E8"/>
    <mergeCell ref="B61:G61"/>
  </mergeCells>
  <printOptions horizontalCentered="1" verticalCentered="1"/>
  <pageMargins left="0" right="0" top="0" bottom="0" header="0" footer="0"/>
  <pageSetup paperSize="9" scale="7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N51"/>
  <sheetViews>
    <sheetView showGridLines="0" view="pageBreakPreview" zoomScaleSheetLayoutView="70" workbookViewId="0">
      <selection activeCell="B36" sqref="B36:J37"/>
    </sheetView>
  </sheetViews>
  <sheetFormatPr baseColWidth="10" defaultColWidth="11.42578125" defaultRowHeight="15" x14ac:dyDescent="0.25"/>
  <cols>
    <col min="2" max="2" width="65.5703125" customWidth="1"/>
    <col min="3" max="3" width="22.42578125" customWidth="1"/>
    <col min="4" max="4" width="14.28515625" customWidth="1"/>
    <col min="10" max="10" width="14.42578125" customWidth="1"/>
    <col min="14" max="14" width="13.28515625" customWidth="1"/>
  </cols>
  <sheetData>
    <row r="1" spans="2:13" ht="15.75" x14ac:dyDescent="0.25">
      <c r="B1" s="412" t="s">
        <v>323</v>
      </c>
      <c r="C1" s="412"/>
      <c r="D1" s="412"/>
      <c r="E1" s="412"/>
      <c r="F1" s="412"/>
      <c r="G1" s="412"/>
      <c r="H1" s="412"/>
      <c r="I1" s="412"/>
      <c r="J1" s="1"/>
      <c r="K1" s="99"/>
      <c r="L1" s="1"/>
    </row>
    <row r="2" spans="2:13" ht="18" x14ac:dyDescent="0.25">
      <c r="B2" s="76" t="s">
        <v>0</v>
      </c>
      <c r="C2" s="99"/>
    </row>
    <row r="3" spans="2:13" ht="18" x14ac:dyDescent="0.25">
      <c r="B3" s="413" t="s">
        <v>162</v>
      </c>
      <c r="C3" s="413"/>
      <c r="D3" s="413"/>
      <c r="E3" s="413"/>
      <c r="F3" s="413"/>
      <c r="G3" s="413"/>
      <c r="H3" s="413"/>
      <c r="I3" s="413"/>
      <c r="J3" s="100"/>
      <c r="K3" s="101"/>
      <c r="L3" s="100"/>
      <c r="M3" s="1"/>
    </row>
    <row r="4" spans="2:13" ht="18" x14ac:dyDescent="0.25">
      <c r="B4" s="413" t="s">
        <v>163</v>
      </c>
      <c r="C4" s="413"/>
      <c r="D4" s="413"/>
      <c r="E4" s="413"/>
      <c r="F4" s="413"/>
      <c r="G4" s="413"/>
      <c r="H4" s="413"/>
      <c r="I4" s="413"/>
      <c r="J4" s="100"/>
      <c r="K4" s="101"/>
      <c r="L4" s="100"/>
      <c r="M4" s="1"/>
    </row>
    <row r="5" spans="2:13" ht="18" x14ac:dyDescent="0.25">
      <c r="B5" s="414">
        <v>2019</v>
      </c>
      <c r="C5" s="414"/>
      <c r="D5" s="414"/>
      <c r="E5" s="414"/>
      <c r="F5" s="414"/>
      <c r="G5" s="414"/>
      <c r="H5" s="414"/>
      <c r="I5" s="414"/>
      <c r="J5" s="9"/>
      <c r="K5" s="102"/>
      <c r="L5" s="9"/>
    </row>
    <row r="6" spans="2:13" ht="6.75" customHeight="1" x14ac:dyDescent="0.25">
      <c r="B6" s="102"/>
      <c r="C6" s="102"/>
      <c r="D6" s="102"/>
      <c r="E6" s="102"/>
      <c r="F6" s="102"/>
      <c r="G6" s="102"/>
      <c r="H6" s="102"/>
      <c r="I6" s="102"/>
      <c r="J6" s="102"/>
      <c r="K6" s="102"/>
      <c r="L6" s="9"/>
    </row>
    <row r="7" spans="2:13" ht="32.25" customHeight="1" thickBot="1" x14ac:dyDescent="0.3">
      <c r="B7" s="279" t="s">
        <v>164</v>
      </c>
      <c r="C7" s="285" t="s">
        <v>331</v>
      </c>
      <c r="D7" s="102"/>
      <c r="E7" s="102"/>
      <c r="F7" s="102"/>
      <c r="G7" s="102"/>
      <c r="H7" s="102"/>
      <c r="I7" s="102"/>
      <c r="J7" s="102"/>
      <c r="K7" s="102"/>
      <c r="L7" s="9"/>
    </row>
    <row r="8" spans="2:13" ht="21.75" customHeight="1" x14ac:dyDescent="0.25">
      <c r="B8" s="284" t="s">
        <v>92</v>
      </c>
      <c r="C8" s="281">
        <f>+C9+C10</f>
        <v>3141</v>
      </c>
      <c r="D8" s="102"/>
      <c r="E8" s="102"/>
      <c r="F8" s="102"/>
      <c r="G8" s="102"/>
      <c r="H8" s="102"/>
      <c r="I8" s="102"/>
      <c r="J8" s="102"/>
      <c r="K8" s="102"/>
      <c r="L8" s="9"/>
    </row>
    <row r="9" spans="2:13" ht="18" x14ac:dyDescent="0.25">
      <c r="B9" s="280" t="s">
        <v>9</v>
      </c>
      <c r="C9" s="282">
        <v>1456</v>
      </c>
      <c r="D9" s="102"/>
      <c r="E9" s="102"/>
      <c r="F9" s="102"/>
      <c r="G9" s="102"/>
      <c r="H9" s="102"/>
      <c r="I9" s="102"/>
      <c r="J9" s="102"/>
      <c r="K9" s="102"/>
      <c r="L9" s="9"/>
    </row>
    <row r="10" spans="2:13" ht="18" x14ac:dyDescent="0.25">
      <c r="B10" s="280" t="s">
        <v>10</v>
      </c>
      <c r="C10" s="282">
        <v>1685</v>
      </c>
      <c r="D10" s="102"/>
      <c r="E10" s="102"/>
      <c r="F10" s="102"/>
      <c r="G10" s="102"/>
      <c r="H10" s="102"/>
      <c r="I10" s="102"/>
      <c r="J10" s="102"/>
      <c r="K10" s="102"/>
      <c r="L10" s="9"/>
    </row>
    <row r="11" spans="2:13" ht="20.25" customHeight="1" x14ac:dyDescent="0.25">
      <c r="B11" s="284" t="s">
        <v>4</v>
      </c>
      <c r="C11" s="283">
        <f>SUM(C12:C14)</f>
        <v>3141</v>
      </c>
      <c r="D11" s="102"/>
      <c r="E11" s="102"/>
      <c r="F11" s="102"/>
      <c r="G11" s="102"/>
      <c r="H11" s="102"/>
      <c r="I11" s="102"/>
      <c r="J11" s="102"/>
      <c r="K11" s="102"/>
      <c r="L11" s="9"/>
    </row>
    <row r="12" spans="2:13" ht="16.5" customHeight="1" x14ac:dyDescent="0.25">
      <c r="B12" s="280" t="s">
        <v>93</v>
      </c>
      <c r="C12" s="282">
        <v>1234</v>
      </c>
      <c r="D12" s="102"/>
      <c r="E12" s="102"/>
      <c r="F12" s="102"/>
      <c r="G12" s="102"/>
      <c r="H12" s="102"/>
      <c r="I12" s="102"/>
      <c r="J12" s="102"/>
      <c r="K12" s="102"/>
      <c r="L12" s="9"/>
    </row>
    <row r="13" spans="2:13" ht="16.5" customHeight="1" x14ac:dyDescent="0.25">
      <c r="B13" s="280" t="s">
        <v>94</v>
      </c>
      <c r="C13" s="282">
        <v>1841</v>
      </c>
      <c r="D13" s="102"/>
      <c r="E13" s="102"/>
      <c r="F13" s="102"/>
      <c r="G13" s="102"/>
      <c r="H13" s="102"/>
      <c r="I13" s="102"/>
      <c r="J13" s="102"/>
      <c r="K13" s="102"/>
      <c r="L13" s="9"/>
    </row>
    <row r="14" spans="2:13" ht="16.5" customHeight="1" x14ac:dyDescent="0.25">
      <c r="B14" s="280" t="s">
        <v>95</v>
      </c>
      <c r="C14" s="282">
        <v>66</v>
      </c>
      <c r="D14" s="102"/>
      <c r="E14" s="102"/>
      <c r="F14" s="102"/>
      <c r="G14" s="102"/>
      <c r="H14" s="102"/>
      <c r="I14" s="102"/>
      <c r="J14" s="102"/>
      <c r="K14" s="102"/>
      <c r="L14" s="9"/>
    </row>
    <row r="15" spans="2:13" ht="22.5" customHeight="1" x14ac:dyDescent="0.25">
      <c r="B15" s="284" t="s">
        <v>96</v>
      </c>
      <c r="C15" s="283">
        <f>SUM(C16:C34)</f>
        <v>3141</v>
      </c>
      <c r="D15" s="102"/>
      <c r="E15" s="102"/>
      <c r="F15" s="102"/>
      <c r="G15" s="102"/>
      <c r="H15" s="102"/>
      <c r="I15" s="102"/>
      <c r="J15" s="102"/>
      <c r="K15" s="102"/>
      <c r="L15" s="9"/>
    </row>
    <row r="16" spans="2:13" ht="15.6" customHeight="1" x14ac:dyDescent="0.25">
      <c r="B16" s="280" t="s">
        <v>165</v>
      </c>
      <c r="C16" s="266">
        <v>166</v>
      </c>
      <c r="D16" s="102"/>
      <c r="E16" s="102"/>
      <c r="F16" s="102"/>
      <c r="G16" s="102"/>
      <c r="H16" s="102"/>
      <c r="I16" s="102"/>
      <c r="J16" s="102"/>
      <c r="K16" s="102"/>
      <c r="L16" s="9"/>
    </row>
    <row r="17" spans="2:12" ht="15.6" customHeight="1" x14ac:dyDescent="0.25">
      <c r="B17" s="280" t="s">
        <v>166</v>
      </c>
      <c r="C17" s="266">
        <v>252</v>
      </c>
      <c r="D17" s="102"/>
      <c r="E17" s="102"/>
      <c r="F17" s="102"/>
      <c r="G17" s="102"/>
      <c r="H17" s="102"/>
      <c r="I17" s="102"/>
      <c r="J17" s="102"/>
      <c r="K17" s="102"/>
      <c r="L17" s="9"/>
    </row>
    <row r="18" spans="2:12" ht="15.6" customHeight="1" x14ac:dyDescent="0.25">
      <c r="B18" s="280" t="s">
        <v>167</v>
      </c>
      <c r="C18" s="266">
        <v>252</v>
      </c>
      <c r="D18" s="102"/>
      <c r="E18" s="102"/>
      <c r="F18" s="102"/>
      <c r="G18" s="102"/>
      <c r="H18" s="102"/>
      <c r="I18" s="102"/>
      <c r="J18" s="102"/>
      <c r="K18" s="102"/>
      <c r="L18" s="9"/>
    </row>
    <row r="19" spans="2:12" ht="15.6" customHeight="1" x14ac:dyDescent="0.25">
      <c r="B19" s="280" t="s">
        <v>168</v>
      </c>
      <c r="C19" s="266">
        <v>265</v>
      </c>
      <c r="D19" s="102"/>
      <c r="E19" s="102"/>
      <c r="F19" s="102"/>
      <c r="G19" s="102"/>
      <c r="H19" s="102"/>
      <c r="I19" s="102"/>
      <c r="J19" s="102"/>
      <c r="K19" s="102"/>
      <c r="L19" s="9"/>
    </row>
    <row r="20" spans="2:12" ht="15.6" customHeight="1" x14ac:dyDescent="0.25">
      <c r="B20" s="280" t="s">
        <v>169</v>
      </c>
      <c r="C20" s="266">
        <v>15</v>
      </c>
      <c r="D20" s="102"/>
      <c r="E20" s="102"/>
      <c r="F20" s="102"/>
      <c r="G20" s="102"/>
      <c r="H20" s="102"/>
      <c r="I20" s="102"/>
      <c r="J20" s="102"/>
      <c r="K20" s="102"/>
      <c r="L20" s="9"/>
    </row>
    <row r="21" spans="2:12" ht="15.6" customHeight="1" x14ac:dyDescent="0.25">
      <c r="B21" s="280" t="s">
        <v>170</v>
      </c>
      <c r="C21" s="266">
        <v>100</v>
      </c>
      <c r="D21" s="102"/>
      <c r="E21" s="102"/>
      <c r="F21" s="102"/>
      <c r="G21" s="102"/>
      <c r="H21" s="102"/>
      <c r="I21" s="102"/>
      <c r="J21" s="102"/>
      <c r="K21" s="102"/>
      <c r="L21" s="9"/>
    </row>
    <row r="22" spans="2:12" ht="15.6" customHeight="1" x14ac:dyDescent="0.25">
      <c r="B22" s="280" t="s">
        <v>171</v>
      </c>
      <c r="C22" s="266">
        <v>151</v>
      </c>
      <c r="D22" s="102"/>
      <c r="E22" s="102"/>
      <c r="F22" s="102"/>
      <c r="G22" s="102"/>
      <c r="H22" s="102"/>
      <c r="I22" s="102"/>
      <c r="J22" s="102"/>
      <c r="K22" s="102"/>
      <c r="L22" s="9"/>
    </row>
    <row r="23" spans="2:12" ht="15.6" customHeight="1" x14ac:dyDescent="0.25">
      <c r="B23" s="280" t="s">
        <v>126</v>
      </c>
      <c r="C23" s="266">
        <v>308</v>
      </c>
      <c r="D23" s="102"/>
      <c r="E23" s="102"/>
      <c r="F23" s="102"/>
      <c r="G23" s="102"/>
      <c r="H23" s="102"/>
      <c r="I23" s="102"/>
      <c r="J23" s="102"/>
      <c r="K23" s="102"/>
      <c r="L23" s="9"/>
    </row>
    <row r="24" spans="2:12" ht="15.6" customHeight="1" x14ac:dyDescent="0.25">
      <c r="B24" s="280" t="s">
        <v>172</v>
      </c>
      <c r="C24" s="266">
        <v>46</v>
      </c>
      <c r="D24" s="102"/>
      <c r="E24" s="102"/>
      <c r="F24" s="102"/>
      <c r="G24" s="102"/>
      <c r="H24" s="102"/>
      <c r="I24" s="102"/>
      <c r="J24" s="102"/>
      <c r="K24" s="102"/>
      <c r="L24" s="9"/>
    </row>
    <row r="25" spans="2:12" ht="15.6" customHeight="1" x14ac:dyDescent="0.25">
      <c r="B25" s="280" t="s">
        <v>173</v>
      </c>
      <c r="C25" s="266">
        <v>40</v>
      </c>
      <c r="D25" s="102"/>
      <c r="E25" s="102"/>
      <c r="F25" s="102"/>
      <c r="G25" s="102"/>
      <c r="H25" s="102"/>
      <c r="I25" s="102"/>
      <c r="J25" s="102"/>
      <c r="K25" s="102"/>
      <c r="L25" s="9"/>
    </row>
    <row r="26" spans="2:12" ht="15.6" customHeight="1" x14ac:dyDescent="0.25">
      <c r="B26" s="280" t="s">
        <v>174</v>
      </c>
      <c r="C26" s="266">
        <v>55</v>
      </c>
      <c r="D26" s="102"/>
      <c r="E26" s="102"/>
      <c r="F26" s="102"/>
      <c r="G26" s="102"/>
      <c r="H26" s="102"/>
      <c r="I26" s="102"/>
      <c r="J26" s="102"/>
      <c r="K26" s="102"/>
      <c r="L26" s="9"/>
    </row>
    <row r="27" spans="2:12" ht="15.6" customHeight="1" x14ac:dyDescent="0.25">
      <c r="B27" s="280" t="s">
        <v>175</v>
      </c>
      <c r="C27" s="266">
        <v>52</v>
      </c>
      <c r="D27" s="102"/>
      <c r="E27" s="102"/>
      <c r="F27" s="102"/>
      <c r="G27" s="102"/>
      <c r="H27" s="102"/>
      <c r="I27" s="102"/>
      <c r="J27" s="102"/>
      <c r="K27" s="102"/>
      <c r="L27" s="9"/>
    </row>
    <row r="28" spans="2:12" ht="15.6" customHeight="1" x14ac:dyDescent="0.25">
      <c r="B28" s="280" t="s">
        <v>176</v>
      </c>
      <c r="C28" s="266">
        <v>202</v>
      </c>
      <c r="D28" s="102"/>
      <c r="E28" s="102"/>
      <c r="F28" s="102"/>
      <c r="G28" s="102"/>
      <c r="H28" s="102"/>
      <c r="I28" s="102"/>
      <c r="J28" s="102"/>
      <c r="K28" s="102"/>
      <c r="L28" s="9"/>
    </row>
    <row r="29" spans="2:12" ht="15.6" customHeight="1" x14ac:dyDescent="0.25">
      <c r="B29" s="280" t="s">
        <v>177</v>
      </c>
      <c r="C29" s="266">
        <v>48</v>
      </c>
      <c r="D29" s="102"/>
      <c r="E29" s="102"/>
      <c r="F29" s="102"/>
      <c r="G29" s="102"/>
      <c r="H29" s="102"/>
      <c r="I29" s="102"/>
      <c r="J29" s="102"/>
      <c r="K29" s="102"/>
      <c r="L29" s="9"/>
    </row>
    <row r="30" spans="2:12" ht="15.6" customHeight="1" x14ac:dyDescent="0.25">
      <c r="B30" s="280" t="s">
        <v>178</v>
      </c>
      <c r="C30" s="266">
        <v>15</v>
      </c>
      <c r="D30" s="102"/>
      <c r="E30" s="102"/>
      <c r="F30" s="102"/>
      <c r="G30" s="102"/>
      <c r="H30" s="102"/>
      <c r="I30" s="102"/>
      <c r="J30" s="102"/>
      <c r="K30" s="102"/>
      <c r="L30" s="9"/>
    </row>
    <row r="31" spans="2:12" ht="15.6" customHeight="1" x14ac:dyDescent="0.25">
      <c r="B31" s="280" t="s">
        <v>179</v>
      </c>
      <c r="C31" s="266">
        <v>158</v>
      </c>
      <c r="D31" s="102"/>
      <c r="E31" s="102"/>
      <c r="F31" s="102"/>
      <c r="G31" s="102"/>
      <c r="H31" s="102"/>
      <c r="I31" s="102"/>
      <c r="J31" s="102"/>
      <c r="K31" s="102"/>
      <c r="L31" s="9"/>
    </row>
    <row r="32" spans="2:12" ht="15.6" customHeight="1" x14ac:dyDescent="0.25">
      <c r="B32" s="280" t="s">
        <v>180</v>
      </c>
      <c r="C32" s="266">
        <v>562</v>
      </c>
      <c r="D32" s="102"/>
      <c r="E32" s="102"/>
      <c r="F32" s="102"/>
      <c r="G32" s="102"/>
      <c r="H32" s="102"/>
      <c r="I32" s="102"/>
      <c r="J32" s="102"/>
      <c r="K32" s="102"/>
      <c r="L32" s="9"/>
    </row>
    <row r="33" spans="2:14" ht="15.6" customHeight="1" x14ac:dyDescent="0.25">
      <c r="B33" s="280" t="s">
        <v>181</v>
      </c>
      <c r="C33" s="266">
        <v>125</v>
      </c>
      <c r="D33" s="72"/>
      <c r="E33" s="71"/>
      <c r="F33" s="71"/>
      <c r="G33" s="71"/>
      <c r="H33" s="71"/>
      <c r="I33" s="71"/>
      <c r="J33" s="71"/>
      <c r="K33" s="71"/>
    </row>
    <row r="34" spans="2:14" ht="15.6" customHeight="1" thickBot="1" x14ac:dyDescent="0.3">
      <c r="B34" s="280" t="s">
        <v>182</v>
      </c>
      <c r="C34" s="268">
        <v>329</v>
      </c>
      <c r="D34" s="72"/>
      <c r="E34" s="71"/>
      <c r="F34" s="71"/>
      <c r="G34" s="71"/>
      <c r="H34" s="71"/>
      <c r="I34" s="71"/>
      <c r="J34" s="71"/>
      <c r="K34" s="71"/>
    </row>
    <row r="35" spans="2:14" ht="8.25" customHeight="1" thickBot="1" x14ac:dyDescent="0.3">
      <c r="B35" s="277"/>
      <c r="C35" s="278"/>
      <c r="D35" s="80"/>
      <c r="E35" s="80"/>
      <c r="F35" s="80"/>
      <c r="G35" s="80"/>
      <c r="H35" s="80"/>
      <c r="I35" s="80"/>
      <c r="J35" s="80"/>
      <c r="K35" s="80"/>
      <c r="L35" s="85"/>
      <c r="M35" s="85"/>
    </row>
    <row r="36" spans="2:14" ht="32.25" customHeight="1" thickBot="1" x14ac:dyDescent="0.3">
      <c r="B36" s="416" t="s">
        <v>346</v>
      </c>
      <c r="C36" s="416"/>
      <c r="D36" s="416"/>
      <c r="E36" s="416"/>
      <c r="F36" s="416"/>
      <c r="G36" s="416"/>
      <c r="M36" s="108" t="s">
        <v>183</v>
      </c>
      <c r="N36" s="108" t="s">
        <v>184</v>
      </c>
    </row>
    <row r="37" spans="2:14" x14ac:dyDescent="0.25">
      <c r="B37" s="484" t="s">
        <v>345</v>
      </c>
      <c r="C37" s="378"/>
      <c r="D37" s="378"/>
      <c r="E37" s="378"/>
      <c r="F37" s="378"/>
      <c r="G37" s="378"/>
      <c r="H37" s="376"/>
      <c r="I37" s="376"/>
      <c r="M37" s="109" t="s">
        <v>185</v>
      </c>
      <c r="N37" s="110">
        <v>1127</v>
      </c>
    </row>
    <row r="38" spans="2:14" ht="21" x14ac:dyDescent="0.25">
      <c r="B38" s="437" t="s">
        <v>186</v>
      </c>
      <c r="C38" s="438"/>
      <c r="D38" s="438"/>
      <c r="E38" s="438"/>
      <c r="F38" s="438"/>
      <c r="G38" s="438"/>
      <c r="H38" s="438"/>
      <c r="I38" s="438"/>
      <c r="M38" s="109" t="s">
        <v>187</v>
      </c>
      <c r="N38" s="110">
        <v>745</v>
      </c>
    </row>
    <row r="39" spans="2:14" ht="15" customHeight="1" x14ac:dyDescent="0.25">
      <c r="B39" s="436"/>
      <c r="C39" s="436"/>
      <c r="D39" s="436"/>
      <c r="E39" s="436"/>
      <c r="F39" s="436"/>
      <c r="G39" s="436"/>
      <c r="H39" s="436"/>
      <c r="I39" s="436"/>
      <c r="J39" s="107"/>
      <c r="K39" s="107"/>
      <c r="L39" s="107"/>
      <c r="M39" s="109" t="s">
        <v>188</v>
      </c>
      <c r="N39" s="110">
        <v>1009</v>
      </c>
    </row>
    <row r="40" spans="2:14" x14ac:dyDescent="0.25">
      <c r="M40" s="109" t="s">
        <v>189</v>
      </c>
      <c r="N40" s="110">
        <v>657</v>
      </c>
    </row>
    <row r="41" spans="2:14" x14ac:dyDescent="0.25">
      <c r="M41" s="109" t="s">
        <v>190</v>
      </c>
      <c r="N41" s="110">
        <v>475</v>
      </c>
    </row>
    <row r="42" spans="2:14" x14ac:dyDescent="0.25">
      <c r="M42" s="109" t="s">
        <v>191</v>
      </c>
      <c r="N42" s="110">
        <v>421</v>
      </c>
    </row>
    <row r="43" spans="2:14" x14ac:dyDescent="0.25">
      <c r="M43" s="109" t="s">
        <v>192</v>
      </c>
      <c r="N43" s="110">
        <v>420</v>
      </c>
    </row>
    <row r="44" spans="2:14" x14ac:dyDescent="0.25">
      <c r="M44" s="109" t="s">
        <v>193</v>
      </c>
      <c r="N44" s="110">
        <v>357</v>
      </c>
    </row>
    <row r="45" spans="2:14" x14ac:dyDescent="0.25">
      <c r="M45" s="109" t="s">
        <v>194</v>
      </c>
      <c r="N45" s="110">
        <v>226</v>
      </c>
    </row>
    <row r="46" spans="2:14" x14ac:dyDescent="0.25">
      <c r="M46" s="109" t="s">
        <v>195</v>
      </c>
      <c r="N46" s="110">
        <v>220</v>
      </c>
    </row>
    <row r="47" spans="2:14" x14ac:dyDescent="0.25">
      <c r="M47" s="109" t="s">
        <v>196</v>
      </c>
      <c r="N47" s="110">
        <v>176</v>
      </c>
    </row>
    <row r="48" spans="2:14" x14ac:dyDescent="0.25">
      <c r="M48" s="109" t="s">
        <v>197</v>
      </c>
      <c r="N48" s="110">
        <v>171</v>
      </c>
    </row>
    <row r="49" spans="13:14" x14ac:dyDescent="0.25">
      <c r="M49" s="109" t="s">
        <v>198</v>
      </c>
      <c r="N49" s="110">
        <v>114</v>
      </c>
    </row>
    <row r="50" spans="13:14" x14ac:dyDescent="0.25">
      <c r="M50" s="109" t="s">
        <v>199</v>
      </c>
      <c r="N50" s="110">
        <v>93</v>
      </c>
    </row>
    <row r="51" spans="13:14" ht="15.75" thickBot="1" x14ac:dyDescent="0.3">
      <c r="M51" s="111" t="s">
        <v>200</v>
      </c>
      <c r="N51" s="112">
        <v>46</v>
      </c>
    </row>
  </sheetData>
  <mergeCells count="7">
    <mergeCell ref="B39:I39"/>
    <mergeCell ref="B1:I1"/>
    <mergeCell ref="B3:I3"/>
    <mergeCell ref="B4:I4"/>
    <mergeCell ref="B5:I5"/>
    <mergeCell ref="B38:I38"/>
    <mergeCell ref="B36:G36"/>
  </mergeCells>
  <printOptions horizontalCentered="1" verticalCentered="1"/>
  <pageMargins left="0" right="0" top="0" bottom="0" header="0" footer="0"/>
  <pageSetup paperSize="9" scale="64"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L54"/>
  <sheetViews>
    <sheetView showGridLines="0" view="pageBreakPreview" topLeftCell="A16" zoomScaleNormal="85" zoomScaleSheetLayoutView="100" zoomScalePageLayoutView="85" workbookViewId="0">
      <selection activeCell="B36" sqref="B36:J37"/>
    </sheetView>
  </sheetViews>
  <sheetFormatPr baseColWidth="10" defaultColWidth="22.140625" defaultRowHeight="15" x14ac:dyDescent="0.25"/>
  <cols>
    <col min="2" max="2" width="49.85546875" customWidth="1"/>
    <col min="3" max="3" width="26.28515625" customWidth="1"/>
  </cols>
  <sheetData>
    <row r="1" spans="2:10" ht="15.75" x14ac:dyDescent="0.25">
      <c r="B1" s="412" t="s">
        <v>324</v>
      </c>
      <c r="C1" s="412"/>
      <c r="D1" s="412"/>
      <c r="E1" s="412"/>
      <c r="F1" s="412"/>
      <c r="G1" s="1"/>
    </row>
    <row r="2" spans="2:10" ht="20.25" customHeight="1" x14ac:dyDescent="0.25">
      <c r="B2" s="76" t="s">
        <v>0</v>
      </c>
      <c r="C2" s="76"/>
    </row>
    <row r="3" spans="2:10" x14ac:dyDescent="0.25">
      <c r="B3" s="443" t="s">
        <v>201</v>
      </c>
      <c r="C3" s="443"/>
      <c r="D3" s="443"/>
      <c r="E3" s="443"/>
      <c r="F3" s="443"/>
      <c r="G3" s="113"/>
      <c r="H3" s="113"/>
      <c r="I3" s="113"/>
      <c r="J3" s="113"/>
    </row>
    <row r="4" spans="2:10" ht="22.5" customHeight="1" x14ac:dyDescent="0.25">
      <c r="B4" s="443"/>
      <c r="C4" s="443"/>
      <c r="D4" s="443"/>
      <c r="E4" s="443"/>
      <c r="F4" s="443"/>
      <c r="G4" s="100"/>
    </row>
    <row r="5" spans="2:10" ht="22.5" customHeight="1" x14ac:dyDescent="0.25">
      <c r="B5" s="414">
        <v>2019</v>
      </c>
      <c r="C5" s="414"/>
      <c r="D5" s="414"/>
      <c r="E5" s="414"/>
      <c r="F5" s="414"/>
      <c r="G5" s="9"/>
    </row>
    <row r="6" spans="2:10" s="16" customFormat="1" ht="20.25" customHeight="1" x14ac:dyDescent="0.2">
      <c r="B6" s="415"/>
      <c r="C6" s="415"/>
    </row>
    <row r="7" spans="2:10" s="16" customFormat="1" ht="33" customHeight="1" thickBot="1" x14ac:dyDescent="0.25">
      <c r="B7" s="169" t="s">
        <v>202</v>
      </c>
      <c r="C7" s="288" t="s">
        <v>332</v>
      </c>
    </row>
    <row r="8" spans="2:10" ht="18.75" customHeight="1" x14ac:dyDescent="0.25">
      <c r="B8" s="294" t="s">
        <v>5</v>
      </c>
      <c r="C8" s="289">
        <f>SUM(C9:C10)</f>
        <v>536</v>
      </c>
    </row>
    <row r="9" spans="2:10" x14ac:dyDescent="0.25">
      <c r="B9" s="273" t="s">
        <v>9</v>
      </c>
      <c r="C9" s="290">
        <v>164</v>
      </c>
    </row>
    <row r="10" spans="2:10" x14ac:dyDescent="0.25">
      <c r="B10" s="273" t="s">
        <v>10</v>
      </c>
      <c r="C10" s="290">
        <v>372</v>
      </c>
    </row>
    <row r="11" spans="2:10" x14ac:dyDescent="0.25">
      <c r="B11" s="273"/>
      <c r="C11" s="290"/>
    </row>
    <row r="12" spans="2:10" ht="18" customHeight="1" x14ac:dyDescent="0.25">
      <c r="B12" s="294" t="s">
        <v>4</v>
      </c>
      <c r="C12" s="291">
        <f>SUM(C13:C15)</f>
        <v>536</v>
      </c>
    </row>
    <row r="13" spans="2:10" x14ac:dyDescent="0.25">
      <c r="B13" s="273"/>
      <c r="C13" s="290"/>
    </row>
    <row r="14" spans="2:10" x14ac:dyDescent="0.25">
      <c r="B14" s="273" t="s">
        <v>71</v>
      </c>
      <c r="C14" s="290">
        <v>480</v>
      </c>
    </row>
    <row r="15" spans="2:10" x14ac:dyDescent="0.25">
      <c r="B15" s="273" t="s">
        <v>72</v>
      </c>
      <c r="C15" s="290">
        <v>56</v>
      </c>
    </row>
    <row r="16" spans="2:10" ht="15.75" customHeight="1" x14ac:dyDescent="0.25">
      <c r="B16" s="294"/>
      <c r="C16" s="291"/>
    </row>
    <row r="17" spans="2:11" x14ac:dyDescent="0.25">
      <c r="B17" s="294" t="s">
        <v>203</v>
      </c>
      <c r="C17" s="291">
        <f>SUM(C18:C19)</f>
        <v>536</v>
      </c>
    </row>
    <row r="18" spans="2:11" s="114" customFormat="1" ht="46.5" customHeight="1" x14ac:dyDescent="0.25">
      <c r="B18" s="295" t="s">
        <v>204</v>
      </c>
      <c r="C18" s="292">
        <v>40</v>
      </c>
    </row>
    <row r="19" spans="2:11" s="114" customFormat="1" ht="32.25" customHeight="1" thickBot="1" x14ac:dyDescent="0.3">
      <c r="B19" s="295" t="s">
        <v>205</v>
      </c>
      <c r="C19" s="293">
        <v>496</v>
      </c>
    </row>
    <row r="20" spans="2:11" ht="31.5" customHeight="1" x14ac:dyDescent="0.25">
      <c r="B20" s="416" t="s">
        <v>346</v>
      </c>
      <c r="C20" s="416"/>
      <c r="D20" s="416"/>
      <c r="E20" s="416"/>
      <c r="F20" s="416"/>
      <c r="G20" s="416"/>
    </row>
    <row r="21" spans="2:11" s="83" customFormat="1" x14ac:dyDescent="0.25">
      <c r="B21" s="484" t="s">
        <v>345</v>
      </c>
      <c r="C21" s="378"/>
      <c r="D21" s="378"/>
      <c r="E21" s="378"/>
      <c r="F21" s="378"/>
      <c r="G21" s="378"/>
      <c r="H21" s="84"/>
      <c r="I21" s="84"/>
      <c r="J21" s="84"/>
    </row>
    <row r="22" spans="2:11" ht="15" customHeight="1" x14ac:dyDescent="0.25">
      <c r="B22" s="442" t="s">
        <v>206</v>
      </c>
      <c r="C22" s="442"/>
      <c r="D22" s="442"/>
      <c r="E22" s="442"/>
      <c r="F22" s="442"/>
      <c r="G22" s="439"/>
      <c r="H22" s="439"/>
      <c r="I22" s="439"/>
      <c r="J22" s="439"/>
      <c r="K22" s="439"/>
    </row>
    <row r="23" spans="2:11" ht="14.25" customHeight="1" x14ac:dyDescent="0.25">
      <c r="B23" s="440"/>
      <c r="C23" s="440"/>
      <c r="D23" s="440"/>
      <c r="E23" s="440"/>
      <c r="F23" s="440"/>
      <c r="G23" s="439"/>
      <c r="H23" s="439"/>
      <c r="I23" s="439"/>
      <c r="J23" s="439"/>
      <c r="K23" s="439"/>
    </row>
    <row r="33" spans="2:12" x14ac:dyDescent="0.25">
      <c r="B33" s="78"/>
      <c r="C33" s="78"/>
      <c r="D33" s="78"/>
      <c r="E33" s="78"/>
      <c r="F33" s="78"/>
      <c r="G33" s="78"/>
      <c r="H33" s="78"/>
      <c r="I33" s="78"/>
      <c r="J33" s="78"/>
      <c r="K33" s="78"/>
      <c r="L33" s="78"/>
    </row>
    <row r="50" spans="2:12" ht="12.75" customHeight="1" x14ac:dyDescent="0.25"/>
    <row r="51" spans="2:12" ht="12.75" customHeight="1" x14ac:dyDescent="0.25"/>
    <row r="52" spans="2:12" s="83" customFormat="1" ht="28.5" customHeight="1" x14ac:dyDescent="0.25">
      <c r="B52" s="441" t="s">
        <v>207</v>
      </c>
      <c r="C52" s="441"/>
      <c r="D52" s="84"/>
      <c r="E52" s="84"/>
      <c r="F52" s="84"/>
      <c r="G52" s="84"/>
      <c r="H52" s="84"/>
      <c r="I52" s="84"/>
      <c r="J52" s="84"/>
    </row>
    <row r="53" spans="2:12" x14ac:dyDescent="0.25">
      <c r="B53" s="72"/>
    </row>
    <row r="54" spans="2:12" ht="48.75" customHeight="1" x14ac:dyDescent="0.25">
      <c r="B54" s="439" t="s">
        <v>208</v>
      </c>
      <c r="C54" s="439"/>
      <c r="D54" s="85"/>
      <c r="E54" s="85"/>
      <c r="F54" s="85"/>
      <c r="G54" s="85"/>
      <c r="H54" s="85"/>
      <c r="I54" s="85"/>
      <c r="J54" s="85"/>
      <c r="K54" s="85"/>
      <c r="L54" s="85"/>
    </row>
  </sheetData>
  <mergeCells count="11">
    <mergeCell ref="B1:F1"/>
    <mergeCell ref="B3:F4"/>
    <mergeCell ref="B5:F5"/>
    <mergeCell ref="B6:C6"/>
    <mergeCell ref="B20:G20"/>
    <mergeCell ref="G22:K22"/>
    <mergeCell ref="B23:F23"/>
    <mergeCell ref="G23:K23"/>
    <mergeCell ref="B52:C52"/>
    <mergeCell ref="B54:C54"/>
    <mergeCell ref="B22:F22"/>
  </mergeCells>
  <printOptions horizontalCentered="1" verticalCentered="1"/>
  <pageMargins left="0" right="0" top="0" bottom="0" header="0" footer="0"/>
  <pageSetup paperSize="9" scale="8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L61"/>
  <sheetViews>
    <sheetView showGridLines="0" view="pageBreakPreview" topLeftCell="A13" zoomScale="110" zoomScaleSheetLayoutView="110" workbookViewId="0">
      <selection activeCell="B36" sqref="B36:J37"/>
    </sheetView>
  </sheetViews>
  <sheetFormatPr baseColWidth="10" defaultColWidth="22.140625" defaultRowHeight="15" x14ac:dyDescent="0.25"/>
  <cols>
    <col min="2" max="2" width="33.85546875" customWidth="1"/>
    <col min="3" max="3" width="26.28515625" customWidth="1"/>
  </cols>
  <sheetData>
    <row r="1" spans="2:10" ht="15.75" x14ac:dyDescent="0.25">
      <c r="B1" s="412" t="s">
        <v>339</v>
      </c>
      <c r="C1" s="412"/>
      <c r="D1" s="412"/>
      <c r="E1" s="412"/>
      <c r="F1" s="412"/>
      <c r="G1" s="1"/>
    </row>
    <row r="2" spans="2:10" ht="20.25" customHeight="1" x14ac:dyDescent="0.25">
      <c r="B2" s="76" t="s">
        <v>0</v>
      </c>
      <c r="C2" s="76"/>
    </row>
    <row r="3" spans="2:10" x14ac:dyDescent="0.25">
      <c r="B3" s="443" t="s">
        <v>209</v>
      </c>
      <c r="C3" s="443"/>
      <c r="D3" s="443"/>
      <c r="E3" s="443"/>
      <c r="F3" s="443"/>
      <c r="G3" s="113"/>
      <c r="H3" s="113"/>
      <c r="I3" s="113"/>
      <c r="J3" s="113"/>
    </row>
    <row r="4" spans="2:10" ht="22.5" customHeight="1" x14ac:dyDescent="0.25">
      <c r="B4" s="443"/>
      <c r="C4" s="443"/>
      <c r="D4" s="443"/>
      <c r="E4" s="443"/>
      <c r="F4" s="443"/>
      <c r="G4" s="100"/>
    </row>
    <row r="5" spans="2:10" ht="22.5" customHeight="1" x14ac:dyDescent="0.25">
      <c r="B5" s="414">
        <v>2019</v>
      </c>
      <c r="C5" s="414"/>
      <c r="D5" s="414"/>
      <c r="E5" s="414"/>
      <c r="F5" s="414"/>
      <c r="G5" s="9"/>
    </row>
    <row r="6" spans="2:10" s="16" customFormat="1" ht="20.25" customHeight="1" x14ac:dyDescent="0.2">
      <c r="B6" s="415"/>
      <c r="C6" s="415"/>
    </row>
    <row r="7" spans="2:10" s="16" customFormat="1" ht="33" customHeight="1" thickBot="1" x14ac:dyDescent="0.25">
      <c r="B7" s="169" t="s">
        <v>210</v>
      </c>
      <c r="C7" s="299" t="s">
        <v>332</v>
      </c>
    </row>
    <row r="8" spans="2:10" ht="22.5" customHeight="1" x14ac:dyDescent="0.25">
      <c r="B8" s="294" t="s">
        <v>5</v>
      </c>
      <c r="C8" s="289">
        <f>SUM(C9:C10)</f>
        <v>132</v>
      </c>
    </row>
    <row r="9" spans="2:10" x14ac:dyDescent="0.25">
      <c r="B9" s="273" t="s">
        <v>9</v>
      </c>
      <c r="C9" s="290">
        <v>68</v>
      </c>
    </row>
    <row r="10" spans="2:10" x14ac:dyDescent="0.25">
      <c r="B10" s="273" t="s">
        <v>10</v>
      </c>
      <c r="C10" s="290">
        <v>64</v>
      </c>
    </row>
    <row r="11" spans="2:10" ht="23.25" customHeight="1" x14ac:dyDescent="0.25">
      <c r="B11" s="294" t="s">
        <v>4</v>
      </c>
      <c r="C11" s="291">
        <f>SUM(C12:C14)</f>
        <v>132</v>
      </c>
    </row>
    <row r="12" spans="2:10" x14ac:dyDescent="0.25">
      <c r="B12" s="273" t="s">
        <v>70</v>
      </c>
      <c r="C12" s="290">
        <v>3</v>
      </c>
    </row>
    <row r="13" spans="2:10" x14ac:dyDescent="0.25">
      <c r="B13" s="273" t="s">
        <v>71</v>
      </c>
      <c r="C13" s="290">
        <v>128</v>
      </c>
    </row>
    <row r="14" spans="2:10" x14ac:dyDescent="0.25">
      <c r="B14" s="273" t="s">
        <v>72</v>
      </c>
      <c r="C14" s="290">
        <v>1</v>
      </c>
    </row>
    <row r="15" spans="2:10" ht="23.25" customHeight="1" x14ac:dyDescent="0.25">
      <c r="B15" s="294" t="s">
        <v>211</v>
      </c>
      <c r="C15" s="291">
        <f>SUM(C16:C27)</f>
        <v>132</v>
      </c>
    </row>
    <row r="16" spans="2:10" x14ac:dyDescent="0.25">
      <c r="B16" s="296" t="s">
        <v>19</v>
      </c>
      <c r="C16" s="297">
        <v>1</v>
      </c>
    </row>
    <row r="17" spans="2:11" x14ac:dyDescent="0.25">
      <c r="B17" s="296" t="s">
        <v>23</v>
      </c>
      <c r="C17" s="297">
        <v>20</v>
      </c>
    </row>
    <row r="18" spans="2:11" x14ac:dyDescent="0.25">
      <c r="B18" s="296" t="s">
        <v>26</v>
      </c>
      <c r="C18" s="297">
        <v>101</v>
      </c>
    </row>
    <row r="19" spans="2:11" x14ac:dyDescent="0.25">
      <c r="B19" s="296" t="s">
        <v>80</v>
      </c>
      <c r="C19" s="297">
        <v>2</v>
      </c>
    </row>
    <row r="20" spans="2:11" x14ac:dyDescent="0.25">
      <c r="B20" s="296" t="s">
        <v>24</v>
      </c>
      <c r="C20" s="297">
        <v>3</v>
      </c>
    </row>
    <row r="21" spans="2:11" x14ac:dyDescent="0.25">
      <c r="B21" s="296" t="s">
        <v>27</v>
      </c>
      <c r="C21" s="297">
        <v>4</v>
      </c>
    </row>
    <row r="22" spans="2:11" x14ac:dyDescent="0.25">
      <c r="B22" s="296" t="s">
        <v>36</v>
      </c>
      <c r="C22" s="297">
        <v>1</v>
      </c>
    </row>
    <row r="23" spans="2:11" ht="15.75" thickBot="1" x14ac:dyDescent="0.3">
      <c r="B23" s="296"/>
      <c r="C23" s="298"/>
    </row>
    <row r="24" spans="2:11" hidden="1" x14ac:dyDescent="0.25">
      <c r="B24" s="286"/>
      <c r="C24" s="287"/>
    </row>
    <row r="25" spans="2:11" hidden="1" x14ac:dyDescent="0.25">
      <c r="B25" s="286"/>
      <c r="C25" s="287"/>
    </row>
    <row r="26" spans="2:11" hidden="1" x14ac:dyDescent="0.25">
      <c r="B26" s="286"/>
      <c r="C26" s="287"/>
    </row>
    <row r="27" spans="2:11" ht="33" customHeight="1" x14ac:dyDescent="0.25">
      <c r="B27" s="416" t="s">
        <v>346</v>
      </c>
      <c r="C27" s="416"/>
      <c r="D27" s="416"/>
      <c r="E27" s="416"/>
      <c r="F27" s="416"/>
      <c r="G27" s="416"/>
    </row>
    <row r="28" spans="2:11" s="83" customFormat="1" x14ac:dyDescent="0.25">
      <c r="B28" s="484" t="s">
        <v>345</v>
      </c>
      <c r="C28" s="378"/>
      <c r="D28" s="378"/>
      <c r="E28" s="378"/>
      <c r="F28" s="378"/>
      <c r="G28" s="378"/>
      <c r="H28" s="84"/>
      <c r="I28" s="84"/>
      <c r="J28" s="84"/>
    </row>
    <row r="29" spans="2:11" ht="18.75" customHeight="1" x14ac:dyDescent="0.25">
      <c r="B29" s="446" t="s">
        <v>82</v>
      </c>
      <c r="C29" s="446"/>
      <c r="D29" s="446"/>
      <c r="E29" s="446"/>
      <c r="F29" s="446"/>
      <c r="G29" s="439"/>
      <c r="H29" s="439"/>
      <c r="I29" s="439"/>
      <c r="J29" s="439"/>
      <c r="K29" s="439"/>
    </row>
    <row r="30" spans="2:11" s="104" customFormat="1" ht="21.75" customHeight="1" x14ac:dyDescent="0.25">
      <c r="B30" s="444"/>
      <c r="C30" s="444"/>
      <c r="D30" s="444"/>
      <c r="E30" s="444"/>
      <c r="F30" s="444"/>
      <c r="G30" s="445"/>
      <c r="H30" s="445"/>
      <c r="I30" s="445"/>
      <c r="J30" s="445"/>
      <c r="K30" s="445"/>
    </row>
    <row r="40" spans="2:12" x14ac:dyDescent="0.25">
      <c r="B40" s="78"/>
      <c r="C40" s="78"/>
      <c r="D40" s="78"/>
      <c r="E40" s="78"/>
      <c r="F40" s="78"/>
      <c r="G40" s="78"/>
      <c r="H40" s="78"/>
      <c r="I40" s="78"/>
      <c r="J40" s="78"/>
      <c r="K40" s="78"/>
      <c r="L40" s="78"/>
    </row>
    <row r="57" spans="2:12" ht="12.75" customHeight="1" x14ac:dyDescent="0.25"/>
    <row r="58" spans="2:12" ht="12.75" customHeight="1" x14ac:dyDescent="0.25"/>
    <row r="59" spans="2:12" s="83" customFormat="1" ht="28.5" customHeight="1" x14ac:dyDescent="0.25">
      <c r="B59" s="441" t="s">
        <v>207</v>
      </c>
      <c r="C59" s="441"/>
      <c r="D59" s="84"/>
      <c r="E59" s="84"/>
      <c r="F59" s="84"/>
      <c r="G59" s="84"/>
      <c r="H59" s="84"/>
      <c r="I59" s="84"/>
      <c r="J59" s="84"/>
    </row>
    <row r="60" spans="2:12" x14ac:dyDescent="0.25">
      <c r="B60" s="72"/>
    </row>
    <row r="61" spans="2:12" ht="48.75" customHeight="1" x14ac:dyDescent="0.25">
      <c r="B61" s="439" t="s">
        <v>208</v>
      </c>
      <c r="C61" s="439"/>
      <c r="D61" s="85"/>
      <c r="E61" s="85"/>
      <c r="F61" s="85"/>
      <c r="G61" s="85"/>
      <c r="H61" s="85"/>
      <c r="I61" s="85"/>
      <c r="J61" s="85"/>
      <c r="K61" s="85"/>
      <c r="L61" s="85"/>
    </row>
  </sheetData>
  <mergeCells count="11">
    <mergeCell ref="B1:F1"/>
    <mergeCell ref="B3:F4"/>
    <mergeCell ref="B5:F5"/>
    <mergeCell ref="B6:C6"/>
    <mergeCell ref="B27:G27"/>
    <mergeCell ref="G29:K29"/>
    <mergeCell ref="B30:F30"/>
    <mergeCell ref="G30:K30"/>
    <mergeCell ref="B59:C59"/>
    <mergeCell ref="B61:C61"/>
    <mergeCell ref="B29:F29"/>
  </mergeCells>
  <printOptions horizontalCentered="1" verticalCentered="1"/>
  <pageMargins left="0" right="0" top="0" bottom="0" header="0" footer="0"/>
  <pageSetup paperSize="9" scale="85"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M48"/>
  <sheetViews>
    <sheetView showGridLines="0" view="pageBreakPreview" topLeftCell="A39" zoomScaleNormal="150" zoomScaleSheetLayoutView="100" zoomScalePageLayoutView="150" workbookViewId="0">
      <selection activeCell="B36" sqref="B36:J37"/>
    </sheetView>
  </sheetViews>
  <sheetFormatPr baseColWidth="10" defaultColWidth="11.42578125" defaultRowHeight="14.25" x14ac:dyDescent="0.2"/>
  <cols>
    <col min="1" max="1" width="11.42578125" style="18"/>
    <col min="2" max="2" width="17.7109375" style="18" customWidth="1"/>
    <col min="3" max="3" width="22.28515625" style="18" customWidth="1"/>
    <col min="4" max="4" width="51.42578125" style="18" customWidth="1"/>
    <col min="5" max="5" width="16.42578125" style="18" customWidth="1"/>
    <col min="6" max="9" width="11.42578125" style="18"/>
    <col min="10" max="10" width="22" style="18" customWidth="1"/>
    <col min="11" max="11" width="11.42578125" style="18" customWidth="1"/>
    <col min="12" max="16384" width="11.42578125" style="18"/>
  </cols>
  <sheetData>
    <row r="1" spans="2:11" ht="15.75" x14ac:dyDescent="0.25">
      <c r="B1" s="454" t="s">
        <v>341</v>
      </c>
      <c r="C1" s="454"/>
      <c r="D1" s="454"/>
      <c r="E1" s="454"/>
      <c r="F1" s="454"/>
      <c r="G1" s="454"/>
      <c r="H1" s="454"/>
      <c r="I1" s="454"/>
      <c r="J1" s="454"/>
      <c r="K1" s="454"/>
    </row>
    <row r="2" spans="2:11" ht="15.75" x14ac:dyDescent="0.25">
      <c r="B2" s="115" t="s">
        <v>0</v>
      </c>
      <c r="C2" s="115"/>
      <c r="D2" s="116"/>
      <c r="E2" s="116"/>
      <c r="F2" s="116"/>
      <c r="G2" s="116"/>
      <c r="H2" s="116"/>
      <c r="I2" s="116"/>
      <c r="J2" s="116"/>
      <c r="K2" s="116"/>
    </row>
    <row r="3" spans="2:11" ht="15.75" x14ac:dyDescent="0.25">
      <c r="B3" s="454" t="s">
        <v>212</v>
      </c>
      <c r="C3" s="454"/>
      <c r="D3" s="454"/>
      <c r="E3" s="454"/>
      <c r="F3" s="454"/>
      <c r="G3" s="454"/>
      <c r="H3" s="454"/>
      <c r="I3" s="454"/>
      <c r="J3" s="454"/>
      <c r="K3" s="454"/>
    </row>
    <row r="4" spans="2:11" ht="15.75" x14ac:dyDescent="0.25">
      <c r="B4" s="454">
        <v>2019</v>
      </c>
      <c r="C4" s="454"/>
      <c r="D4" s="454"/>
      <c r="E4" s="454"/>
      <c r="F4" s="454"/>
      <c r="G4" s="454"/>
      <c r="H4" s="454"/>
      <c r="I4" s="454"/>
      <c r="J4" s="454"/>
      <c r="K4" s="454"/>
    </row>
    <row r="5" spans="2:11" ht="15" thickBot="1" x14ac:dyDescent="0.25"/>
    <row r="6" spans="2:11" ht="56.25" customHeight="1" thickBot="1" x14ac:dyDescent="0.25">
      <c r="B6" s="301" t="s">
        <v>333</v>
      </c>
      <c r="C6" s="301" t="s">
        <v>213</v>
      </c>
      <c r="D6" s="301" t="s">
        <v>214</v>
      </c>
      <c r="E6" s="313" t="s">
        <v>215</v>
      </c>
    </row>
    <row r="7" spans="2:11" ht="12.6" customHeight="1" thickBot="1" x14ac:dyDescent="0.25">
      <c r="B7" s="455" t="s">
        <v>85</v>
      </c>
      <c r="C7" s="457" t="s">
        <v>216</v>
      </c>
      <c r="D7" s="302" t="s">
        <v>217</v>
      </c>
      <c r="E7" s="311">
        <v>20</v>
      </c>
    </row>
    <row r="8" spans="2:11" ht="12.6" customHeight="1" thickBot="1" x14ac:dyDescent="0.25">
      <c r="B8" s="456"/>
      <c r="C8" s="458"/>
      <c r="D8" s="303" t="s">
        <v>218</v>
      </c>
      <c r="E8" s="310">
        <v>20</v>
      </c>
    </row>
    <row r="9" spans="2:11" ht="12.6" customHeight="1" thickBot="1" x14ac:dyDescent="0.25">
      <c r="B9" s="456"/>
      <c r="C9" s="458"/>
      <c r="D9" s="303" t="s">
        <v>219</v>
      </c>
      <c r="E9" s="311">
        <v>32</v>
      </c>
    </row>
    <row r="10" spans="2:11" ht="12.6" customHeight="1" thickBot="1" x14ac:dyDescent="0.25">
      <c r="B10" s="456"/>
      <c r="C10" s="458"/>
      <c r="D10" s="303" t="s">
        <v>220</v>
      </c>
      <c r="E10" s="310">
        <v>20</v>
      </c>
    </row>
    <row r="11" spans="2:11" ht="12.6" customHeight="1" thickBot="1" x14ac:dyDescent="0.25">
      <c r="B11" s="456"/>
      <c r="C11" s="458"/>
      <c r="D11" s="303" t="s">
        <v>221</v>
      </c>
      <c r="E11" s="310">
        <v>18</v>
      </c>
    </row>
    <row r="12" spans="2:11" ht="12.6" customHeight="1" thickBot="1" x14ac:dyDescent="0.25">
      <c r="B12" s="456"/>
      <c r="C12" s="458"/>
      <c r="D12" s="303" t="s">
        <v>222</v>
      </c>
      <c r="E12" s="311">
        <v>159</v>
      </c>
    </row>
    <row r="13" spans="2:11" ht="12.6" customHeight="1" thickBot="1" x14ac:dyDescent="0.25">
      <c r="B13" s="456"/>
      <c r="C13" s="458"/>
      <c r="D13" s="303" t="s">
        <v>223</v>
      </c>
      <c r="E13" s="310">
        <v>77</v>
      </c>
    </row>
    <row r="14" spans="2:11" ht="12.6" customHeight="1" thickBot="1" x14ac:dyDescent="0.25">
      <c r="B14" s="456"/>
      <c r="C14" s="458"/>
      <c r="D14" s="303" t="s">
        <v>224</v>
      </c>
      <c r="E14" s="311">
        <v>20</v>
      </c>
    </row>
    <row r="15" spans="2:11" ht="12.6" customHeight="1" thickBot="1" x14ac:dyDescent="0.25">
      <c r="B15" s="456"/>
      <c r="C15" s="458"/>
      <c r="D15" s="303" t="s">
        <v>225</v>
      </c>
      <c r="E15" s="310">
        <v>390</v>
      </c>
    </row>
    <row r="16" spans="2:11" ht="12.6" customHeight="1" thickBot="1" x14ac:dyDescent="0.25">
      <c r="B16" s="456"/>
      <c r="C16" s="458"/>
      <c r="D16" s="303" t="s">
        <v>226</v>
      </c>
      <c r="E16" s="311">
        <v>223</v>
      </c>
    </row>
    <row r="17" spans="2:5" ht="12.6" customHeight="1" thickBot="1" x14ac:dyDescent="0.25">
      <c r="B17" s="456"/>
      <c r="C17" s="458"/>
      <c r="D17" s="303" t="s">
        <v>227</v>
      </c>
      <c r="E17" s="310">
        <v>39</v>
      </c>
    </row>
    <row r="18" spans="2:5" ht="12.6" customHeight="1" thickBot="1" x14ac:dyDescent="0.25">
      <c r="B18" s="456"/>
      <c r="C18" s="458"/>
      <c r="D18" s="303" t="s">
        <v>228</v>
      </c>
      <c r="E18" s="311">
        <v>20</v>
      </c>
    </row>
    <row r="19" spans="2:5" ht="12.6" customHeight="1" thickBot="1" x14ac:dyDescent="0.25">
      <c r="B19" s="456"/>
      <c r="C19" s="458"/>
      <c r="D19" s="303" t="s">
        <v>229</v>
      </c>
      <c r="E19" s="311">
        <v>18</v>
      </c>
    </row>
    <row r="20" spans="2:5" ht="12.6" customHeight="1" thickBot="1" x14ac:dyDescent="0.25">
      <c r="B20" s="456"/>
      <c r="C20" s="458"/>
      <c r="D20" s="303" t="s">
        <v>230</v>
      </c>
      <c r="E20" s="311">
        <v>20</v>
      </c>
    </row>
    <row r="21" spans="2:5" ht="12.6" customHeight="1" thickBot="1" x14ac:dyDescent="0.25">
      <c r="B21" s="456"/>
      <c r="C21" s="458"/>
      <c r="D21" s="303" t="s">
        <v>231</v>
      </c>
      <c r="E21" s="310">
        <v>200</v>
      </c>
    </row>
    <row r="22" spans="2:5" ht="12.6" customHeight="1" thickBot="1" x14ac:dyDescent="0.25">
      <c r="B22" s="456"/>
      <c r="C22" s="458"/>
      <c r="D22" s="303" t="s">
        <v>232</v>
      </c>
      <c r="E22" s="310">
        <v>33</v>
      </c>
    </row>
    <row r="23" spans="2:5" ht="12.6" customHeight="1" thickBot="1" x14ac:dyDescent="0.25">
      <c r="B23" s="456"/>
      <c r="C23" s="458"/>
      <c r="D23" s="303" t="s">
        <v>233</v>
      </c>
      <c r="E23" s="311">
        <v>982</v>
      </c>
    </row>
    <row r="24" spans="2:5" ht="12.75" customHeight="1" thickBot="1" x14ac:dyDescent="0.25">
      <c r="B24" s="456"/>
      <c r="C24" s="458"/>
      <c r="D24" s="303" t="s">
        <v>234</v>
      </c>
      <c r="E24" s="311">
        <v>40</v>
      </c>
    </row>
    <row r="25" spans="2:5" ht="12.75" customHeight="1" thickBot="1" x14ac:dyDescent="0.25">
      <c r="B25" s="456"/>
      <c r="C25" s="458"/>
      <c r="D25" s="303" t="s">
        <v>185</v>
      </c>
      <c r="E25" s="311">
        <v>17</v>
      </c>
    </row>
    <row r="26" spans="2:5" ht="12.6" customHeight="1" thickBot="1" x14ac:dyDescent="0.25">
      <c r="B26" s="456"/>
      <c r="C26" s="458"/>
      <c r="D26" s="304" t="s">
        <v>235</v>
      </c>
      <c r="E26" s="312">
        <v>20</v>
      </c>
    </row>
    <row r="27" spans="2:5" ht="12.6" customHeight="1" thickBot="1" x14ac:dyDescent="0.25">
      <c r="B27" s="456" t="s">
        <v>87</v>
      </c>
      <c r="C27" s="459"/>
      <c r="D27" s="300" t="s">
        <v>222</v>
      </c>
      <c r="E27" s="307">
        <v>73</v>
      </c>
    </row>
    <row r="28" spans="2:5" ht="12.6" customHeight="1" thickBot="1" x14ac:dyDescent="0.25">
      <c r="B28" s="456"/>
      <c r="C28" s="459"/>
      <c r="D28" s="300" t="s">
        <v>236</v>
      </c>
      <c r="E28" s="308">
        <v>50</v>
      </c>
    </row>
    <row r="29" spans="2:5" ht="12.6" customHeight="1" thickBot="1" x14ac:dyDescent="0.25">
      <c r="B29" s="456"/>
      <c r="C29" s="459"/>
      <c r="D29" s="300" t="s">
        <v>237</v>
      </c>
      <c r="E29" s="308">
        <v>40</v>
      </c>
    </row>
    <row r="30" spans="2:5" ht="12.6" customHeight="1" thickBot="1" x14ac:dyDescent="0.25">
      <c r="B30" s="456"/>
      <c r="C30" s="459"/>
      <c r="D30" s="300" t="s">
        <v>238</v>
      </c>
      <c r="E30" s="308">
        <v>248</v>
      </c>
    </row>
    <row r="31" spans="2:5" ht="12.6" customHeight="1" thickBot="1" x14ac:dyDescent="0.25">
      <c r="B31" s="456"/>
      <c r="C31" s="459"/>
      <c r="D31" s="300" t="s">
        <v>233</v>
      </c>
      <c r="E31" s="309">
        <v>125</v>
      </c>
    </row>
    <row r="32" spans="2:5" x14ac:dyDescent="0.2">
      <c r="B32" s="448" t="s">
        <v>86</v>
      </c>
      <c r="C32" s="450" t="s">
        <v>239</v>
      </c>
      <c r="D32" s="302" t="s">
        <v>188</v>
      </c>
      <c r="E32" s="305">
        <v>484</v>
      </c>
    </row>
    <row r="33" spans="2:13" x14ac:dyDescent="0.2">
      <c r="B33" s="449"/>
      <c r="C33" s="451"/>
      <c r="D33" s="303" t="s">
        <v>194</v>
      </c>
      <c r="E33" s="306">
        <v>40</v>
      </c>
    </row>
    <row r="34" spans="2:13" x14ac:dyDescent="0.2">
      <c r="B34" s="449"/>
      <c r="C34" s="451"/>
      <c r="D34" s="303" t="s">
        <v>240</v>
      </c>
      <c r="E34" s="306">
        <v>202</v>
      </c>
    </row>
    <row r="35" spans="2:13" x14ac:dyDescent="0.2">
      <c r="B35" s="449"/>
      <c r="C35" s="451"/>
      <c r="D35" s="303" t="s">
        <v>241</v>
      </c>
      <c r="E35" s="306">
        <v>140</v>
      </c>
    </row>
    <row r="36" spans="2:13" x14ac:dyDescent="0.2">
      <c r="B36" s="449"/>
      <c r="C36" s="451"/>
      <c r="D36" s="303" t="s">
        <v>242</v>
      </c>
      <c r="E36" s="306">
        <v>379</v>
      </c>
    </row>
    <row r="37" spans="2:13" x14ac:dyDescent="0.2">
      <c r="B37" s="449"/>
      <c r="C37" s="451"/>
      <c r="D37" s="303" t="s">
        <v>243</v>
      </c>
      <c r="E37" s="306">
        <v>581</v>
      </c>
    </row>
    <row r="38" spans="2:13" x14ac:dyDescent="0.2">
      <c r="B38" s="449"/>
      <c r="C38" s="451"/>
      <c r="D38" s="303" t="s">
        <v>227</v>
      </c>
      <c r="E38" s="306">
        <v>1152</v>
      </c>
    </row>
    <row r="39" spans="2:13" x14ac:dyDescent="0.2">
      <c r="B39" s="449"/>
      <c r="C39" s="451"/>
      <c r="D39" s="303" t="s">
        <v>230</v>
      </c>
      <c r="E39" s="306">
        <v>63</v>
      </c>
    </row>
    <row r="40" spans="2:13" x14ac:dyDescent="0.2">
      <c r="B40" s="449"/>
      <c r="C40" s="451"/>
      <c r="D40" s="303" t="s">
        <v>233</v>
      </c>
      <c r="E40" s="306">
        <v>100</v>
      </c>
    </row>
    <row r="41" spans="2:13" ht="7.35" customHeight="1" thickBot="1" x14ac:dyDescent="0.25">
      <c r="B41" s="449"/>
      <c r="C41" s="451"/>
      <c r="D41" s="314"/>
      <c r="E41" s="241"/>
    </row>
    <row r="42" spans="2:13" ht="33" customHeight="1" x14ac:dyDescent="0.2">
      <c r="B42" s="452" t="s">
        <v>244</v>
      </c>
      <c r="C42" s="453"/>
      <c r="D42" s="453"/>
      <c r="E42" s="315">
        <f>SUM(E7:E41)</f>
        <v>6045</v>
      </c>
    </row>
    <row r="43" spans="2:13" ht="36" customHeight="1" x14ac:dyDescent="0.2">
      <c r="B43" s="416" t="s">
        <v>346</v>
      </c>
      <c r="C43" s="416"/>
      <c r="D43" s="416"/>
      <c r="E43" s="416"/>
      <c r="F43" s="416"/>
      <c r="G43" s="416"/>
      <c r="H43" s="375"/>
      <c r="I43" s="375"/>
      <c r="J43" s="375"/>
      <c r="K43" s="375"/>
    </row>
    <row r="44" spans="2:13" x14ac:dyDescent="0.2">
      <c r="B44" s="484" t="s">
        <v>345</v>
      </c>
      <c r="C44" s="378"/>
      <c r="D44" s="378"/>
      <c r="E44" s="378"/>
      <c r="F44" s="378"/>
      <c r="G44" s="378"/>
      <c r="H44" s="375"/>
      <c r="I44" s="375"/>
      <c r="J44" s="375"/>
      <c r="K44" s="375"/>
    </row>
    <row r="45" spans="2:13" ht="15" x14ac:dyDescent="0.25">
      <c r="B45" s="117" t="s">
        <v>82</v>
      </c>
      <c r="C45"/>
      <c r="D45"/>
      <c r="E45"/>
      <c r="F45"/>
      <c r="G45"/>
      <c r="H45"/>
      <c r="I45"/>
      <c r="J45"/>
      <c r="K45"/>
      <c r="L45"/>
    </row>
    <row r="46" spans="2:13" s="104" customFormat="1" ht="21.75" customHeight="1" x14ac:dyDescent="0.25">
      <c r="B46" s="444"/>
      <c r="C46" s="444"/>
      <c r="D46" s="444"/>
      <c r="E46" s="444"/>
      <c r="F46" s="444"/>
      <c r="G46" s="445"/>
      <c r="H46" s="445"/>
      <c r="I46" s="445"/>
      <c r="J46" s="445"/>
      <c r="K46" s="445"/>
    </row>
    <row r="47" spans="2:13" ht="21.75" customHeight="1" x14ac:dyDescent="0.2">
      <c r="B47" s="447"/>
      <c r="C47" s="447"/>
      <c r="D47" s="447"/>
      <c r="E47" s="447"/>
      <c r="F47" s="447"/>
      <c r="G47" s="447"/>
      <c r="H47" s="447"/>
      <c r="I47" s="447"/>
      <c r="J47" s="447"/>
      <c r="K47" s="447"/>
      <c r="L47" s="106"/>
    </row>
    <row r="48" spans="2:13" ht="21" customHeight="1" x14ac:dyDescent="0.25">
      <c r="B48" s="118"/>
      <c r="C48"/>
      <c r="D48"/>
      <c r="E48"/>
      <c r="F48"/>
      <c r="G48"/>
      <c r="H48"/>
      <c r="I48"/>
      <c r="J48"/>
      <c r="K48"/>
      <c r="L48"/>
      <c r="M48"/>
    </row>
  </sheetData>
  <mergeCells count="13">
    <mergeCell ref="B1:K1"/>
    <mergeCell ref="B3:K3"/>
    <mergeCell ref="B4:K4"/>
    <mergeCell ref="B7:B26"/>
    <mergeCell ref="C7:C31"/>
    <mergeCell ref="B27:B31"/>
    <mergeCell ref="B47:K47"/>
    <mergeCell ref="B32:B41"/>
    <mergeCell ref="C32:C41"/>
    <mergeCell ref="B42:D42"/>
    <mergeCell ref="B46:F46"/>
    <mergeCell ref="G46:K46"/>
    <mergeCell ref="B43:G43"/>
  </mergeCells>
  <printOptions horizontalCentered="1" verticalCentered="1"/>
  <pageMargins left="0" right="0" top="0" bottom="0" header="0" footer="0"/>
  <pageSetup paperSize="9" scale="6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60"/>
  <sheetViews>
    <sheetView showGridLines="0" view="pageBreakPreview" topLeftCell="A22" zoomScale="70" zoomScaleSheetLayoutView="70" workbookViewId="0">
      <selection activeCell="B36" sqref="B36:J37"/>
    </sheetView>
  </sheetViews>
  <sheetFormatPr baseColWidth="10" defaultRowHeight="15" x14ac:dyDescent="0.25"/>
  <cols>
    <col min="1" max="1" width="3.140625" customWidth="1"/>
    <col min="2" max="2" width="54.140625" customWidth="1"/>
    <col min="3" max="8" width="15" customWidth="1"/>
    <col min="9" max="9" width="12.85546875" customWidth="1"/>
  </cols>
  <sheetData>
    <row r="1" spans="1:16" x14ac:dyDescent="0.25">
      <c r="A1" s="460" t="s">
        <v>342</v>
      </c>
      <c r="B1" s="460"/>
      <c r="C1" s="460"/>
      <c r="D1" s="460"/>
      <c r="E1" s="460"/>
      <c r="F1" s="460"/>
      <c r="G1" s="460"/>
      <c r="H1" s="460"/>
      <c r="I1" s="460"/>
      <c r="J1" s="460"/>
      <c r="K1" s="460"/>
      <c r="L1" s="460"/>
      <c r="M1" s="460"/>
      <c r="N1" s="460"/>
      <c r="O1" s="460"/>
      <c r="P1" s="460"/>
    </row>
    <row r="2" spans="1:16" ht="31.5" customHeight="1" x14ac:dyDescent="0.25">
      <c r="A2" s="461" t="s">
        <v>245</v>
      </c>
      <c r="B2" s="460"/>
      <c r="C2" s="460"/>
      <c r="D2" s="460"/>
      <c r="E2" s="460"/>
      <c r="F2" s="460"/>
      <c r="G2" s="460"/>
      <c r="H2" s="460"/>
      <c r="I2" s="460"/>
      <c r="J2" s="460"/>
      <c r="K2" s="460"/>
      <c r="L2" s="460"/>
      <c r="M2" s="460"/>
      <c r="N2" s="460"/>
      <c r="O2" s="460"/>
      <c r="P2" s="460"/>
    </row>
    <row r="4" spans="1:16" s="114" customFormat="1" ht="23.25" customHeight="1" thickBot="1" x14ac:dyDescent="0.3">
      <c r="B4" s="462" t="s">
        <v>246</v>
      </c>
      <c r="C4" s="463" t="s">
        <v>247</v>
      </c>
      <c r="D4" s="463"/>
      <c r="E4" s="463"/>
      <c r="F4" s="463"/>
      <c r="G4" s="463"/>
      <c r="H4" s="463"/>
      <c r="I4" s="464" t="s">
        <v>248</v>
      </c>
    </row>
    <row r="5" spans="1:16" ht="60.75" customHeight="1" thickBot="1" x14ac:dyDescent="0.3">
      <c r="B5" s="462"/>
      <c r="C5" s="465" t="s">
        <v>85</v>
      </c>
      <c r="D5" s="465"/>
      <c r="E5" s="465" t="s">
        <v>86</v>
      </c>
      <c r="F5" s="465"/>
      <c r="G5" s="465" t="s">
        <v>87</v>
      </c>
      <c r="H5" s="465"/>
      <c r="I5" s="465"/>
    </row>
    <row r="6" spans="1:16" ht="32.25" customHeight="1" thickBot="1" x14ac:dyDescent="0.3">
      <c r="B6" s="462"/>
      <c r="C6" s="323" t="s">
        <v>10</v>
      </c>
      <c r="D6" s="323" t="s">
        <v>9</v>
      </c>
      <c r="E6" s="323" t="s">
        <v>10</v>
      </c>
      <c r="F6" s="323" t="s">
        <v>9</v>
      </c>
      <c r="G6" s="323" t="s">
        <v>10</v>
      </c>
      <c r="H6" s="323" t="s">
        <v>9</v>
      </c>
      <c r="I6" s="466"/>
    </row>
    <row r="7" spans="1:16" ht="37.5" customHeight="1" thickBot="1" x14ac:dyDescent="0.3">
      <c r="B7" s="319" t="s">
        <v>249</v>
      </c>
      <c r="C7" s="324">
        <v>10</v>
      </c>
      <c r="D7" s="325">
        <v>75</v>
      </c>
      <c r="E7" s="333">
        <v>4</v>
      </c>
      <c r="F7" s="325">
        <v>3</v>
      </c>
      <c r="G7" s="325">
        <v>228</v>
      </c>
      <c r="H7" s="325">
        <v>143</v>
      </c>
      <c r="I7" s="330">
        <f>SUM(C7:H7)</f>
        <v>463</v>
      </c>
    </row>
    <row r="8" spans="1:16" ht="29.25" thickBot="1" x14ac:dyDescent="0.3">
      <c r="B8" s="320" t="s">
        <v>250</v>
      </c>
      <c r="C8" s="326">
        <v>0</v>
      </c>
      <c r="D8" s="316">
        <v>1</v>
      </c>
      <c r="E8" s="334">
        <v>1</v>
      </c>
      <c r="F8" s="316">
        <v>0</v>
      </c>
      <c r="G8" s="316">
        <v>8</v>
      </c>
      <c r="H8" s="316">
        <v>0</v>
      </c>
      <c r="I8" s="331">
        <f t="shared" ref="I8:I23" si="0">SUM(C8:H8)</f>
        <v>10</v>
      </c>
    </row>
    <row r="9" spans="1:16" ht="57.75" customHeight="1" thickBot="1" x14ac:dyDescent="0.3">
      <c r="B9" s="320" t="s">
        <v>251</v>
      </c>
      <c r="C9" s="326">
        <v>0</v>
      </c>
      <c r="D9" s="316">
        <v>19</v>
      </c>
      <c r="E9" s="334">
        <v>0</v>
      </c>
      <c r="F9" s="316">
        <v>1</v>
      </c>
      <c r="G9" s="316">
        <v>2</v>
      </c>
      <c r="H9" s="316">
        <v>1</v>
      </c>
      <c r="I9" s="331">
        <f t="shared" si="0"/>
        <v>23</v>
      </c>
    </row>
    <row r="10" spans="1:16" ht="15.75" thickBot="1" x14ac:dyDescent="0.3">
      <c r="B10" s="320" t="s">
        <v>252</v>
      </c>
      <c r="C10" s="326">
        <v>0</v>
      </c>
      <c r="D10" s="316">
        <v>3</v>
      </c>
      <c r="E10" s="334">
        <v>1</v>
      </c>
      <c r="F10" s="316"/>
      <c r="G10" s="316">
        <v>2</v>
      </c>
      <c r="H10" s="316"/>
      <c r="I10" s="331">
        <f t="shared" si="0"/>
        <v>6</v>
      </c>
    </row>
    <row r="11" spans="1:16" ht="15.75" thickBot="1" x14ac:dyDescent="0.3">
      <c r="B11" s="320" t="s">
        <v>253</v>
      </c>
      <c r="C11" s="326">
        <v>4</v>
      </c>
      <c r="D11" s="316">
        <v>1</v>
      </c>
      <c r="E11" s="334">
        <v>1</v>
      </c>
      <c r="F11" s="316"/>
      <c r="G11" s="316">
        <v>1</v>
      </c>
      <c r="H11" s="316"/>
      <c r="I11" s="331">
        <f t="shared" si="0"/>
        <v>7</v>
      </c>
    </row>
    <row r="12" spans="1:16" ht="62.25" customHeight="1" thickBot="1" x14ac:dyDescent="0.3">
      <c r="B12" s="320" t="s">
        <v>254</v>
      </c>
      <c r="C12" s="326">
        <v>1</v>
      </c>
      <c r="D12" s="316"/>
      <c r="E12" s="334">
        <v>2</v>
      </c>
      <c r="F12" s="316">
        <v>1</v>
      </c>
      <c r="G12" s="316">
        <v>5</v>
      </c>
      <c r="H12" s="316">
        <v>2</v>
      </c>
      <c r="I12" s="331">
        <f t="shared" si="0"/>
        <v>11</v>
      </c>
    </row>
    <row r="13" spans="1:16" ht="24.75" customHeight="1" thickBot="1" x14ac:dyDescent="0.3">
      <c r="B13" s="320" t="s">
        <v>255</v>
      </c>
      <c r="C13" s="326">
        <v>46</v>
      </c>
      <c r="D13" s="316">
        <v>62</v>
      </c>
      <c r="E13" s="334"/>
      <c r="F13" s="316">
        <v>1</v>
      </c>
      <c r="G13" s="316">
        <v>2</v>
      </c>
      <c r="H13" s="316"/>
      <c r="I13" s="331">
        <f t="shared" si="0"/>
        <v>111</v>
      </c>
    </row>
    <row r="14" spans="1:16" ht="29.25" thickBot="1" x14ac:dyDescent="0.3">
      <c r="B14" s="320" t="s">
        <v>256</v>
      </c>
      <c r="C14" s="326">
        <v>0</v>
      </c>
      <c r="D14" s="316">
        <v>1</v>
      </c>
      <c r="E14" s="334">
        <v>5</v>
      </c>
      <c r="F14" s="316">
        <v>1</v>
      </c>
      <c r="G14" s="316">
        <v>4</v>
      </c>
      <c r="H14" s="316">
        <v>1</v>
      </c>
      <c r="I14" s="331">
        <f t="shared" si="0"/>
        <v>12</v>
      </c>
    </row>
    <row r="15" spans="1:16" ht="43.5" thickBot="1" x14ac:dyDescent="0.3">
      <c r="B15" s="321" t="s">
        <v>257</v>
      </c>
      <c r="C15" s="326">
        <v>1</v>
      </c>
      <c r="D15" s="316"/>
      <c r="E15" s="334">
        <v>1</v>
      </c>
      <c r="F15" s="316"/>
      <c r="G15" s="316">
        <v>0</v>
      </c>
      <c r="H15" s="316">
        <v>1</v>
      </c>
      <c r="I15" s="331">
        <f t="shared" si="0"/>
        <v>3</v>
      </c>
    </row>
    <row r="16" spans="1:16" ht="54" customHeight="1" thickBot="1" x14ac:dyDescent="0.3">
      <c r="B16" s="321" t="s">
        <v>257</v>
      </c>
      <c r="C16" s="326">
        <v>3</v>
      </c>
      <c r="D16" s="316"/>
      <c r="E16" s="334">
        <v>0</v>
      </c>
      <c r="F16" s="316">
        <v>1</v>
      </c>
      <c r="G16" s="316">
        <v>1</v>
      </c>
      <c r="H16" s="316">
        <v>0</v>
      </c>
      <c r="I16" s="331">
        <f t="shared" si="0"/>
        <v>5</v>
      </c>
    </row>
    <row r="17" spans="2:12" ht="39" customHeight="1" thickBot="1" x14ac:dyDescent="0.3">
      <c r="B17" s="321" t="s">
        <v>258</v>
      </c>
      <c r="C17" s="326">
        <v>5</v>
      </c>
      <c r="D17" s="316">
        <v>99</v>
      </c>
      <c r="E17" s="334">
        <v>1</v>
      </c>
      <c r="F17" s="316">
        <v>11</v>
      </c>
      <c r="G17" s="316">
        <v>3</v>
      </c>
      <c r="H17" s="316">
        <v>1</v>
      </c>
      <c r="I17" s="331">
        <f t="shared" si="0"/>
        <v>120</v>
      </c>
    </row>
    <row r="18" spans="2:12" ht="43.5" thickBot="1" x14ac:dyDescent="0.3">
      <c r="B18" s="321" t="s">
        <v>259</v>
      </c>
      <c r="C18" s="326"/>
      <c r="D18" s="316">
        <v>1</v>
      </c>
      <c r="E18" s="334">
        <v>7</v>
      </c>
      <c r="F18" s="316">
        <v>12</v>
      </c>
      <c r="G18" s="316">
        <v>3</v>
      </c>
      <c r="H18" s="316">
        <v>1</v>
      </c>
      <c r="I18" s="331">
        <f t="shared" si="0"/>
        <v>24</v>
      </c>
    </row>
    <row r="19" spans="2:12" ht="89.25" customHeight="1" thickBot="1" x14ac:dyDescent="0.3">
      <c r="B19" s="321" t="s">
        <v>260</v>
      </c>
      <c r="C19" s="326">
        <v>1</v>
      </c>
      <c r="D19" s="316"/>
      <c r="E19" s="334">
        <v>8</v>
      </c>
      <c r="F19" s="316">
        <v>2</v>
      </c>
      <c r="G19" s="316">
        <v>29</v>
      </c>
      <c r="H19" s="316">
        <v>2</v>
      </c>
      <c r="I19" s="331">
        <f t="shared" si="0"/>
        <v>42</v>
      </c>
    </row>
    <row r="20" spans="2:12" ht="43.5" thickBot="1" x14ac:dyDescent="0.3">
      <c r="B20" s="321" t="s">
        <v>261</v>
      </c>
      <c r="C20" s="327">
        <v>1</v>
      </c>
      <c r="D20" s="316">
        <v>1</v>
      </c>
      <c r="E20" s="334">
        <v>3</v>
      </c>
      <c r="F20" s="316">
        <v>1</v>
      </c>
      <c r="G20" s="316">
        <v>1</v>
      </c>
      <c r="H20" s="316">
        <v>26</v>
      </c>
      <c r="I20" s="331">
        <f t="shared" si="0"/>
        <v>33</v>
      </c>
    </row>
    <row r="21" spans="2:12" ht="29.25" thickBot="1" x14ac:dyDescent="0.3">
      <c r="B21" s="321" t="s">
        <v>262</v>
      </c>
      <c r="C21" s="326">
        <v>18</v>
      </c>
      <c r="D21" s="316">
        <v>5</v>
      </c>
      <c r="E21" s="334">
        <v>4</v>
      </c>
      <c r="F21" s="316">
        <v>2</v>
      </c>
      <c r="G21" s="316">
        <v>40</v>
      </c>
      <c r="H21" s="316">
        <v>4</v>
      </c>
      <c r="I21" s="331">
        <f t="shared" si="0"/>
        <v>73</v>
      </c>
    </row>
    <row r="22" spans="2:12" ht="57.75" thickBot="1" x14ac:dyDescent="0.3">
      <c r="B22" s="321" t="s">
        <v>263</v>
      </c>
      <c r="C22" s="326">
        <v>1</v>
      </c>
      <c r="D22" s="316">
        <v>0</v>
      </c>
      <c r="E22" s="334">
        <v>1</v>
      </c>
      <c r="F22" s="316">
        <v>1</v>
      </c>
      <c r="G22" s="316">
        <v>4</v>
      </c>
      <c r="H22" s="316">
        <v>2</v>
      </c>
      <c r="I22" s="331">
        <f t="shared" si="0"/>
        <v>9</v>
      </c>
    </row>
    <row r="23" spans="2:12" ht="40.5" customHeight="1" thickBot="1" x14ac:dyDescent="0.3">
      <c r="B23" s="322" t="s">
        <v>264</v>
      </c>
      <c r="C23" s="328">
        <v>101</v>
      </c>
      <c r="D23" s="329">
        <v>14</v>
      </c>
      <c r="E23" s="335">
        <v>41</v>
      </c>
      <c r="F23" s="329">
        <v>5</v>
      </c>
      <c r="G23" s="329">
        <v>77</v>
      </c>
      <c r="H23" s="329">
        <v>6</v>
      </c>
      <c r="I23" s="332">
        <f t="shared" si="0"/>
        <v>244</v>
      </c>
    </row>
    <row r="24" spans="2:12" ht="20.25" customHeight="1" x14ac:dyDescent="0.25">
      <c r="B24" s="317" t="s">
        <v>8</v>
      </c>
      <c r="C24" s="336">
        <f t="shared" ref="C24:I24" si="1">SUM(C7:C23)</f>
        <v>192</v>
      </c>
      <c r="D24" s="337">
        <f t="shared" si="1"/>
        <v>282</v>
      </c>
      <c r="E24" s="318">
        <f t="shared" si="1"/>
        <v>80</v>
      </c>
      <c r="F24" s="318">
        <f t="shared" si="1"/>
        <v>42</v>
      </c>
      <c r="G24" s="336">
        <f t="shared" si="1"/>
        <v>410</v>
      </c>
      <c r="H24" s="337">
        <f t="shared" si="1"/>
        <v>190</v>
      </c>
      <c r="I24" s="318">
        <f t="shared" si="1"/>
        <v>1196</v>
      </c>
    </row>
    <row r="25" spans="2:12" ht="35.25" customHeight="1" x14ac:dyDescent="0.25">
      <c r="B25" s="416" t="s">
        <v>346</v>
      </c>
      <c r="C25" s="416"/>
      <c r="D25" s="416"/>
      <c r="E25" s="416"/>
      <c r="F25" s="416"/>
      <c r="G25" s="416"/>
    </row>
    <row r="26" spans="2:12" ht="19.5" customHeight="1" x14ac:dyDescent="0.25">
      <c r="B26" s="484" t="s">
        <v>345</v>
      </c>
      <c r="C26" s="378"/>
      <c r="D26" s="378"/>
      <c r="E26" s="378"/>
      <c r="F26" s="378"/>
      <c r="G26" s="378"/>
    </row>
    <row r="27" spans="2:12" ht="25.5" customHeight="1" x14ac:dyDescent="0.25">
      <c r="B27" s="338" t="s">
        <v>82</v>
      </c>
    </row>
    <row r="29" spans="2:12" x14ac:dyDescent="0.25">
      <c r="B29" t="s">
        <v>265</v>
      </c>
      <c r="C29">
        <v>2</v>
      </c>
      <c r="D29">
        <v>1</v>
      </c>
      <c r="K29" t="s">
        <v>266</v>
      </c>
      <c r="L29" t="s">
        <v>267</v>
      </c>
    </row>
    <row r="30" spans="2:12" x14ac:dyDescent="0.25">
      <c r="B30" t="s">
        <v>268</v>
      </c>
      <c r="D30">
        <v>1</v>
      </c>
      <c r="I30" t="s">
        <v>265</v>
      </c>
      <c r="J30">
        <f>K30+L30</f>
        <v>21</v>
      </c>
      <c r="K30">
        <f t="shared" ref="K30:K43" si="2">SUMIF($B$29:$B$60,I30,$C$29:$C$60)</f>
        <v>10</v>
      </c>
      <c r="L30">
        <f t="shared" ref="L30:L43" si="3">SUMIF($B$29:$B$60,I30,$D$29:$D$60)</f>
        <v>11</v>
      </c>
    </row>
    <row r="31" spans="2:12" x14ac:dyDescent="0.25">
      <c r="B31" t="s">
        <v>269</v>
      </c>
      <c r="C31">
        <v>1</v>
      </c>
      <c r="I31" t="s">
        <v>268</v>
      </c>
      <c r="J31">
        <f t="shared" ref="J31:J43" si="4">K31+L31</f>
        <v>1</v>
      </c>
      <c r="K31">
        <f t="shared" si="2"/>
        <v>0</v>
      </c>
      <c r="L31">
        <f t="shared" si="3"/>
        <v>1</v>
      </c>
    </row>
    <row r="32" spans="2:12" x14ac:dyDescent="0.25">
      <c r="B32" t="s">
        <v>270</v>
      </c>
      <c r="C32">
        <v>32</v>
      </c>
      <c r="D32">
        <v>107</v>
      </c>
      <c r="I32" t="s">
        <v>269</v>
      </c>
      <c r="J32">
        <f t="shared" si="4"/>
        <v>1</v>
      </c>
      <c r="K32">
        <f t="shared" si="2"/>
        <v>1</v>
      </c>
      <c r="L32">
        <f t="shared" si="3"/>
        <v>0</v>
      </c>
    </row>
    <row r="33" spans="2:12" x14ac:dyDescent="0.25">
      <c r="B33" t="s">
        <v>271</v>
      </c>
      <c r="C33">
        <v>3</v>
      </c>
      <c r="D33">
        <v>3</v>
      </c>
      <c r="I33" t="s">
        <v>270</v>
      </c>
      <c r="J33">
        <f t="shared" si="4"/>
        <v>315</v>
      </c>
      <c r="K33">
        <f t="shared" si="2"/>
        <v>102</v>
      </c>
      <c r="L33">
        <f t="shared" si="3"/>
        <v>213</v>
      </c>
    </row>
    <row r="34" spans="2:12" x14ac:dyDescent="0.25">
      <c r="B34" t="s">
        <v>255</v>
      </c>
      <c r="C34">
        <v>57</v>
      </c>
      <c r="D34">
        <v>75</v>
      </c>
      <c r="I34" t="s">
        <v>271</v>
      </c>
      <c r="J34">
        <f t="shared" si="4"/>
        <v>6</v>
      </c>
      <c r="K34">
        <f t="shared" si="2"/>
        <v>3</v>
      </c>
      <c r="L34">
        <f t="shared" si="3"/>
        <v>3</v>
      </c>
    </row>
    <row r="35" spans="2:12" x14ac:dyDescent="0.25">
      <c r="B35" t="s">
        <v>272</v>
      </c>
      <c r="D35">
        <v>1</v>
      </c>
      <c r="I35" t="s">
        <v>255</v>
      </c>
      <c r="J35">
        <f t="shared" si="4"/>
        <v>155</v>
      </c>
      <c r="K35">
        <f t="shared" si="2"/>
        <v>65</v>
      </c>
      <c r="L35">
        <f t="shared" si="3"/>
        <v>90</v>
      </c>
    </row>
    <row r="36" spans="2:12" x14ac:dyDescent="0.25">
      <c r="B36" t="s">
        <v>273</v>
      </c>
      <c r="C36">
        <v>2</v>
      </c>
      <c r="D36">
        <v>2</v>
      </c>
      <c r="I36" t="s">
        <v>272</v>
      </c>
      <c r="J36">
        <f t="shared" si="4"/>
        <v>1</v>
      </c>
      <c r="K36">
        <f t="shared" si="2"/>
        <v>0</v>
      </c>
      <c r="L36">
        <f t="shared" si="3"/>
        <v>1</v>
      </c>
    </row>
    <row r="37" spans="2:12" x14ac:dyDescent="0.25">
      <c r="B37" t="s">
        <v>274</v>
      </c>
      <c r="C37">
        <v>12</v>
      </c>
      <c r="D37">
        <v>5</v>
      </c>
      <c r="I37" t="s">
        <v>273</v>
      </c>
      <c r="J37">
        <f t="shared" si="4"/>
        <v>5</v>
      </c>
      <c r="K37">
        <f t="shared" si="2"/>
        <v>2</v>
      </c>
      <c r="L37">
        <f t="shared" si="3"/>
        <v>3</v>
      </c>
    </row>
    <row r="38" spans="2:12" x14ac:dyDescent="0.25">
      <c r="B38" t="s">
        <v>275</v>
      </c>
      <c r="D38">
        <v>2</v>
      </c>
      <c r="I38" t="s">
        <v>274</v>
      </c>
      <c r="J38">
        <f t="shared" si="4"/>
        <v>19</v>
      </c>
      <c r="K38">
        <f t="shared" si="2"/>
        <v>12</v>
      </c>
      <c r="L38">
        <f t="shared" si="3"/>
        <v>7</v>
      </c>
    </row>
    <row r="39" spans="2:12" x14ac:dyDescent="0.25">
      <c r="B39" t="s">
        <v>276</v>
      </c>
      <c r="C39">
        <v>10</v>
      </c>
      <c r="D39">
        <v>143</v>
      </c>
      <c r="I39" t="s">
        <v>275</v>
      </c>
      <c r="J39">
        <f t="shared" si="4"/>
        <v>68</v>
      </c>
      <c r="K39">
        <f t="shared" si="2"/>
        <v>36</v>
      </c>
      <c r="L39">
        <f t="shared" si="3"/>
        <v>32</v>
      </c>
    </row>
    <row r="40" spans="2:12" x14ac:dyDescent="0.25">
      <c r="B40" t="s">
        <v>277</v>
      </c>
      <c r="C40">
        <v>134</v>
      </c>
      <c r="D40">
        <v>10</v>
      </c>
      <c r="I40" t="s">
        <v>276</v>
      </c>
      <c r="J40">
        <f t="shared" si="4"/>
        <v>392</v>
      </c>
      <c r="K40">
        <f t="shared" si="2"/>
        <v>125</v>
      </c>
      <c r="L40">
        <f t="shared" si="3"/>
        <v>267</v>
      </c>
    </row>
    <row r="41" spans="2:12" x14ac:dyDescent="0.25">
      <c r="I41" t="s">
        <v>277</v>
      </c>
      <c r="J41">
        <f t="shared" si="4"/>
        <v>234</v>
      </c>
      <c r="K41">
        <f t="shared" si="2"/>
        <v>216</v>
      </c>
      <c r="L41">
        <f t="shared" si="3"/>
        <v>18</v>
      </c>
    </row>
    <row r="42" spans="2:12" x14ac:dyDescent="0.25">
      <c r="I42" t="s">
        <v>278</v>
      </c>
      <c r="J42">
        <f t="shared" si="4"/>
        <v>2</v>
      </c>
      <c r="K42">
        <f t="shared" si="2"/>
        <v>2</v>
      </c>
      <c r="L42">
        <f t="shared" si="3"/>
        <v>0</v>
      </c>
    </row>
    <row r="43" spans="2:12" x14ac:dyDescent="0.25">
      <c r="B43" t="s">
        <v>265</v>
      </c>
      <c r="D43">
        <v>10</v>
      </c>
      <c r="I43" t="s">
        <v>279</v>
      </c>
      <c r="J43">
        <f t="shared" si="4"/>
        <v>14</v>
      </c>
      <c r="K43">
        <f t="shared" si="2"/>
        <v>14</v>
      </c>
      <c r="L43">
        <f t="shared" si="3"/>
        <v>0</v>
      </c>
    </row>
    <row r="44" spans="2:12" x14ac:dyDescent="0.25">
      <c r="B44" t="s">
        <v>270</v>
      </c>
      <c r="C44">
        <v>68</v>
      </c>
      <c r="D44">
        <v>105</v>
      </c>
      <c r="J44" t="s">
        <v>10</v>
      </c>
      <c r="K44" t="s">
        <v>9</v>
      </c>
    </row>
    <row r="45" spans="2:12" x14ac:dyDescent="0.25">
      <c r="B45" t="s">
        <v>278</v>
      </c>
      <c r="C45">
        <v>2</v>
      </c>
      <c r="I45" t="s">
        <v>280</v>
      </c>
      <c r="J45">
        <v>0</v>
      </c>
      <c r="K45">
        <v>1</v>
      </c>
      <c r="L45">
        <v>1</v>
      </c>
    </row>
    <row r="46" spans="2:12" x14ac:dyDescent="0.25">
      <c r="B46" t="s">
        <v>255</v>
      </c>
      <c r="D46">
        <v>2</v>
      </c>
      <c r="I46" t="s">
        <v>281</v>
      </c>
      <c r="J46">
        <v>1</v>
      </c>
      <c r="K46">
        <v>0</v>
      </c>
      <c r="L46">
        <v>1</v>
      </c>
    </row>
    <row r="47" spans="2:12" x14ac:dyDescent="0.25">
      <c r="B47" t="s">
        <v>273</v>
      </c>
      <c r="D47">
        <v>1</v>
      </c>
      <c r="I47" t="s">
        <v>282</v>
      </c>
      <c r="J47">
        <v>0</v>
      </c>
      <c r="K47">
        <v>1</v>
      </c>
      <c r="L47">
        <v>1</v>
      </c>
    </row>
    <row r="48" spans="2:12" x14ac:dyDescent="0.25">
      <c r="B48" t="s">
        <v>274</v>
      </c>
      <c r="D48">
        <v>2</v>
      </c>
      <c r="I48" t="s">
        <v>283</v>
      </c>
      <c r="J48">
        <v>2</v>
      </c>
      <c r="K48">
        <v>0</v>
      </c>
      <c r="L48">
        <v>2</v>
      </c>
    </row>
    <row r="49" spans="2:12" x14ac:dyDescent="0.25">
      <c r="B49" t="s">
        <v>275</v>
      </c>
      <c r="C49">
        <v>1</v>
      </c>
      <c r="D49">
        <v>13</v>
      </c>
      <c r="I49" t="s">
        <v>256</v>
      </c>
      <c r="J49">
        <v>2</v>
      </c>
      <c r="K49">
        <v>3</v>
      </c>
      <c r="L49">
        <v>5</v>
      </c>
    </row>
    <row r="50" spans="2:12" x14ac:dyDescent="0.25">
      <c r="B50" t="s">
        <v>276</v>
      </c>
      <c r="C50">
        <v>75</v>
      </c>
      <c r="D50">
        <v>119</v>
      </c>
      <c r="I50" t="s">
        <v>284</v>
      </c>
      <c r="J50">
        <v>3</v>
      </c>
      <c r="K50">
        <v>3</v>
      </c>
      <c r="L50">
        <v>6</v>
      </c>
    </row>
    <row r="51" spans="2:12" x14ac:dyDescent="0.25">
      <c r="B51" t="s">
        <v>277</v>
      </c>
      <c r="C51">
        <v>57</v>
      </c>
      <c r="D51">
        <v>7</v>
      </c>
      <c r="I51" t="s">
        <v>285</v>
      </c>
      <c r="J51">
        <v>14</v>
      </c>
      <c r="K51">
        <v>0</v>
      </c>
      <c r="L51">
        <v>14</v>
      </c>
    </row>
    <row r="52" spans="2:12" x14ac:dyDescent="0.25">
      <c r="I52" t="s">
        <v>286</v>
      </c>
      <c r="J52">
        <v>12</v>
      </c>
      <c r="K52">
        <v>7</v>
      </c>
      <c r="L52">
        <v>19</v>
      </c>
    </row>
    <row r="53" spans="2:12" x14ac:dyDescent="0.25">
      <c r="C53" t="s">
        <v>266</v>
      </c>
      <c r="D53" t="s">
        <v>267</v>
      </c>
      <c r="I53" t="s">
        <v>287</v>
      </c>
      <c r="J53">
        <v>10</v>
      </c>
      <c r="K53">
        <v>11</v>
      </c>
      <c r="L53">
        <v>21</v>
      </c>
    </row>
    <row r="54" spans="2:12" x14ac:dyDescent="0.25">
      <c r="B54" t="s">
        <v>279</v>
      </c>
      <c r="C54">
        <v>14</v>
      </c>
      <c r="I54" t="s">
        <v>288</v>
      </c>
      <c r="J54">
        <v>36</v>
      </c>
      <c r="K54">
        <v>32</v>
      </c>
      <c r="L54">
        <v>68</v>
      </c>
    </row>
    <row r="55" spans="2:12" x14ac:dyDescent="0.25">
      <c r="B55" t="s">
        <v>265</v>
      </c>
      <c r="C55">
        <v>8</v>
      </c>
      <c r="I55" t="s">
        <v>255</v>
      </c>
      <c r="J55">
        <v>65</v>
      </c>
      <c r="K55">
        <v>90</v>
      </c>
      <c r="L55">
        <v>155</v>
      </c>
    </row>
    <row r="56" spans="2:12" x14ac:dyDescent="0.25">
      <c r="B56" t="s">
        <v>270</v>
      </c>
      <c r="C56">
        <v>2</v>
      </c>
      <c r="D56">
        <v>1</v>
      </c>
      <c r="I56" t="s">
        <v>289</v>
      </c>
      <c r="J56">
        <v>216</v>
      </c>
      <c r="K56">
        <v>18</v>
      </c>
      <c r="L56">
        <v>234</v>
      </c>
    </row>
    <row r="57" spans="2:12" x14ac:dyDescent="0.25">
      <c r="B57" t="s">
        <v>255</v>
      </c>
      <c r="C57">
        <v>8</v>
      </c>
      <c r="D57">
        <v>13</v>
      </c>
      <c r="I57" t="s">
        <v>290</v>
      </c>
      <c r="J57">
        <v>102</v>
      </c>
      <c r="K57">
        <v>213</v>
      </c>
      <c r="L57">
        <v>315</v>
      </c>
    </row>
    <row r="58" spans="2:12" x14ac:dyDescent="0.25">
      <c r="B58" t="s">
        <v>275</v>
      </c>
      <c r="C58">
        <v>35</v>
      </c>
      <c r="D58">
        <v>17</v>
      </c>
      <c r="I58" t="s">
        <v>258</v>
      </c>
      <c r="J58">
        <v>125</v>
      </c>
      <c r="K58">
        <v>267</v>
      </c>
      <c r="L58">
        <v>392</v>
      </c>
    </row>
    <row r="59" spans="2:12" x14ac:dyDescent="0.25">
      <c r="B59" t="s">
        <v>276</v>
      </c>
      <c r="C59">
        <v>40</v>
      </c>
      <c r="D59">
        <v>5</v>
      </c>
    </row>
    <row r="60" spans="2:12" x14ac:dyDescent="0.25">
      <c r="B60" t="s">
        <v>277</v>
      </c>
      <c r="C60">
        <v>25</v>
      </c>
      <c r="D60">
        <v>1</v>
      </c>
    </row>
  </sheetData>
  <mergeCells count="9">
    <mergeCell ref="B25:G25"/>
    <mergeCell ref="A1:P1"/>
    <mergeCell ref="A2:P2"/>
    <mergeCell ref="B4:B6"/>
    <mergeCell ref="C4:H4"/>
    <mergeCell ref="I4:I6"/>
    <mergeCell ref="C5:D5"/>
    <mergeCell ref="E5:F5"/>
    <mergeCell ref="G5:H5"/>
  </mergeCells>
  <printOptions horizontalCentered="1" verticalCentered="1"/>
  <pageMargins left="0" right="0" top="0" bottom="0" header="0" footer="0"/>
  <pageSetup paperSize="9" scale="5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B1:S38"/>
  <sheetViews>
    <sheetView showGridLines="0" view="pageBreakPreview" topLeftCell="A22" zoomScaleNormal="100" zoomScaleSheetLayoutView="100" workbookViewId="0">
      <selection activeCell="B36" sqref="B36:J37"/>
    </sheetView>
  </sheetViews>
  <sheetFormatPr baseColWidth="10" defaultColWidth="11.42578125" defaultRowHeight="15" x14ac:dyDescent="0.25"/>
  <cols>
    <col min="2" max="4" width="14.85546875" customWidth="1"/>
    <col min="5" max="6" width="14.5703125" customWidth="1"/>
    <col min="7" max="7" width="13.7109375" customWidth="1"/>
    <col min="8" max="8" width="14.42578125" customWidth="1"/>
    <col min="9" max="9" width="8" customWidth="1"/>
    <col min="14" max="14" width="14.7109375" customWidth="1"/>
    <col min="16" max="16" width="18.42578125" customWidth="1"/>
    <col min="18" max="18" width="18.5703125" customWidth="1"/>
  </cols>
  <sheetData>
    <row r="1" spans="2:19" ht="15.75" x14ac:dyDescent="0.25">
      <c r="B1" s="418" t="s">
        <v>340</v>
      </c>
      <c r="C1" s="418"/>
      <c r="D1" s="418"/>
      <c r="E1" s="418"/>
      <c r="F1" s="418"/>
      <c r="G1" s="418"/>
      <c r="H1" s="418"/>
      <c r="I1" s="1"/>
    </row>
    <row r="2" spans="2:19" ht="16.5" x14ac:dyDescent="0.25">
      <c r="B2" s="1" t="s">
        <v>0</v>
      </c>
      <c r="C2" s="1"/>
      <c r="D2" s="1"/>
      <c r="E2" s="119"/>
      <c r="F2" s="120"/>
      <c r="G2" s="121"/>
      <c r="H2" s="121"/>
      <c r="I2" s="121"/>
    </row>
    <row r="3" spans="2:19" ht="16.5" x14ac:dyDescent="0.25">
      <c r="B3" s="467" t="s">
        <v>291</v>
      </c>
      <c r="C3" s="467"/>
      <c r="D3" s="467"/>
      <c r="E3" s="467"/>
      <c r="F3" s="467"/>
      <c r="G3" s="467"/>
      <c r="H3" s="467"/>
      <c r="I3" s="1"/>
    </row>
    <row r="4" spans="2:19" ht="16.5" x14ac:dyDescent="0.25">
      <c r="B4" s="467" t="s">
        <v>292</v>
      </c>
      <c r="C4" s="467"/>
      <c r="D4" s="467"/>
      <c r="E4" s="467"/>
      <c r="F4" s="467"/>
      <c r="G4" s="467"/>
      <c r="H4" s="467"/>
      <c r="I4" s="1"/>
    </row>
    <row r="5" spans="2:19" ht="16.5" x14ac:dyDescent="0.25">
      <c r="B5" s="467" t="s">
        <v>293</v>
      </c>
      <c r="C5" s="467"/>
      <c r="D5" s="467"/>
      <c r="E5" s="467"/>
      <c r="F5" s="467"/>
      <c r="G5" s="467"/>
      <c r="H5" s="467"/>
      <c r="I5" s="1"/>
    </row>
    <row r="6" spans="2:19" ht="16.5" x14ac:dyDescent="0.25">
      <c r="B6" s="468" t="s">
        <v>65</v>
      </c>
      <c r="C6" s="468"/>
      <c r="D6" s="468"/>
      <c r="E6" s="468"/>
      <c r="F6" s="468"/>
      <c r="G6" s="468"/>
      <c r="H6" s="468"/>
      <c r="I6" s="1"/>
    </row>
    <row r="7" spans="2:19" ht="17.25" customHeight="1" thickBot="1" x14ac:dyDescent="0.3">
      <c r="B7" s="469" t="s">
        <v>294</v>
      </c>
      <c r="C7" s="470" t="s">
        <v>295</v>
      </c>
      <c r="D7" s="470" t="s">
        <v>296</v>
      </c>
      <c r="E7" s="470" t="s">
        <v>334</v>
      </c>
      <c r="F7" s="470" t="s">
        <v>335</v>
      </c>
      <c r="G7" s="470"/>
      <c r="H7" s="472"/>
    </row>
    <row r="8" spans="2:19" ht="18.75" customHeight="1" thickBot="1" x14ac:dyDescent="0.3">
      <c r="B8" s="469"/>
      <c r="C8" s="471"/>
      <c r="D8" s="471"/>
      <c r="E8" s="471"/>
      <c r="F8" s="351" t="s">
        <v>10</v>
      </c>
      <c r="G8" s="351" t="s">
        <v>9</v>
      </c>
      <c r="H8" s="352" t="s">
        <v>8</v>
      </c>
      <c r="N8" t="s">
        <v>297</v>
      </c>
      <c r="O8" t="s">
        <v>298</v>
      </c>
      <c r="P8" t="s">
        <v>297</v>
      </c>
      <c r="Q8" t="s">
        <v>299</v>
      </c>
      <c r="R8" t="s">
        <v>297</v>
      </c>
      <c r="S8" t="s">
        <v>300</v>
      </c>
    </row>
    <row r="9" spans="2:19" x14ac:dyDescent="0.25">
      <c r="B9" s="342" t="s">
        <v>11</v>
      </c>
      <c r="C9" s="343">
        <v>18</v>
      </c>
      <c r="D9" s="344">
        <v>0</v>
      </c>
      <c r="E9" s="344">
        <v>812</v>
      </c>
      <c r="F9" s="353">
        <v>699</v>
      </c>
      <c r="G9" s="354">
        <v>441</v>
      </c>
      <c r="H9" s="348">
        <f t="shared" ref="H9:H31" si="0">SUM(F9:G9)</f>
        <v>1140</v>
      </c>
      <c r="N9" s="122" t="s">
        <v>16</v>
      </c>
      <c r="O9" s="123">
        <v>41</v>
      </c>
      <c r="P9" s="122" t="s">
        <v>20</v>
      </c>
      <c r="Q9" s="123">
        <v>3930</v>
      </c>
      <c r="R9" s="122" t="s">
        <v>20</v>
      </c>
      <c r="S9" s="123">
        <v>4742</v>
      </c>
    </row>
    <row r="10" spans="2:19" x14ac:dyDescent="0.25">
      <c r="B10" s="342" t="s">
        <v>13</v>
      </c>
      <c r="C10" s="345">
        <v>26</v>
      </c>
      <c r="D10" s="339">
        <v>1</v>
      </c>
      <c r="E10" s="339">
        <v>1291</v>
      </c>
      <c r="F10" s="355">
        <v>955</v>
      </c>
      <c r="G10" s="356">
        <v>851</v>
      </c>
      <c r="H10" s="349">
        <f t="shared" si="0"/>
        <v>1806</v>
      </c>
      <c r="N10" s="124" t="s">
        <v>20</v>
      </c>
      <c r="O10" s="125">
        <v>37</v>
      </c>
      <c r="P10" s="124" t="s">
        <v>16</v>
      </c>
      <c r="Q10" s="125">
        <v>2689</v>
      </c>
      <c r="R10" s="124" t="s">
        <v>16</v>
      </c>
      <c r="S10" s="125">
        <v>3887</v>
      </c>
    </row>
    <row r="11" spans="2:19" x14ac:dyDescent="0.25">
      <c r="B11" s="342" t="s">
        <v>14</v>
      </c>
      <c r="C11" s="345">
        <v>18</v>
      </c>
      <c r="D11" s="339">
        <v>0</v>
      </c>
      <c r="E11" s="339">
        <v>1212</v>
      </c>
      <c r="F11" s="355">
        <v>1038</v>
      </c>
      <c r="G11" s="356">
        <v>618</v>
      </c>
      <c r="H11" s="349">
        <f t="shared" si="0"/>
        <v>1656</v>
      </c>
      <c r="N11" s="124" t="s">
        <v>28</v>
      </c>
      <c r="O11" s="125">
        <v>32</v>
      </c>
      <c r="P11" s="124" t="s">
        <v>34</v>
      </c>
      <c r="Q11" s="125">
        <v>2229</v>
      </c>
      <c r="R11" s="124" t="s">
        <v>28</v>
      </c>
      <c r="S11" s="126">
        <v>3274</v>
      </c>
    </row>
    <row r="12" spans="2:19" x14ac:dyDescent="0.25">
      <c r="B12" s="342" t="s">
        <v>15</v>
      </c>
      <c r="C12" s="345">
        <v>13</v>
      </c>
      <c r="D12" s="339">
        <v>10</v>
      </c>
      <c r="E12" s="339">
        <v>994</v>
      </c>
      <c r="F12" s="355">
        <v>861</v>
      </c>
      <c r="G12" s="356">
        <v>400</v>
      </c>
      <c r="H12" s="349">
        <f t="shared" si="0"/>
        <v>1261</v>
      </c>
      <c r="N12" s="124" t="s">
        <v>19</v>
      </c>
      <c r="O12" s="125">
        <v>29</v>
      </c>
      <c r="P12" s="124" t="s">
        <v>28</v>
      </c>
      <c r="Q12" s="126">
        <v>1916</v>
      </c>
      <c r="R12" s="124" t="s">
        <v>19</v>
      </c>
      <c r="S12" s="125">
        <v>3271</v>
      </c>
    </row>
    <row r="13" spans="2:19" x14ac:dyDescent="0.25">
      <c r="B13" s="342" t="s">
        <v>16</v>
      </c>
      <c r="C13" s="345">
        <v>41</v>
      </c>
      <c r="D13" s="339">
        <v>10</v>
      </c>
      <c r="E13" s="339">
        <v>2689</v>
      </c>
      <c r="F13" s="355">
        <v>2490</v>
      </c>
      <c r="G13" s="356">
        <v>1397</v>
      </c>
      <c r="H13" s="349">
        <f t="shared" si="0"/>
        <v>3887</v>
      </c>
      <c r="N13" s="124" t="s">
        <v>13</v>
      </c>
      <c r="O13" s="125">
        <v>26</v>
      </c>
      <c r="P13" s="124" t="s">
        <v>19</v>
      </c>
      <c r="Q13" s="125">
        <v>1863</v>
      </c>
      <c r="R13" s="124" t="s">
        <v>34</v>
      </c>
      <c r="S13" s="125">
        <v>2690</v>
      </c>
    </row>
    <row r="14" spans="2:19" x14ac:dyDescent="0.25">
      <c r="B14" s="342" t="s">
        <v>17</v>
      </c>
      <c r="C14" s="345">
        <v>24</v>
      </c>
      <c r="D14" s="339">
        <v>0</v>
      </c>
      <c r="E14" s="339">
        <v>997</v>
      </c>
      <c r="F14" s="355">
        <v>642</v>
      </c>
      <c r="G14" s="356">
        <v>702</v>
      </c>
      <c r="H14" s="349">
        <f t="shared" si="0"/>
        <v>1344</v>
      </c>
      <c r="N14" s="124" t="s">
        <v>26</v>
      </c>
      <c r="O14" s="125">
        <v>25</v>
      </c>
      <c r="P14" s="124" t="s">
        <v>33</v>
      </c>
      <c r="Q14" s="125">
        <v>1414</v>
      </c>
      <c r="R14" s="124" t="s">
        <v>13</v>
      </c>
      <c r="S14" s="125">
        <v>1806</v>
      </c>
    </row>
    <row r="15" spans="2:19" x14ac:dyDescent="0.25">
      <c r="B15" s="342" t="s">
        <v>19</v>
      </c>
      <c r="C15" s="345">
        <v>29</v>
      </c>
      <c r="D15" s="339">
        <v>2</v>
      </c>
      <c r="E15" s="339">
        <v>1863</v>
      </c>
      <c r="F15" s="355">
        <v>2412</v>
      </c>
      <c r="G15" s="356">
        <v>859</v>
      </c>
      <c r="H15" s="349">
        <f t="shared" si="0"/>
        <v>3271</v>
      </c>
      <c r="N15" s="124" t="s">
        <v>17</v>
      </c>
      <c r="O15" s="125">
        <v>24</v>
      </c>
      <c r="P15" s="124" t="s">
        <v>13</v>
      </c>
      <c r="Q15" s="125">
        <v>1291</v>
      </c>
      <c r="R15" s="124" t="s">
        <v>14</v>
      </c>
      <c r="S15" s="125">
        <v>1656</v>
      </c>
    </row>
    <row r="16" spans="2:19" x14ac:dyDescent="0.25">
      <c r="B16" s="342" t="s">
        <v>20</v>
      </c>
      <c r="C16" s="345">
        <v>37</v>
      </c>
      <c r="D16" s="339">
        <v>33</v>
      </c>
      <c r="E16" s="339">
        <v>3930</v>
      </c>
      <c r="F16" s="355">
        <v>3023</v>
      </c>
      <c r="G16" s="356">
        <v>1719</v>
      </c>
      <c r="H16" s="349">
        <f t="shared" si="0"/>
        <v>4742</v>
      </c>
      <c r="N16" s="124" t="s">
        <v>23</v>
      </c>
      <c r="O16" s="125">
        <v>20</v>
      </c>
      <c r="P16" s="124" t="s">
        <v>14</v>
      </c>
      <c r="Q16" s="125">
        <v>1212</v>
      </c>
      <c r="R16" s="124" t="s">
        <v>33</v>
      </c>
      <c r="S16" s="125">
        <v>1606</v>
      </c>
    </row>
    <row r="17" spans="2:19" x14ac:dyDescent="0.25">
      <c r="B17" s="342" t="s">
        <v>21</v>
      </c>
      <c r="C17" s="345">
        <v>14</v>
      </c>
      <c r="D17" s="339">
        <v>10</v>
      </c>
      <c r="E17" s="339">
        <v>1010</v>
      </c>
      <c r="F17" s="355">
        <v>855</v>
      </c>
      <c r="G17" s="356">
        <v>432</v>
      </c>
      <c r="H17" s="349">
        <f t="shared" si="0"/>
        <v>1287</v>
      </c>
      <c r="N17" s="124" t="s">
        <v>27</v>
      </c>
      <c r="O17" s="125">
        <v>19</v>
      </c>
      <c r="P17" s="124" t="s">
        <v>27</v>
      </c>
      <c r="Q17" s="125">
        <v>1091</v>
      </c>
      <c r="R17" s="124" t="s">
        <v>23</v>
      </c>
      <c r="S17" s="125">
        <v>1568</v>
      </c>
    </row>
    <row r="18" spans="2:19" x14ac:dyDescent="0.25">
      <c r="B18" s="342" t="s">
        <v>22</v>
      </c>
      <c r="C18" s="345">
        <v>1</v>
      </c>
      <c r="D18" s="339">
        <v>0</v>
      </c>
      <c r="E18" s="339">
        <v>28</v>
      </c>
      <c r="F18" s="355">
        <v>21</v>
      </c>
      <c r="G18" s="356">
        <v>24</v>
      </c>
      <c r="H18" s="349">
        <f t="shared" si="0"/>
        <v>45</v>
      </c>
      <c r="N18" s="124" t="s">
        <v>11</v>
      </c>
      <c r="O18" s="125">
        <v>18</v>
      </c>
      <c r="P18" s="124" t="s">
        <v>23</v>
      </c>
      <c r="Q18" s="125">
        <v>1062</v>
      </c>
      <c r="R18" s="124" t="s">
        <v>26</v>
      </c>
      <c r="S18" s="125">
        <v>1377</v>
      </c>
    </row>
    <row r="19" spans="2:19" x14ac:dyDescent="0.25">
      <c r="B19" s="342" t="s">
        <v>23</v>
      </c>
      <c r="C19" s="345">
        <v>20</v>
      </c>
      <c r="D19" s="339">
        <v>0</v>
      </c>
      <c r="E19" s="339">
        <v>1062</v>
      </c>
      <c r="F19" s="355">
        <v>1172</v>
      </c>
      <c r="G19" s="356">
        <v>396</v>
      </c>
      <c r="H19" s="349">
        <f t="shared" si="0"/>
        <v>1568</v>
      </c>
      <c r="N19" s="124" t="s">
        <v>14</v>
      </c>
      <c r="O19" s="125">
        <v>18</v>
      </c>
      <c r="P19" s="124" t="s">
        <v>26</v>
      </c>
      <c r="Q19" s="125">
        <v>1028</v>
      </c>
      <c r="R19" s="124" t="s">
        <v>27</v>
      </c>
      <c r="S19" s="125">
        <v>1353</v>
      </c>
    </row>
    <row r="20" spans="2:19" x14ac:dyDescent="0.25">
      <c r="B20" s="342" t="s">
        <v>24</v>
      </c>
      <c r="C20" s="345">
        <v>13</v>
      </c>
      <c r="D20" s="339">
        <v>0</v>
      </c>
      <c r="E20" s="339">
        <v>557</v>
      </c>
      <c r="F20" s="355">
        <v>443</v>
      </c>
      <c r="G20" s="356">
        <v>286</v>
      </c>
      <c r="H20" s="349">
        <f t="shared" si="0"/>
        <v>729</v>
      </c>
      <c r="N20" s="124" t="s">
        <v>34</v>
      </c>
      <c r="O20" s="125">
        <v>18</v>
      </c>
      <c r="P20" s="124" t="s">
        <v>21</v>
      </c>
      <c r="Q20" s="125">
        <v>1010</v>
      </c>
      <c r="R20" s="124" t="s">
        <v>17</v>
      </c>
      <c r="S20" s="125">
        <v>1344</v>
      </c>
    </row>
    <row r="21" spans="2:19" x14ac:dyDescent="0.25">
      <c r="B21" s="342" t="s">
        <v>25</v>
      </c>
      <c r="C21" s="345">
        <v>10</v>
      </c>
      <c r="D21" s="339">
        <v>0</v>
      </c>
      <c r="E21" s="339">
        <v>454</v>
      </c>
      <c r="F21" s="355">
        <v>352</v>
      </c>
      <c r="G21" s="356">
        <v>180</v>
      </c>
      <c r="H21" s="349">
        <f t="shared" si="0"/>
        <v>532</v>
      </c>
      <c r="N21" s="124" t="s">
        <v>33</v>
      </c>
      <c r="O21" s="125">
        <v>16</v>
      </c>
      <c r="P21" s="124" t="s">
        <v>17</v>
      </c>
      <c r="Q21" s="125">
        <v>997</v>
      </c>
      <c r="R21" s="124" t="s">
        <v>21</v>
      </c>
      <c r="S21" s="125">
        <v>1287</v>
      </c>
    </row>
    <row r="22" spans="2:19" x14ac:dyDescent="0.25">
      <c r="B22" s="342" t="s">
        <v>26</v>
      </c>
      <c r="C22" s="345">
        <v>25</v>
      </c>
      <c r="D22" s="339">
        <v>0</v>
      </c>
      <c r="E22" s="339">
        <v>1028</v>
      </c>
      <c r="F22" s="355">
        <v>909</v>
      </c>
      <c r="G22" s="356">
        <v>468</v>
      </c>
      <c r="H22" s="349">
        <f t="shared" si="0"/>
        <v>1377</v>
      </c>
      <c r="N22" s="124" t="s">
        <v>30</v>
      </c>
      <c r="O22" s="125">
        <v>15</v>
      </c>
      <c r="P22" s="124" t="s">
        <v>15</v>
      </c>
      <c r="Q22" s="125">
        <v>994</v>
      </c>
      <c r="R22" s="124" t="s">
        <v>15</v>
      </c>
      <c r="S22" s="125">
        <v>1261</v>
      </c>
    </row>
    <row r="23" spans="2:19" x14ac:dyDescent="0.25">
      <c r="B23" s="342" t="s">
        <v>27</v>
      </c>
      <c r="C23" s="345">
        <v>19</v>
      </c>
      <c r="D23" s="339">
        <v>0</v>
      </c>
      <c r="E23" s="339">
        <v>1091</v>
      </c>
      <c r="F23" s="355">
        <v>782</v>
      </c>
      <c r="G23" s="356">
        <v>571</v>
      </c>
      <c r="H23" s="349">
        <f t="shared" si="0"/>
        <v>1353</v>
      </c>
      <c r="N23" s="124" t="s">
        <v>21</v>
      </c>
      <c r="O23" s="125">
        <v>14</v>
      </c>
      <c r="P23" s="124" t="s">
        <v>29</v>
      </c>
      <c r="Q23" s="125">
        <v>970</v>
      </c>
      <c r="R23" s="124" t="s">
        <v>29</v>
      </c>
      <c r="S23" s="125">
        <v>1176</v>
      </c>
    </row>
    <row r="24" spans="2:19" s="127" customFormat="1" x14ac:dyDescent="0.25">
      <c r="B24" s="342" t="s">
        <v>28</v>
      </c>
      <c r="C24" s="345">
        <v>32</v>
      </c>
      <c r="D24" s="339">
        <v>38</v>
      </c>
      <c r="E24" s="339">
        <v>1916</v>
      </c>
      <c r="F24" s="355">
        <v>2648</v>
      </c>
      <c r="G24" s="356">
        <v>626</v>
      </c>
      <c r="H24" s="349">
        <f t="shared" si="0"/>
        <v>3274</v>
      </c>
      <c r="I24"/>
      <c r="N24" s="124" t="s">
        <v>32</v>
      </c>
      <c r="O24" s="126">
        <v>14</v>
      </c>
      <c r="P24" s="124" t="s">
        <v>11</v>
      </c>
      <c r="Q24" s="125">
        <v>812</v>
      </c>
      <c r="R24" s="124" t="s">
        <v>11</v>
      </c>
      <c r="S24" s="125">
        <v>1140</v>
      </c>
    </row>
    <row r="25" spans="2:19" x14ac:dyDescent="0.25">
      <c r="B25" s="342" t="s">
        <v>29</v>
      </c>
      <c r="C25" s="345">
        <v>8</v>
      </c>
      <c r="D25" s="339">
        <v>13</v>
      </c>
      <c r="E25" s="339">
        <v>970</v>
      </c>
      <c r="F25" s="355">
        <v>736</v>
      </c>
      <c r="G25" s="356">
        <v>440</v>
      </c>
      <c r="H25" s="349">
        <f t="shared" si="0"/>
        <v>1176</v>
      </c>
      <c r="N25" s="124" t="s">
        <v>15</v>
      </c>
      <c r="O25" s="125">
        <v>13</v>
      </c>
      <c r="P25" s="124" t="s">
        <v>30</v>
      </c>
      <c r="Q25" s="125">
        <v>779</v>
      </c>
      <c r="R25" s="124" t="s">
        <v>30</v>
      </c>
      <c r="S25" s="125">
        <v>1022</v>
      </c>
    </row>
    <row r="26" spans="2:19" x14ac:dyDescent="0.25">
      <c r="B26" s="342" t="s">
        <v>30</v>
      </c>
      <c r="C26" s="345">
        <v>15</v>
      </c>
      <c r="D26" s="339">
        <v>3</v>
      </c>
      <c r="E26" s="339">
        <v>779</v>
      </c>
      <c r="F26" s="355">
        <v>734</v>
      </c>
      <c r="G26" s="356">
        <v>288</v>
      </c>
      <c r="H26" s="349">
        <f t="shared" si="0"/>
        <v>1022</v>
      </c>
      <c r="N26" s="124" t="s">
        <v>24</v>
      </c>
      <c r="O26" s="125">
        <v>13</v>
      </c>
      <c r="P26" s="124" t="s">
        <v>32</v>
      </c>
      <c r="Q26" s="125">
        <v>608</v>
      </c>
      <c r="R26" s="124" t="s">
        <v>32</v>
      </c>
      <c r="S26" s="125">
        <v>763</v>
      </c>
    </row>
    <row r="27" spans="2:19" x14ac:dyDescent="0.25">
      <c r="B27" s="342" t="s">
        <v>31</v>
      </c>
      <c r="C27" s="345">
        <v>7</v>
      </c>
      <c r="D27" s="339">
        <v>0</v>
      </c>
      <c r="E27" s="339">
        <v>355</v>
      </c>
      <c r="F27" s="355">
        <v>216</v>
      </c>
      <c r="G27" s="356">
        <v>228</v>
      </c>
      <c r="H27" s="349">
        <f t="shared" si="0"/>
        <v>444</v>
      </c>
      <c r="N27" s="124" t="s">
        <v>25</v>
      </c>
      <c r="O27" s="125">
        <v>10</v>
      </c>
      <c r="P27" s="124" t="s">
        <v>24</v>
      </c>
      <c r="Q27" s="125">
        <v>557</v>
      </c>
      <c r="R27" s="124" t="s">
        <v>24</v>
      </c>
      <c r="S27" s="125">
        <v>729</v>
      </c>
    </row>
    <row r="28" spans="2:19" x14ac:dyDescent="0.25">
      <c r="B28" s="342" t="s">
        <v>32</v>
      </c>
      <c r="C28" s="345">
        <v>14</v>
      </c>
      <c r="D28" s="339">
        <v>0</v>
      </c>
      <c r="E28" s="339">
        <v>608</v>
      </c>
      <c r="F28" s="355">
        <v>610</v>
      </c>
      <c r="G28" s="356">
        <v>153</v>
      </c>
      <c r="H28" s="349">
        <f t="shared" si="0"/>
        <v>763</v>
      </c>
      <c r="N28" s="124" t="s">
        <v>29</v>
      </c>
      <c r="O28" s="125">
        <v>8</v>
      </c>
      <c r="P28" s="124" t="s">
        <v>25</v>
      </c>
      <c r="Q28" s="125">
        <v>454</v>
      </c>
      <c r="R28" s="124" t="s">
        <v>25</v>
      </c>
      <c r="S28" s="125">
        <v>532</v>
      </c>
    </row>
    <row r="29" spans="2:19" x14ac:dyDescent="0.25">
      <c r="B29" s="342" t="s">
        <v>33</v>
      </c>
      <c r="C29" s="345">
        <v>16</v>
      </c>
      <c r="D29" s="339">
        <v>12</v>
      </c>
      <c r="E29" s="339">
        <v>1414</v>
      </c>
      <c r="F29" s="355">
        <v>767</v>
      </c>
      <c r="G29" s="356">
        <v>839</v>
      </c>
      <c r="H29" s="349">
        <f t="shared" si="0"/>
        <v>1606</v>
      </c>
      <c r="N29" s="124" t="s">
        <v>31</v>
      </c>
      <c r="O29" s="125">
        <v>7</v>
      </c>
      <c r="P29" s="124" t="s">
        <v>31</v>
      </c>
      <c r="Q29" s="125">
        <v>355</v>
      </c>
      <c r="R29" s="124" t="s">
        <v>31</v>
      </c>
      <c r="S29" s="125">
        <v>444</v>
      </c>
    </row>
    <row r="30" spans="2:19" x14ac:dyDescent="0.25">
      <c r="B30" s="342" t="s">
        <v>34</v>
      </c>
      <c r="C30" s="345">
        <v>18</v>
      </c>
      <c r="D30" s="339">
        <v>24</v>
      </c>
      <c r="E30" s="339">
        <v>2229</v>
      </c>
      <c r="F30" s="355">
        <v>1625</v>
      </c>
      <c r="G30" s="356">
        <v>1065</v>
      </c>
      <c r="H30" s="349">
        <f t="shared" si="0"/>
        <v>2690</v>
      </c>
      <c r="N30" s="124" t="s">
        <v>35</v>
      </c>
      <c r="O30" s="125">
        <v>2</v>
      </c>
      <c r="P30" s="124" t="s">
        <v>35</v>
      </c>
      <c r="Q30" s="125">
        <v>77</v>
      </c>
      <c r="R30" s="124" t="s">
        <v>35</v>
      </c>
      <c r="S30" s="125">
        <v>141</v>
      </c>
    </row>
    <row r="31" spans="2:19" ht="15.75" thickBot="1" x14ac:dyDescent="0.3">
      <c r="B31" s="342" t="s">
        <v>35</v>
      </c>
      <c r="C31" s="346">
        <v>2</v>
      </c>
      <c r="D31" s="347">
        <v>0</v>
      </c>
      <c r="E31" s="347">
        <v>77</v>
      </c>
      <c r="F31" s="357">
        <v>95</v>
      </c>
      <c r="G31" s="358">
        <v>46</v>
      </c>
      <c r="H31" s="350">
        <f t="shared" si="0"/>
        <v>141</v>
      </c>
      <c r="N31" s="128" t="s">
        <v>22</v>
      </c>
      <c r="O31" s="129">
        <v>1</v>
      </c>
      <c r="P31" s="128" t="s">
        <v>22</v>
      </c>
      <c r="Q31" s="129">
        <v>28</v>
      </c>
      <c r="R31" s="128" t="s">
        <v>22</v>
      </c>
      <c r="S31" s="129">
        <v>45</v>
      </c>
    </row>
    <row r="32" spans="2:19" ht="19.5" customHeight="1" x14ac:dyDescent="0.25">
      <c r="B32" s="340" t="s">
        <v>301</v>
      </c>
      <c r="C32" s="359">
        <f>SUM(C9:C31)</f>
        <v>420</v>
      </c>
      <c r="D32" s="360">
        <f t="shared" ref="D32:H32" si="1">SUM(D9:D31)</f>
        <v>156</v>
      </c>
      <c r="E32" s="361">
        <f t="shared" si="1"/>
        <v>27366</v>
      </c>
      <c r="F32" s="359">
        <f t="shared" si="1"/>
        <v>24085</v>
      </c>
      <c r="G32" s="361">
        <f t="shared" si="1"/>
        <v>13029</v>
      </c>
      <c r="H32" s="341">
        <f t="shared" si="1"/>
        <v>37114</v>
      </c>
    </row>
    <row r="33" spans="2:8" ht="27.75" customHeight="1" x14ac:dyDescent="0.25">
      <c r="B33" s="486" t="s">
        <v>347</v>
      </c>
      <c r="C33" s="486"/>
      <c r="D33" s="486"/>
      <c r="E33" s="486"/>
      <c r="F33" s="486"/>
      <c r="G33" s="486"/>
      <c r="H33" s="486"/>
    </row>
    <row r="34" spans="2:8" x14ac:dyDescent="0.25">
      <c r="B34" s="484" t="s">
        <v>345</v>
      </c>
      <c r="C34" s="49"/>
      <c r="D34" s="49"/>
      <c r="E34" s="49"/>
    </row>
    <row r="35" spans="2:8" ht="30" customHeight="1" x14ac:dyDescent="0.25">
      <c r="B35" s="400" t="s">
        <v>302</v>
      </c>
      <c r="C35" s="400"/>
      <c r="D35" s="400"/>
      <c r="E35" s="400"/>
      <c r="F35" s="400"/>
      <c r="G35" s="400"/>
      <c r="H35" s="400"/>
    </row>
    <row r="36" spans="2:8" ht="54" customHeight="1" x14ac:dyDescent="0.25">
      <c r="B36" s="400" t="s">
        <v>303</v>
      </c>
      <c r="C36" s="400"/>
      <c r="D36" s="400"/>
      <c r="E36" s="400"/>
      <c r="F36" s="400"/>
      <c r="G36" s="400"/>
      <c r="H36" s="400"/>
    </row>
    <row r="37" spans="2:8" ht="28.5" customHeight="1" x14ac:dyDescent="0.25">
      <c r="B37" s="400" t="s">
        <v>304</v>
      </c>
      <c r="C37" s="400"/>
      <c r="D37" s="400"/>
      <c r="E37" s="400"/>
      <c r="F37" s="400"/>
      <c r="G37" s="400"/>
      <c r="H37" s="400"/>
    </row>
    <row r="38" spans="2:8" x14ac:dyDescent="0.25">
      <c r="B38" s="400"/>
      <c r="C38" s="400"/>
      <c r="D38" s="400"/>
      <c r="E38" s="400"/>
      <c r="F38" s="400"/>
    </row>
  </sheetData>
  <mergeCells count="15">
    <mergeCell ref="B7:B8"/>
    <mergeCell ref="C7:C8"/>
    <mergeCell ref="D7:D8"/>
    <mergeCell ref="E7:E8"/>
    <mergeCell ref="F7:H7"/>
    <mergeCell ref="B1:H1"/>
    <mergeCell ref="B3:H3"/>
    <mergeCell ref="B4:H4"/>
    <mergeCell ref="B5:H5"/>
    <mergeCell ref="B6:H6"/>
    <mergeCell ref="B33:H33"/>
    <mergeCell ref="B35:H35"/>
    <mergeCell ref="B36:H36"/>
    <mergeCell ref="B37:H37"/>
    <mergeCell ref="B38:F38"/>
  </mergeCells>
  <printOptions horizontalCentered="1" verticalCentered="1"/>
  <pageMargins left="0" right="0" top="0" bottom="0" header="0" footer="0"/>
  <pageSetup paperSize="9" scale="9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B1:H41"/>
  <sheetViews>
    <sheetView showGridLines="0" view="pageBreakPreview" topLeftCell="A30" zoomScaleNormal="130" zoomScaleSheetLayoutView="100" workbookViewId="0">
      <selection activeCell="B36" sqref="B36:J37"/>
    </sheetView>
  </sheetViews>
  <sheetFormatPr baseColWidth="10" defaultColWidth="11.42578125" defaultRowHeight="15" x14ac:dyDescent="0.25"/>
  <cols>
    <col min="2" max="2" width="38.140625" customWidth="1"/>
    <col min="3" max="5" width="20.140625" customWidth="1"/>
  </cols>
  <sheetData>
    <row r="1" spans="2:5" ht="15" customHeight="1" x14ac:dyDescent="0.25">
      <c r="B1" s="412" t="s">
        <v>343</v>
      </c>
      <c r="C1" s="412"/>
      <c r="D1" s="412"/>
      <c r="E1" s="412"/>
    </row>
    <row r="2" spans="2:5" ht="20.25" customHeight="1" x14ac:dyDescent="0.25">
      <c r="B2" s="119" t="s">
        <v>0</v>
      </c>
      <c r="C2" s="119"/>
      <c r="D2" s="121"/>
    </row>
    <row r="3" spans="2:5" ht="16.5" x14ac:dyDescent="0.25">
      <c r="B3" s="467" t="s">
        <v>305</v>
      </c>
      <c r="C3" s="467"/>
      <c r="D3" s="467"/>
      <c r="E3" s="467"/>
    </row>
    <row r="4" spans="2:5" ht="20.25" customHeight="1" x14ac:dyDescent="0.25">
      <c r="B4" s="467" t="s">
        <v>306</v>
      </c>
      <c r="C4" s="467"/>
      <c r="D4" s="467"/>
      <c r="E4" s="467"/>
    </row>
    <row r="5" spans="2:5" ht="20.25" customHeight="1" x14ac:dyDescent="0.25">
      <c r="B5" s="467" t="s">
        <v>293</v>
      </c>
      <c r="C5" s="467"/>
      <c r="D5" s="467"/>
      <c r="E5" s="467"/>
    </row>
    <row r="6" spans="2:5" ht="19.5" customHeight="1" x14ac:dyDescent="0.25">
      <c r="B6" s="468" t="s">
        <v>65</v>
      </c>
      <c r="C6" s="468"/>
      <c r="D6" s="468"/>
      <c r="E6" s="468"/>
    </row>
    <row r="7" spans="2:5" ht="45.75" customHeight="1" x14ac:dyDescent="0.25">
      <c r="B7" s="477" t="s">
        <v>294</v>
      </c>
      <c r="C7" s="478" t="s">
        <v>336</v>
      </c>
      <c r="D7" s="478" t="s">
        <v>337</v>
      </c>
      <c r="E7" s="478" t="s">
        <v>338</v>
      </c>
    </row>
    <row r="8" spans="2:5" ht="6" customHeight="1" thickBot="1" x14ac:dyDescent="0.3">
      <c r="B8" s="477"/>
      <c r="C8" s="478"/>
      <c r="D8" s="478"/>
      <c r="E8" s="478"/>
    </row>
    <row r="9" spans="2:5" ht="17.25" customHeight="1" x14ac:dyDescent="0.25">
      <c r="B9" s="362" t="s">
        <v>11</v>
      </c>
      <c r="C9" s="364">
        <v>2423447</v>
      </c>
      <c r="D9" s="365">
        <v>0</v>
      </c>
      <c r="E9" s="370">
        <f t="shared" ref="E9:E29" si="0">SUM(C9:D9)</f>
        <v>2423447</v>
      </c>
    </row>
    <row r="10" spans="2:5" ht="17.25" customHeight="1" x14ac:dyDescent="0.25">
      <c r="B10" s="362" t="s">
        <v>12</v>
      </c>
      <c r="C10" s="366">
        <v>3379978</v>
      </c>
      <c r="D10" s="367">
        <v>63000</v>
      </c>
      <c r="E10" s="371">
        <f t="shared" si="0"/>
        <v>3442978</v>
      </c>
    </row>
    <row r="11" spans="2:5" ht="17.25" customHeight="1" x14ac:dyDescent="0.25">
      <c r="B11" s="362" t="s">
        <v>14</v>
      </c>
      <c r="C11" s="366">
        <v>5162013</v>
      </c>
      <c r="D11" s="367">
        <v>0</v>
      </c>
      <c r="E11" s="371">
        <f t="shared" si="0"/>
        <v>5162013</v>
      </c>
    </row>
    <row r="12" spans="2:5" ht="17.25" customHeight="1" x14ac:dyDescent="0.25">
      <c r="B12" s="362" t="s">
        <v>15</v>
      </c>
      <c r="C12" s="366">
        <v>1759996</v>
      </c>
      <c r="D12" s="367">
        <v>628450</v>
      </c>
      <c r="E12" s="371">
        <f t="shared" si="0"/>
        <v>2388446</v>
      </c>
    </row>
    <row r="13" spans="2:5" ht="17.25" customHeight="1" x14ac:dyDescent="0.25">
      <c r="B13" s="362" t="s">
        <v>16</v>
      </c>
      <c r="C13" s="366">
        <v>7274943</v>
      </c>
      <c r="D13" s="367">
        <v>630000</v>
      </c>
      <c r="E13" s="371">
        <f t="shared" si="0"/>
        <v>7904943</v>
      </c>
    </row>
    <row r="14" spans="2:5" ht="17.25" customHeight="1" x14ac:dyDescent="0.25">
      <c r="B14" s="362" t="s">
        <v>17</v>
      </c>
      <c r="C14" s="366">
        <v>3209093</v>
      </c>
      <c r="D14" s="367">
        <v>0</v>
      </c>
      <c r="E14" s="371">
        <f t="shared" si="0"/>
        <v>3209093</v>
      </c>
    </row>
    <row r="15" spans="2:5" ht="17.25" customHeight="1" x14ac:dyDescent="0.25">
      <c r="B15" s="362" t="s">
        <v>19</v>
      </c>
      <c r="C15" s="366">
        <v>5102362</v>
      </c>
      <c r="D15" s="367">
        <v>125689</v>
      </c>
      <c r="E15" s="371">
        <f t="shared" si="0"/>
        <v>5228051</v>
      </c>
    </row>
    <row r="16" spans="2:5" ht="17.25" customHeight="1" x14ac:dyDescent="0.25">
      <c r="B16" s="362" t="s">
        <v>20</v>
      </c>
      <c r="C16" s="366">
        <v>8744619</v>
      </c>
      <c r="D16" s="367">
        <v>2137380</v>
      </c>
      <c r="E16" s="371">
        <f t="shared" si="0"/>
        <v>10881999</v>
      </c>
    </row>
    <row r="17" spans="2:8" ht="17.25" customHeight="1" x14ac:dyDescent="0.25">
      <c r="B17" s="362" t="s">
        <v>21</v>
      </c>
      <c r="C17" s="366">
        <v>2085704</v>
      </c>
      <c r="D17" s="367">
        <v>628267</v>
      </c>
      <c r="E17" s="371">
        <f t="shared" si="0"/>
        <v>2713971</v>
      </c>
    </row>
    <row r="18" spans="2:8" ht="17.25" customHeight="1" x14ac:dyDescent="0.25">
      <c r="B18" s="362" t="s">
        <v>23</v>
      </c>
      <c r="C18" s="366">
        <v>3200853</v>
      </c>
      <c r="D18" s="367">
        <v>0</v>
      </c>
      <c r="E18" s="371">
        <f t="shared" si="0"/>
        <v>3200853</v>
      </c>
    </row>
    <row r="19" spans="2:8" ht="17.25" customHeight="1" x14ac:dyDescent="0.25">
      <c r="B19" s="362" t="s">
        <v>24</v>
      </c>
      <c r="C19" s="366">
        <v>2431946</v>
      </c>
      <c r="D19" s="367">
        <v>0</v>
      </c>
      <c r="E19" s="371">
        <f t="shared" si="0"/>
        <v>2431946</v>
      </c>
    </row>
    <row r="20" spans="2:8" ht="17.25" customHeight="1" x14ac:dyDescent="0.25">
      <c r="B20" s="362" t="s">
        <v>25</v>
      </c>
      <c r="C20" s="366">
        <v>1801075</v>
      </c>
      <c r="D20" s="367">
        <v>0</v>
      </c>
      <c r="E20" s="371">
        <f t="shared" si="0"/>
        <v>1801075</v>
      </c>
    </row>
    <row r="21" spans="2:8" s="127" customFormat="1" ht="17.25" customHeight="1" x14ac:dyDescent="0.2">
      <c r="B21" s="362" t="s">
        <v>26</v>
      </c>
      <c r="C21" s="366">
        <v>3247159</v>
      </c>
      <c r="D21" s="367">
        <v>0</v>
      </c>
      <c r="E21" s="371">
        <f t="shared" si="0"/>
        <v>3247159</v>
      </c>
    </row>
    <row r="22" spans="2:8" ht="17.25" customHeight="1" x14ac:dyDescent="0.25">
      <c r="B22" s="362" t="s">
        <v>27</v>
      </c>
      <c r="C22" s="366">
        <v>2889933</v>
      </c>
      <c r="D22" s="367">
        <v>0</v>
      </c>
      <c r="E22" s="371">
        <f t="shared" si="0"/>
        <v>2889933</v>
      </c>
    </row>
    <row r="23" spans="2:8" ht="17.25" customHeight="1" x14ac:dyDescent="0.25">
      <c r="B23" s="362" t="s">
        <v>28</v>
      </c>
      <c r="C23" s="366">
        <v>38339324</v>
      </c>
      <c r="D23" s="367">
        <v>2392006</v>
      </c>
      <c r="E23" s="371">
        <f t="shared" si="0"/>
        <v>40731330</v>
      </c>
    </row>
    <row r="24" spans="2:8" ht="17.25" customHeight="1" x14ac:dyDescent="0.25">
      <c r="B24" s="362" t="s">
        <v>29</v>
      </c>
      <c r="C24" s="366">
        <v>846303</v>
      </c>
      <c r="D24" s="367">
        <v>817508</v>
      </c>
      <c r="E24" s="371">
        <f t="shared" si="0"/>
        <v>1663811</v>
      </c>
    </row>
    <row r="25" spans="2:8" ht="17.25" customHeight="1" x14ac:dyDescent="0.25">
      <c r="B25" s="362" t="s">
        <v>30</v>
      </c>
      <c r="C25" s="366">
        <v>2911767</v>
      </c>
      <c r="D25" s="367">
        <v>188805</v>
      </c>
      <c r="E25" s="371">
        <f t="shared" si="0"/>
        <v>3100572</v>
      </c>
    </row>
    <row r="26" spans="2:8" ht="17.25" customHeight="1" x14ac:dyDescent="0.25">
      <c r="B26" s="362" t="s">
        <v>31</v>
      </c>
      <c r="C26" s="366">
        <v>1293756</v>
      </c>
      <c r="D26" s="367">
        <v>0</v>
      </c>
      <c r="E26" s="371">
        <f t="shared" si="0"/>
        <v>1293756</v>
      </c>
    </row>
    <row r="27" spans="2:8" ht="17.25" customHeight="1" x14ac:dyDescent="0.25">
      <c r="B27" s="362" t="s">
        <v>32</v>
      </c>
      <c r="C27" s="366">
        <v>2846666</v>
      </c>
      <c r="D27" s="367">
        <v>0</v>
      </c>
      <c r="E27" s="371">
        <f t="shared" si="0"/>
        <v>2846666</v>
      </c>
    </row>
    <row r="28" spans="2:8" ht="17.25" customHeight="1" x14ac:dyDescent="0.25">
      <c r="B28" s="362" t="s">
        <v>307</v>
      </c>
      <c r="C28" s="366">
        <v>2897085</v>
      </c>
      <c r="D28" s="367">
        <v>750704</v>
      </c>
      <c r="E28" s="371">
        <f t="shared" si="0"/>
        <v>3647789</v>
      </c>
    </row>
    <row r="29" spans="2:8" ht="17.25" customHeight="1" thickBot="1" x14ac:dyDescent="0.3">
      <c r="B29" s="362" t="s">
        <v>34</v>
      </c>
      <c r="C29" s="368">
        <v>3798920</v>
      </c>
      <c r="D29" s="369">
        <v>1509677</v>
      </c>
      <c r="E29" s="372">
        <f t="shared" si="0"/>
        <v>5308597</v>
      </c>
    </row>
    <row r="30" spans="2:8" ht="19.5" customHeight="1" x14ac:dyDescent="0.25">
      <c r="B30" s="363" t="s">
        <v>301</v>
      </c>
      <c r="C30" s="373">
        <f>SUM(C9:C29)</f>
        <v>105646942</v>
      </c>
      <c r="D30" s="373">
        <f>SUM(D9:D29)</f>
        <v>9871486</v>
      </c>
      <c r="E30" s="374">
        <f>SUM(E9:E29)</f>
        <v>115518428</v>
      </c>
    </row>
    <row r="31" spans="2:8" ht="27.75" customHeight="1" x14ac:dyDescent="0.25">
      <c r="B31" s="486" t="s">
        <v>347</v>
      </c>
      <c r="C31" s="486"/>
      <c r="D31" s="486"/>
      <c r="E31" s="486"/>
      <c r="F31" s="486"/>
      <c r="G31" s="486"/>
      <c r="H31" s="486"/>
    </row>
    <row r="32" spans="2:8" x14ac:dyDescent="0.25">
      <c r="B32" s="484" t="s">
        <v>345</v>
      </c>
      <c r="C32" s="49"/>
      <c r="D32" s="49"/>
      <c r="E32" s="49"/>
    </row>
    <row r="33" spans="2:3" x14ac:dyDescent="0.25">
      <c r="B33" s="474" t="s">
        <v>308</v>
      </c>
      <c r="C33" s="474"/>
    </row>
    <row r="34" spans="2:3" ht="20.25" customHeight="1" x14ac:dyDescent="0.25">
      <c r="B34" s="474"/>
      <c r="C34" s="474"/>
    </row>
    <row r="35" spans="2:3" ht="17.25" customHeight="1" x14ac:dyDescent="0.25">
      <c r="B35" s="475"/>
      <c r="C35" s="475"/>
    </row>
    <row r="36" spans="2:3" ht="29.25" customHeight="1" x14ac:dyDescent="0.25">
      <c r="B36" s="475"/>
      <c r="C36" s="475"/>
    </row>
    <row r="39" spans="2:3" x14ac:dyDescent="0.25">
      <c r="B39" s="476"/>
      <c r="C39" s="476"/>
    </row>
    <row r="40" spans="2:3" ht="42.75" customHeight="1" x14ac:dyDescent="0.25">
      <c r="B40" s="473"/>
      <c r="C40" s="473"/>
    </row>
    <row r="41" spans="2:3" x14ac:dyDescent="0.25">
      <c r="B41" s="130"/>
    </row>
  </sheetData>
  <mergeCells count="16">
    <mergeCell ref="B7:B8"/>
    <mergeCell ref="C7:C8"/>
    <mergeCell ref="D7:D8"/>
    <mergeCell ref="E7:E8"/>
    <mergeCell ref="B1:E1"/>
    <mergeCell ref="B3:E3"/>
    <mergeCell ref="B4:E4"/>
    <mergeCell ref="B5:E5"/>
    <mergeCell ref="B6:E6"/>
    <mergeCell ref="B40:C40"/>
    <mergeCell ref="B33:C33"/>
    <mergeCell ref="B34:C34"/>
    <mergeCell ref="B35:C35"/>
    <mergeCell ref="B36:C36"/>
    <mergeCell ref="B39:C39"/>
    <mergeCell ref="B31:H31"/>
  </mergeCells>
  <printOptions horizontalCentered="1" verticalCentered="1"/>
  <pageMargins left="0" right="0" top="0" bottom="0" header="0" footer="0"/>
  <pageSetup paperSize="9" scale="9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B1:P41"/>
  <sheetViews>
    <sheetView view="pageBreakPreview" topLeftCell="A33" zoomScaleNormal="80" zoomScaleSheetLayoutView="100" workbookViewId="0">
      <selection activeCell="B36" sqref="B36:J37"/>
    </sheetView>
  </sheetViews>
  <sheetFormatPr baseColWidth="10" defaultColWidth="11.42578125" defaultRowHeight="15" x14ac:dyDescent="0.25"/>
  <cols>
    <col min="1" max="1" width="11.42578125" style="132"/>
    <col min="2" max="11" width="12.7109375" style="132" customWidth="1"/>
    <col min="12" max="14" width="11.42578125" style="132"/>
    <col min="15" max="15" width="16.28515625" style="132" customWidth="1"/>
    <col min="16" max="16384" width="11.42578125" style="132"/>
  </cols>
  <sheetData>
    <row r="1" spans="2:16" ht="18" x14ac:dyDescent="0.25">
      <c r="B1" s="479" t="s">
        <v>325</v>
      </c>
      <c r="C1" s="479"/>
      <c r="D1" s="479"/>
      <c r="E1" s="479"/>
      <c r="F1" s="479"/>
      <c r="G1" s="479"/>
      <c r="H1" s="479"/>
      <c r="I1" s="131"/>
      <c r="J1" s="131"/>
      <c r="K1" s="131"/>
    </row>
    <row r="2" spans="2:16" ht="21" x14ac:dyDescent="0.35">
      <c r="B2" s="133" t="s">
        <v>0</v>
      </c>
      <c r="C2" s="134"/>
      <c r="D2" s="134"/>
      <c r="E2" s="134"/>
      <c r="F2" s="134"/>
      <c r="G2" s="134"/>
      <c r="H2" s="134"/>
    </row>
    <row r="3" spans="2:16" ht="43.5" customHeight="1" thickBot="1" x14ac:dyDescent="0.35">
      <c r="B3" s="480" t="s">
        <v>309</v>
      </c>
      <c r="C3" s="481"/>
      <c r="D3" s="481"/>
      <c r="E3" s="481"/>
      <c r="F3" s="481"/>
      <c r="G3" s="481"/>
      <c r="H3" s="481"/>
    </row>
    <row r="4" spans="2:16" x14ac:dyDescent="0.25">
      <c r="O4" s="122" t="s">
        <v>20</v>
      </c>
      <c r="P4" s="123">
        <v>3930</v>
      </c>
    </row>
    <row r="5" spans="2:16" x14ac:dyDescent="0.25">
      <c r="O5" s="124" t="s">
        <v>16</v>
      </c>
      <c r="P5" s="125">
        <v>2689</v>
      </c>
    </row>
    <row r="6" spans="2:16" x14ac:dyDescent="0.25">
      <c r="O6" s="124" t="s">
        <v>34</v>
      </c>
      <c r="P6" s="125">
        <v>2229</v>
      </c>
    </row>
    <row r="7" spans="2:16" x14ac:dyDescent="0.25">
      <c r="O7" s="124" t="s">
        <v>28</v>
      </c>
      <c r="P7" s="126">
        <v>1916</v>
      </c>
    </row>
    <row r="8" spans="2:16" x14ac:dyDescent="0.25">
      <c r="O8" s="124" t="s">
        <v>19</v>
      </c>
      <c r="P8" s="125">
        <v>1863</v>
      </c>
    </row>
    <row r="9" spans="2:16" x14ac:dyDescent="0.25">
      <c r="M9" s="135"/>
      <c r="O9" s="124" t="s">
        <v>33</v>
      </c>
      <c r="P9" s="125">
        <v>1414</v>
      </c>
    </row>
    <row r="10" spans="2:16" x14ac:dyDescent="0.25">
      <c r="O10" s="124" t="s">
        <v>13</v>
      </c>
      <c r="P10" s="125">
        <v>1291</v>
      </c>
    </row>
    <row r="11" spans="2:16" x14ac:dyDescent="0.25">
      <c r="O11" s="124" t="s">
        <v>14</v>
      </c>
      <c r="P11" s="125">
        <v>1212</v>
      </c>
    </row>
    <row r="12" spans="2:16" x14ac:dyDescent="0.25">
      <c r="O12" s="124" t="s">
        <v>27</v>
      </c>
      <c r="P12" s="125">
        <v>1091</v>
      </c>
    </row>
    <row r="13" spans="2:16" x14ac:dyDescent="0.25">
      <c r="O13" s="132" t="s">
        <v>310</v>
      </c>
      <c r="P13" s="132">
        <v>9731</v>
      </c>
    </row>
    <row r="14" spans="2:16" x14ac:dyDescent="0.25">
      <c r="P14" s="132">
        <f>SUM(P4:P13)</f>
        <v>27366</v>
      </c>
    </row>
    <row r="21" spans="2:16" ht="43.5" customHeight="1" x14ac:dyDescent="0.3">
      <c r="B21" s="480" t="s">
        <v>311</v>
      </c>
      <c r="C21" s="481"/>
      <c r="D21" s="481"/>
      <c r="E21" s="481"/>
      <c r="F21" s="481"/>
      <c r="G21" s="481"/>
      <c r="H21" s="481"/>
    </row>
    <row r="22" spans="2:16" ht="5.25" customHeight="1" x14ac:dyDescent="0.25"/>
    <row r="23" spans="2:16" ht="15.75" thickBot="1" x14ac:dyDescent="0.3">
      <c r="M23" s="135"/>
    </row>
    <row r="24" spans="2:16" x14ac:dyDescent="0.25">
      <c r="O24" s="122" t="s">
        <v>20</v>
      </c>
      <c r="P24" s="123">
        <v>4742</v>
      </c>
    </row>
    <row r="25" spans="2:16" x14ac:dyDescent="0.25">
      <c r="O25" s="124" t="s">
        <v>16</v>
      </c>
      <c r="P25" s="125">
        <v>3887</v>
      </c>
    </row>
    <row r="26" spans="2:16" x14ac:dyDescent="0.25">
      <c r="O26" s="124" t="s">
        <v>28</v>
      </c>
      <c r="P26" s="126">
        <v>3274</v>
      </c>
    </row>
    <row r="27" spans="2:16" x14ac:dyDescent="0.25">
      <c r="O27" s="124" t="s">
        <v>19</v>
      </c>
      <c r="P27" s="125">
        <v>3271</v>
      </c>
    </row>
    <row r="28" spans="2:16" x14ac:dyDescent="0.25">
      <c r="O28" s="124" t="s">
        <v>34</v>
      </c>
      <c r="P28" s="125">
        <v>2690</v>
      </c>
    </row>
    <row r="29" spans="2:16" x14ac:dyDescent="0.25">
      <c r="O29" s="124" t="s">
        <v>13</v>
      </c>
      <c r="P29" s="125">
        <v>1806</v>
      </c>
    </row>
    <row r="30" spans="2:16" x14ac:dyDescent="0.25">
      <c r="M30" s="135"/>
      <c r="O30" s="124" t="s">
        <v>14</v>
      </c>
      <c r="P30" s="125">
        <v>1656</v>
      </c>
    </row>
    <row r="31" spans="2:16" x14ac:dyDescent="0.25">
      <c r="O31" s="124" t="s">
        <v>33</v>
      </c>
      <c r="P31" s="125">
        <v>1606</v>
      </c>
    </row>
    <row r="32" spans="2:16" x14ac:dyDescent="0.25">
      <c r="O32" s="124" t="s">
        <v>23</v>
      </c>
      <c r="P32" s="125">
        <v>1568</v>
      </c>
    </row>
    <row r="33" spans="2:16" x14ac:dyDescent="0.25">
      <c r="O33" s="132" t="s">
        <v>310</v>
      </c>
      <c r="P33" s="132">
        <v>12614</v>
      </c>
    </row>
    <row r="34" spans="2:16" x14ac:dyDescent="0.25">
      <c r="P34" s="136">
        <f>SUM(P24:P33)</f>
        <v>37114</v>
      </c>
    </row>
    <row r="39" spans="2:16" ht="21.75" customHeight="1" x14ac:dyDescent="0.25">
      <c r="B39" s="137"/>
      <c r="C39" s="137"/>
      <c r="D39" s="137"/>
      <c r="E39" s="137"/>
      <c r="F39" s="137"/>
    </row>
    <row r="40" spans="2:16" ht="30.75" customHeight="1" x14ac:dyDescent="0.25">
      <c r="B40" s="486" t="s">
        <v>347</v>
      </c>
      <c r="C40" s="486"/>
      <c r="D40" s="486"/>
      <c r="E40" s="486"/>
      <c r="F40" s="486"/>
      <c r="G40" s="486"/>
      <c r="H40" s="486"/>
      <c r="I40" s="138"/>
      <c r="J40" s="138"/>
      <c r="K40" s="138"/>
      <c r="L40" s="138"/>
    </row>
    <row r="41" spans="2:16" x14ac:dyDescent="0.25">
      <c r="B41" s="484" t="s">
        <v>349</v>
      </c>
      <c r="C41" s="49"/>
      <c r="D41" s="49"/>
      <c r="E41" s="49"/>
      <c r="F41"/>
      <c r="G41"/>
      <c r="H41"/>
    </row>
  </sheetData>
  <mergeCells count="4">
    <mergeCell ref="B1:H1"/>
    <mergeCell ref="B3:H3"/>
    <mergeCell ref="B21:H21"/>
    <mergeCell ref="B40:H40"/>
  </mergeCells>
  <printOptions horizontalCentered="1" verticalCentered="1"/>
  <pageMargins left="0" right="0" top="0" bottom="0" header="0" footer="0"/>
  <pageSetup paperSize="9" scale="75"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B1:N23"/>
  <sheetViews>
    <sheetView view="pageBreakPreview" topLeftCell="A19" zoomScale="85" zoomScaleNormal="80" zoomScaleSheetLayoutView="85" workbookViewId="0">
      <selection activeCell="B36" sqref="B36:J37"/>
    </sheetView>
  </sheetViews>
  <sheetFormatPr baseColWidth="10" defaultColWidth="11.42578125" defaultRowHeight="15" x14ac:dyDescent="0.25"/>
  <cols>
    <col min="1" max="1" width="11.42578125" style="132"/>
    <col min="2" max="7" width="12.7109375" style="132" customWidth="1"/>
    <col min="8" max="8" width="20.28515625" style="132" customWidth="1"/>
    <col min="9" max="11" width="12.7109375" style="132" customWidth="1"/>
    <col min="12" max="12" width="11.42578125" style="132"/>
    <col min="13" max="13" width="15.140625" style="132" customWidth="1"/>
    <col min="14" max="16384" width="11.42578125" style="132"/>
  </cols>
  <sheetData>
    <row r="1" spans="2:14" ht="18" x14ac:dyDescent="0.25">
      <c r="B1" s="479" t="s">
        <v>326</v>
      </c>
      <c r="C1" s="479"/>
      <c r="D1" s="479"/>
      <c r="E1" s="479"/>
      <c r="F1" s="479"/>
      <c r="G1" s="479"/>
      <c r="H1" s="479"/>
      <c r="I1" s="131"/>
      <c r="J1" s="131"/>
      <c r="K1" s="131"/>
    </row>
    <row r="2" spans="2:14" ht="21" x14ac:dyDescent="0.35">
      <c r="B2" s="133" t="s">
        <v>0</v>
      </c>
      <c r="C2" s="134"/>
      <c r="D2" s="134"/>
      <c r="E2" s="134"/>
      <c r="F2" s="134"/>
      <c r="G2" s="134"/>
      <c r="H2" s="134"/>
    </row>
    <row r="3" spans="2:14" ht="63" customHeight="1" x14ac:dyDescent="0.3">
      <c r="B3" s="480" t="s">
        <v>312</v>
      </c>
      <c r="C3" s="481"/>
      <c r="D3" s="481"/>
      <c r="E3" s="481"/>
      <c r="F3" s="481"/>
      <c r="G3" s="481"/>
      <c r="H3" s="481"/>
    </row>
    <row r="4" spans="2:14" ht="15.75" thickBot="1" x14ac:dyDescent="0.3"/>
    <row r="5" spans="2:14" x14ac:dyDescent="0.25">
      <c r="M5" s="122" t="s">
        <v>16</v>
      </c>
      <c r="N5" s="123">
        <v>41</v>
      </c>
    </row>
    <row r="6" spans="2:14" x14ac:dyDescent="0.25">
      <c r="M6" s="124" t="s">
        <v>20</v>
      </c>
      <c r="N6" s="125">
        <v>37</v>
      </c>
    </row>
    <row r="7" spans="2:14" x14ac:dyDescent="0.25">
      <c r="M7" s="124" t="s">
        <v>28</v>
      </c>
      <c r="N7" s="125">
        <v>32</v>
      </c>
    </row>
    <row r="8" spans="2:14" x14ac:dyDescent="0.25">
      <c r="M8" s="124" t="s">
        <v>19</v>
      </c>
      <c r="N8" s="125">
        <v>29</v>
      </c>
    </row>
    <row r="9" spans="2:14" x14ac:dyDescent="0.25">
      <c r="M9" s="124" t="s">
        <v>13</v>
      </c>
      <c r="N9" s="125">
        <v>26</v>
      </c>
    </row>
    <row r="10" spans="2:14" x14ac:dyDescent="0.25">
      <c r="M10" s="124" t="s">
        <v>26</v>
      </c>
      <c r="N10" s="125">
        <v>25</v>
      </c>
    </row>
    <row r="11" spans="2:14" x14ac:dyDescent="0.25">
      <c r="M11" s="124" t="s">
        <v>17</v>
      </c>
      <c r="N11" s="125">
        <v>24</v>
      </c>
    </row>
    <row r="12" spans="2:14" x14ac:dyDescent="0.25">
      <c r="M12" s="124" t="s">
        <v>23</v>
      </c>
      <c r="N12" s="125">
        <v>20</v>
      </c>
    </row>
    <row r="13" spans="2:14" x14ac:dyDescent="0.25">
      <c r="M13" s="124" t="s">
        <v>27</v>
      </c>
      <c r="N13" s="125">
        <v>19</v>
      </c>
    </row>
    <row r="14" spans="2:14" x14ac:dyDescent="0.25">
      <c r="M14" s="132" t="s">
        <v>310</v>
      </c>
      <c r="N14" s="132">
        <v>167</v>
      </c>
    </row>
    <row r="21" spans="2:12" ht="43.5" customHeight="1" x14ac:dyDescent="0.3">
      <c r="B21" s="480"/>
      <c r="C21" s="481"/>
      <c r="D21" s="481"/>
      <c r="E21" s="481"/>
      <c r="F21" s="481"/>
      <c r="G21" s="481"/>
      <c r="H21" s="481"/>
    </row>
    <row r="22" spans="2:12" ht="33" customHeight="1" x14ac:dyDescent="0.25">
      <c r="B22" s="486" t="s">
        <v>347</v>
      </c>
      <c r="C22" s="486"/>
      <c r="D22" s="486"/>
      <c r="E22" s="486"/>
      <c r="F22" s="486"/>
      <c r="G22" s="486"/>
      <c r="H22" s="486"/>
      <c r="I22" s="138"/>
      <c r="J22" s="138"/>
      <c r="K22" s="138"/>
      <c r="L22" s="138"/>
    </row>
    <row r="23" spans="2:12" x14ac:dyDescent="0.25">
      <c r="B23" s="484" t="s">
        <v>348</v>
      </c>
      <c r="C23" s="49"/>
      <c r="D23" s="49"/>
      <c r="E23" s="49"/>
      <c r="F23"/>
      <c r="G23"/>
      <c r="H23"/>
    </row>
  </sheetData>
  <mergeCells count="4">
    <mergeCell ref="B1:H1"/>
    <mergeCell ref="B3:H3"/>
    <mergeCell ref="B21:H21"/>
    <mergeCell ref="B22:H22"/>
  </mergeCells>
  <printOptions horizontalCentered="1" verticalCentered="1"/>
  <pageMargins left="0" right="0" top="0" bottom="0" header="0" footer="0"/>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37"/>
  <sheetViews>
    <sheetView showGridLines="0" view="pageBreakPreview" topLeftCell="A32" zoomScale="85" zoomScaleNormal="80" zoomScaleSheetLayoutView="85" workbookViewId="0">
      <selection activeCell="B36" sqref="B36:J37"/>
    </sheetView>
  </sheetViews>
  <sheetFormatPr baseColWidth="10" defaultColWidth="11.42578125" defaultRowHeight="14.25" x14ac:dyDescent="0.2"/>
  <cols>
    <col min="1" max="1" width="16.140625" style="18" customWidth="1"/>
    <col min="2" max="2" width="24.85546875" style="18" customWidth="1"/>
    <col min="3" max="8" width="12.7109375" style="18" customWidth="1"/>
    <col min="9" max="15" width="11.42578125" style="18"/>
    <col min="16" max="16" width="1.7109375" style="18" customWidth="1"/>
    <col min="17" max="16384" width="11.42578125" style="18"/>
  </cols>
  <sheetData>
    <row r="1" spans="1:16" s="1" customFormat="1" ht="18" x14ac:dyDescent="0.25">
      <c r="B1" s="388" t="s">
        <v>314</v>
      </c>
      <c r="C1" s="388"/>
      <c r="D1" s="388"/>
      <c r="E1" s="388"/>
      <c r="F1" s="388"/>
      <c r="G1" s="388"/>
      <c r="H1" s="388"/>
      <c r="I1" s="388"/>
      <c r="J1" s="388"/>
      <c r="K1" s="388"/>
      <c r="L1" s="388"/>
      <c r="M1" s="388"/>
      <c r="N1" s="388"/>
      <c r="O1" s="388"/>
      <c r="P1" s="10"/>
    </row>
    <row r="2" spans="1:16" s="1" customFormat="1" ht="24.75" customHeight="1" x14ac:dyDescent="0.25">
      <c r="B2" s="11" t="s">
        <v>0</v>
      </c>
      <c r="C2" s="12"/>
      <c r="D2" s="12"/>
      <c r="E2" s="12"/>
      <c r="F2" s="12"/>
      <c r="G2" s="12"/>
      <c r="H2" s="12"/>
      <c r="I2" s="12"/>
      <c r="J2" s="12"/>
      <c r="K2" s="12"/>
      <c r="L2" s="12"/>
      <c r="M2" s="12"/>
      <c r="N2" s="12"/>
      <c r="O2" s="12"/>
      <c r="P2" s="12"/>
    </row>
    <row r="3" spans="1:16" s="1" customFormat="1" ht="20.25" customHeight="1" x14ac:dyDescent="0.25">
      <c r="B3" s="385" t="s">
        <v>38</v>
      </c>
      <c r="C3" s="385"/>
      <c r="D3" s="385"/>
      <c r="E3" s="385"/>
      <c r="F3" s="385"/>
      <c r="G3" s="385"/>
      <c r="H3" s="385"/>
      <c r="I3" s="385"/>
      <c r="J3" s="385"/>
      <c r="K3" s="385"/>
      <c r="L3" s="385"/>
      <c r="M3" s="385"/>
      <c r="N3" s="385"/>
      <c r="O3" s="385"/>
      <c r="P3" s="2"/>
    </row>
    <row r="4" spans="1:16" s="1" customFormat="1" ht="26.25" customHeight="1" x14ac:dyDescent="0.25">
      <c r="B4" s="385" t="s">
        <v>39</v>
      </c>
      <c r="C4" s="385"/>
      <c r="D4" s="385"/>
      <c r="E4" s="385"/>
      <c r="F4" s="385"/>
      <c r="G4" s="385"/>
      <c r="H4" s="385"/>
      <c r="I4" s="385"/>
      <c r="J4" s="385"/>
      <c r="K4" s="385"/>
      <c r="L4" s="385"/>
      <c r="M4" s="385"/>
      <c r="N4" s="385"/>
      <c r="O4" s="385"/>
      <c r="P4" s="2"/>
    </row>
    <row r="5" spans="1:16" s="1" customFormat="1" ht="20.25" x14ac:dyDescent="0.25">
      <c r="B5" s="385">
        <v>2019</v>
      </c>
      <c r="C5" s="385"/>
      <c r="D5" s="385"/>
      <c r="E5" s="385"/>
      <c r="F5" s="385"/>
      <c r="G5" s="385"/>
      <c r="H5" s="385"/>
      <c r="I5" s="385"/>
      <c r="J5" s="385"/>
      <c r="K5" s="385"/>
      <c r="L5" s="385"/>
      <c r="M5" s="385"/>
      <c r="N5" s="385"/>
      <c r="O5" s="385"/>
      <c r="P5" s="2"/>
    </row>
    <row r="6" spans="1:16" s="1" customFormat="1" ht="5.25" customHeight="1" x14ac:dyDescent="0.25">
      <c r="B6" s="3"/>
      <c r="C6" s="3"/>
      <c r="D6" s="3"/>
      <c r="E6" s="3"/>
      <c r="F6" s="3"/>
      <c r="G6" s="3"/>
      <c r="H6" s="3"/>
      <c r="I6" s="3"/>
      <c r="J6" s="3"/>
      <c r="K6" s="3"/>
      <c r="L6" s="3"/>
      <c r="M6" s="3"/>
      <c r="N6" s="3"/>
      <c r="O6" s="3"/>
      <c r="P6" s="3"/>
    </row>
    <row r="7" spans="1:16" s="5" customFormat="1" ht="27.75" customHeight="1" thickBot="1" x14ac:dyDescent="0.25">
      <c r="B7" s="389" t="s">
        <v>3</v>
      </c>
      <c r="C7" s="390" t="s">
        <v>4</v>
      </c>
      <c r="D7" s="390"/>
      <c r="E7" s="390"/>
      <c r="F7" s="390" t="s">
        <v>5</v>
      </c>
      <c r="G7" s="390"/>
      <c r="H7" s="391"/>
      <c r="I7" s="3"/>
      <c r="J7" s="3"/>
      <c r="K7" s="3"/>
      <c r="L7" s="3"/>
      <c r="M7" s="3"/>
      <c r="N7" s="3"/>
      <c r="O7" s="3"/>
      <c r="P7" s="3"/>
    </row>
    <row r="8" spans="1:16" s="5" customFormat="1" ht="46.5" customHeight="1" thickBot="1" x14ac:dyDescent="0.25">
      <c r="B8" s="389"/>
      <c r="C8" s="180" t="s">
        <v>40</v>
      </c>
      <c r="D8" s="180" t="s">
        <v>41</v>
      </c>
      <c r="E8" s="181" t="s">
        <v>8</v>
      </c>
      <c r="F8" s="181" t="s">
        <v>9</v>
      </c>
      <c r="G8" s="181" t="s">
        <v>10</v>
      </c>
      <c r="H8" s="190" t="s">
        <v>8</v>
      </c>
      <c r="I8" s="3"/>
      <c r="J8" s="3"/>
      <c r="K8" s="3"/>
      <c r="L8" s="3"/>
      <c r="M8" s="3"/>
      <c r="N8" s="3"/>
      <c r="O8" s="3"/>
      <c r="P8" s="3"/>
    </row>
    <row r="9" spans="1:16" s="5" customFormat="1" ht="28.5" customHeight="1" x14ac:dyDescent="0.25">
      <c r="A9" s="13"/>
      <c r="B9" s="171" t="s">
        <v>11</v>
      </c>
      <c r="C9" s="172">
        <v>0</v>
      </c>
      <c r="D9" s="173">
        <v>0</v>
      </c>
      <c r="E9" s="185">
        <v>0</v>
      </c>
      <c r="F9" s="182">
        <v>0</v>
      </c>
      <c r="G9" s="173">
        <v>0</v>
      </c>
      <c r="H9" s="174">
        <v>0</v>
      </c>
      <c r="I9" s="3"/>
      <c r="J9" s="3"/>
      <c r="K9" s="3"/>
      <c r="L9" s="3"/>
      <c r="M9" s="3"/>
      <c r="N9" s="3"/>
      <c r="O9" s="3"/>
      <c r="P9" s="3"/>
    </row>
    <row r="10" spans="1:16" s="5" customFormat="1" ht="14.25" customHeight="1" x14ac:dyDescent="0.2">
      <c r="A10" s="15"/>
      <c r="B10" s="171" t="s">
        <v>13</v>
      </c>
      <c r="C10" s="175">
        <v>0</v>
      </c>
      <c r="D10" s="14">
        <v>0</v>
      </c>
      <c r="E10" s="186">
        <v>0</v>
      </c>
      <c r="F10" s="183">
        <v>0</v>
      </c>
      <c r="G10" s="14">
        <v>0</v>
      </c>
      <c r="H10" s="176">
        <v>0</v>
      </c>
      <c r="I10" s="3"/>
      <c r="J10" s="3"/>
      <c r="K10" s="3"/>
      <c r="L10" s="3"/>
      <c r="M10" s="3"/>
      <c r="N10" s="3"/>
      <c r="O10" s="3"/>
      <c r="P10" s="3"/>
    </row>
    <row r="11" spans="1:16" s="5" customFormat="1" ht="14.25" customHeight="1" x14ac:dyDescent="0.2">
      <c r="A11" s="15"/>
      <c r="B11" s="171" t="s">
        <v>14</v>
      </c>
      <c r="C11" s="175">
        <v>0</v>
      </c>
      <c r="D11" s="14">
        <v>0</v>
      </c>
      <c r="E11" s="186">
        <v>0</v>
      </c>
      <c r="F11" s="183">
        <v>0</v>
      </c>
      <c r="G11" s="14">
        <v>0</v>
      </c>
      <c r="H11" s="176">
        <v>0</v>
      </c>
      <c r="I11" s="3"/>
      <c r="J11" s="3"/>
      <c r="K11" s="3"/>
      <c r="L11" s="3"/>
      <c r="M11" s="3"/>
      <c r="N11" s="3"/>
      <c r="O11" s="3"/>
      <c r="P11" s="3"/>
    </row>
    <row r="12" spans="1:16" s="16" customFormat="1" ht="14.25" customHeight="1" x14ac:dyDescent="0.2">
      <c r="A12" s="15"/>
      <c r="B12" s="171" t="s">
        <v>15</v>
      </c>
      <c r="C12" s="175">
        <v>7</v>
      </c>
      <c r="D12" s="14">
        <v>44</v>
      </c>
      <c r="E12" s="186">
        <v>51</v>
      </c>
      <c r="F12" s="183">
        <v>29</v>
      </c>
      <c r="G12" s="14">
        <v>22</v>
      </c>
      <c r="H12" s="176">
        <v>51</v>
      </c>
      <c r="I12" s="3"/>
      <c r="J12" s="3"/>
      <c r="K12" s="3"/>
      <c r="L12" s="3"/>
      <c r="M12" s="3"/>
      <c r="N12" s="3"/>
      <c r="O12" s="3"/>
      <c r="P12" s="3"/>
    </row>
    <row r="13" spans="1:16" s="16" customFormat="1" ht="14.25" customHeight="1" x14ac:dyDescent="0.2">
      <c r="A13" s="15"/>
      <c r="B13" s="171" t="s">
        <v>16</v>
      </c>
      <c r="C13" s="175">
        <v>0</v>
      </c>
      <c r="D13" s="14">
        <v>1</v>
      </c>
      <c r="E13" s="186">
        <v>1</v>
      </c>
      <c r="F13" s="183">
        <v>1</v>
      </c>
      <c r="G13" s="14">
        <v>0</v>
      </c>
      <c r="H13" s="176">
        <v>1</v>
      </c>
      <c r="I13" s="3"/>
      <c r="J13" s="3"/>
      <c r="K13" s="3"/>
      <c r="L13" s="3"/>
      <c r="M13" s="3"/>
      <c r="N13" s="3"/>
      <c r="O13" s="3"/>
      <c r="P13" s="3"/>
    </row>
    <row r="14" spans="1:16" s="16" customFormat="1" ht="14.25" customHeight="1" x14ac:dyDescent="0.2">
      <c r="A14" s="15"/>
      <c r="B14" s="171" t="s">
        <v>17</v>
      </c>
      <c r="C14" s="175">
        <v>0</v>
      </c>
      <c r="D14" s="14">
        <v>0</v>
      </c>
      <c r="E14" s="186">
        <v>0</v>
      </c>
      <c r="F14" s="183">
        <v>0</v>
      </c>
      <c r="G14" s="14">
        <v>0</v>
      </c>
      <c r="H14" s="176">
        <v>0</v>
      </c>
      <c r="I14" s="3"/>
      <c r="J14" s="3"/>
      <c r="K14" s="3"/>
      <c r="L14" s="3"/>
      <c r="M14" s="3"/>
      <c r="N14" s="3"/>
      <c r="O14" s="3"/>
      <c r="P14" s="3"/>
    </row>
    <row r="15" spans="1:16" s="16" customFormat="1" ht="15" customHeight="1" x14ac:dyDescent="0.2">
      <c r="A15" s="15"/>
      <c r="B15" s="171" t="s">
        <v>18</v>
      </c>
      <c r="C15" s="175">
        <v>0</v>
      </c>
      <c r="D15" s="14">
        <v>0</v>
      </c>
      <c r="E15" s="186">
        <v>0</v>
      </c>
      <c r="F15" s="183">
        <v>0</v>
      </c>
      <c r="G15" s="14">
        <v>0</v>
      </c>
      <c r="H15" s="176">
        <v>0</v>
      </c>
      <c r="I15" s="3"/>
      <c r="J15" s="3"/>
      <c r="K15" s="3"/>
      <c r="L15" s="3"/>
      <c r="M15" s="3"/>
      <c r="N15" s="3"/>
      <c r="O15" s="3"/>
      <c r="P15" s="3"/>
    </row>
    <row r="16" spans="1:16" s="16" customFormat="1" ht="15" customHeight="1" x14ac:dyDescent="0.2">
      <c r="A16" s="15"/>
      <c r="B16" s="171" t="s">
        <v>19</v>
      </c>
      <c r="C16" s="175">
        <v>1</v>
      </c>
      <c r="D16" s="14">
        <v>14</v>
      </c>
      <c r="E16" s="186">
        <v>15</v>
      </c>
      <c r="F16" s="183">
        <v>9</v>
      </c>
      <c r="G16" s="14">
        <v>6</v>
      </c>
      <c r="H16" s="176">
        <v>15</v>
      </c>
      <c r="I16" s="3"/>
      <c r="J16" s="3"/>
      <c r="K16" s="3"/>
      <c r="L16" s="3"/>
      <c r="M16" s="3"/>
      <c r="N16" s="3"/>
      <c r="O16" s="3"/>
      <c r="P16" s="3"/>
    </row>
    <row r="17" spans="1:24" s="16" customFormat="1" ht="15" customHeight="1" x14ac:dyDescent="0.2">
      <c r="A17" s="15"/>
      <c r="B17" s="171" t="s">
        <v>20</v>
      </c>
      <c r="C17" s="175">
        <v>0</v>
      </c>
      <c r="D17" s="14">
        <v>0</v>
      </c>
      <c r="E17" s="186">
        <v>0</v>
      </c>
      <c r="F17" s="183">
        <v>0</v>
      </c>
      <c r="G17" s="14">
        <v>0</v>
      </c>
      <c r="H17" s="176">
        <v>0</v>
      </c>
      <c r="I17" s="3"/>
      <c r="J17" s="3"/>
      <c r="K17" s="3"/>
      <c r="L17" s="3"/>
      <c r="M17" s="3"/>
      <c r="N17" s="3"/>
      <c r="O17" s="3"/>
      <c r="P17" s="3"/>
    </row>
    <row r="18" spans="1:24" s="16" customFormat="1" ht="15" customHeight="1" x14ac:dyDescent="0.2">
      <c r="A18" s="15"/>
      <c r="B18" s="171" t="s">
        <v>21</v>
      </c>
      <c r="C18" s="175">
        <v>0</v>
      </c>
      <c r="D18" s="14">
        <v>0</v>
      </c>
      <c r="E18" s="186">
        <v>0</v>
      </c>
      <c r="F18" s="183">
        <v>0</v>
      </c>
      <c r="G18" s="14">
        <v>0</v>
      </c>
      <c r="H18" s="176">
        <v>0</v>
      </c>
      <c r="I18" s="3"/>
      <c r="J18" s="3"/>
      <c r="K18" s="3"/>
      <c r="L18" s="3"/>
      <c r="M18" s="3"/>
      <c r="N18" s="3"/>
      <c r="O18" s="3"/>
      <c r="P18" s="3"/>
    </row>
    <row r="19" spans="1:24" s="16" customFormat="1" ht="15" customHeight="1" x14ac:dyDescent="0.2">
      <c r="A19" s="15"/>
      <c r="B19" s="171" t="s">
        <v>22</v>
      </c>
      <c r="C19" s="175">
        <v>15</v>
      </c>
      <c r="D19" s="14">
        <v>64</v>
      </c>
      <c r="E19" s="186">
        <v>79</v>
      </c>
      <c r="F19" s="183">
        <v>50</v>
      </c>
      <c r="G19" s="14">
        <v>29</v>
      </c>
      <c r="H19" s="176">
        <v>79</v>
      </c>
      <c r="I19" s="3"/>
      <c r="J19" s="3"/>
      <c r="K19" s="3"/>
      <c r="L19" s="3"/>
      <c r="M19" s="3"/>
      <c r="N19" s="3"/>
      <c r="O19" s="3"/>
      <c r="P19" s="3"/>
    </row>
    <row r="20" spans="1:24" s="16" customFormat="1" ht="15" customHeight="1" x14ac:dyDescent="0.2">
      <c r="A20" s="15"/>
      <c r="B20" s="171" t="s">
        <v>23</v>
      </c>
      <c r="C20" s="175">
        <v>0</v>
      </c>
      <c r="D20" s="14">
        <v>0</v>
      </c>
      <c r="E20" s="186">
        <v>0</v>
      </c>
      <c r="F20" s="183">
        <v>0</v>
      </c>
      <c r="G20" s="14">
        <v>0</v>
      </c>
      <c r="H20" s="176">
        <v>0</v>
      </c>
      <c r="I20" s="3"/>
      <c r="J20" s="3"/>
      <c r="K20" s="3"/>
      <c r="L20" s="3"/>
      <c r="M20" s="3"/>
      <c r="N20" s="3"/>
      <c r="O20" s="3"/>
      <c r="P20" s="3"/>
    </row>
    <row r="21" spans="1:24" s="16" customFormat="1" ht="15" customHeight="1" x14ac:dyDescent="0.2">
      <c r="A21" s="15"/>
      <c r="B21" s="171" t="s">
        <v>24</v>
      </c>
      <c r="C21" s="175">
        <v>0</v>
      </c>
      <c r="D21" s="14">
        <v>14</v>
      </c>
      <c r="E21" s="186">
        <v>14</v>
      </c>
      <c r="F21" s="183">
        <v>9</v>
      </c>
      <c r="G21" s="14">
        <v>5</v>
      </c>
      <c r="H21" s="176">
        <v>14</v>
      </c>
      <c r="I21" s="3"/>
      <c r="J21" s="3"/>
      <c r="K21" s="3"/>
      <c r="L21" s="3"/>
      <c r="M21" s="3"/>
      <c r="N21" s="3"/>
      <c r="O21" s="3"/>
      <c r="P21" s="3"/>
    </row>
    <row r="22" spans="1:24" s="16" customFormat="1" ht="15" customHeight="1" x14ac:dyDescent="0.25">
      <c r="A22" s="15"/>
      <c r="B22" s="171" t="s">
        <v>25</v>
      </c>
      <c r="C22" s="175">
        <v>0</v>
      </c>
      <c r="D22" s="14">
        <v>0</v>
      </c>
      <c r="E22" s="186">
        <v>0</v>
      </c>
      <c r="F22" s="183">
        <v>0</v>
      </c>
      <c r="G22" s="14">
        <v>0</v>
      </c>
      <c r="H22" s="176">
        <v>0</v>
      </c>
      <c r="I22" s="5"/>
      <c r="J22" s="3"/>
      <c r="K22" s="3"/>
      <c r="L22" s="5"/>
      <c r="M22" s="5"/>
      <c r="N22" s="5"/>
      <c r="O22" s="6"/>
      <c r="P22" s="6"/>
    </row>
    <row r="23" spans="1:24" s="16" customFormat="1" ht="15" customHeight="1" x14ac:dyDescent="0.25">
      <c r="A23" s="15"/>
      <c r="B23" s="171" t="s">
        <v>26</v>
      </c>
      <c r="C23" s="175">
        <v>0</v>
      </c>
      <c r="D23" s="14">
        <v>31</v>
      </c>
      <c r="E23" s="186">
        <v>31</v>
      </c>
      <c r="F23" s="183">
        <v>24</v>
      </c>
      <c r="G23" s="14">
        <v>7</v>
      </c>
      <c r="H23" s="176">
        <v>31</v>
      </c>
      <c r="I23" s="5"/>
      <c r="J23" s="3"/>
      <c r="K23" s="3"/>
      <c r="L23" s="5"/>
      <c r="M23" s="5"/>
      <c r="N23" s="5"/>
      <c r="O23" s="6"/>
      <c r="P23" s="6"/>
    </row>
    <row r="24" spans="1:24" ht="18" x14ac:dyDescent="0.2">
      <c r="A24" s="15"/>
      <c r="B24" s="171" t="s">
        <v>27</v>
      </c>
      <c r="C24" s="175">
        <v>0</v>
      </c>
      <c r="D24" s="14">
        <v>0</v>
      </c>
      <c r="E24" s="186">
        <v>0</v>
      </c>
      <c r="F24" s="183">
        <v>0</v>
      </c>
      <c r="G24" s="14">
        <v>0</v>
      </c>
      <c r="H24" s="176">
        <v>0</v>
      </c>
      <c r="I24" s="17"/>
      <c r="J24" s="5"/>
      <c r="K24" s="5"/>
      <c r="L24" s="17"/>
      <c r="M24" s="17"/>
      <c r="N24" s="17"/>
      <c r="O24" s="17"/>
      <c r="P24" s="17"/>
    </row>
    <row r="25" spans="1:24" ht="18" x14ac:dyDescent="0.2">
      <c r="A25" s="15"/>
      <c r="B25" s="171" t="s">
        <v>28</v>
      </c>
      <c r="C25" s="175">
        <v>0</v>
      </c>
      <c r="D25" s="14">
        <v>0</v>
      </c>
      <c r="E25" s="186">
        <v>0</v>
      </c>
      <c r="F25" s="183">
        <v>0</v>
      </c>
      <c r="G25" s="14">
        <v>0</v>
      </c>
      <c r="H25" s="176">
        <v>0</v>
      </c>
      <c r="I25" s="19"/>
      <c r="J25" s="17"/>
      <c r="K25" s="17"/>
      <c r="L25" s="19"/>
      <c r="M25" s="19"/>
      <c r="N25" s="19"/>
      <c r="O25" s="19"/>
      <c r="P25" s="19"/>
    </row>
    <row r="26" spans="1:24" ht="18" x14ac:dyDescent="0.2">
      <c r="A26" s="15"/>
      <c r="B26" s="171" t="s">
        <v>29</v>
      </c>
      <c r="C26" s="175">
        <v>0</v>
      </c>
      <c r="D26" s="14">
        <v>1</v>
      </c>
      <c r="E26" s="186">
        <v>1</v>
      </c>
      <c r="F26" s="183">
        <v>0</v>
      </c>
      <c r="G26" s="14">
        <v>1</v>
      </c>
      <c r="H26" s="176">
        <v>1</v>
      </c>
      <c r="I26" s="20"/>
      <c r="J26" s="19"/>
      <c r="K26" s="19"/>
      <c r="L26" s="20"/>
      <c r="M26" s="20"/>
      <c r="N26" s="20"/>
      <c r="O26" s="20"/>
      <c r="P26" s="20"/>
      <c r="Q26" s="5"/>
      <c r="R26" s="5"/>
      <c r="S26" s="5"/>
      <c r="T26" s="5"/>
      <c r="U26" s="5"/>
      <c r="V26" s="5"/>
      <c r="W26" s="5"/>
      <c r="X26" s="5"/>
    </row>
    <row r="27" spans="1:24" ht="18" x14ac:dyDescent="0.2">
      <c r="A27" s="15"/>
      <c r="B27" s="171" t="s">
        <v>30</v>
      </c>
      <c r="C27" s="175">
        <v>0</v>
      </c>
      <c r="D27" s="14">
        <v>0</v>
      </c>
      <c r="E27" s="186">
        <v>0</v>
      </c>
      <c r="F27" s="183">
        <v>0</v>
      </c>
      <c r="G27" s="14">
        <v>0</v>
      </c>
      <c r="H27" s="176">
        <v>0</v>
      </c>
      <c r="I27" s="20"/>
      <c r="J27" s="19"/>
      <c r="K27" s="19"/>
      <c r="L27" s="20"/>
      <c r="M27" s="20"/>
      <c r="N27" s="20"/>
      <c r="O27" s="20"/>
      <c r="P27" s="20"/>
      <c r="Q27" s="5"/>
      <c r="R27" s="5"/>
      <c r="S27" s="5"/>
      <c r="T27" s="5"/>
      <c r="U27" s="5"/>
      <c r="V27" s="5"/>
      <c r="W27" s="5"/>
      <c r="X27" s="5"/>
    </row>
    <row r="28" spans="1:24" ht="18" x14ac:dyDescent="0.2">
      <c r="A28" s="15"/>
      <c r="B28" s="171" t="s">
        <v>31</v>
      </c>
      <c r="C28" s="175">
        <v>0</v>
      </c>
      <c r="D28" s="14">
        <v>25</v>
      </c>
      <c r="E28" s="186">
        <v>25</v>
      </c>
      <c r="F28" s="183">
        <v>16</v>
      </c>
      <c r="G28" s="14">
        <v>9</v>
      </c>
      <c r="H28" s="176">
        <v>25</v>
      </c>
      <c r="I28" s="21"/>
      <c r="J28" s="20"/>
      <c r="K28" s="20"/>
      <c r="L28" s="21"/>
      <c r="M28" s="22"/>
      <c r="N28" s="22"/>
      <c r="O28" s="22"/>
      <c r="P28" s="21"/>
    </row>
    <row r="29" spans="1:24" ht="18" x14ac:dyDescent="0.2">
      <c r="A29" s="15"/>
      <c r="B29" s="171" t="s">
        <v>32</v>
      </c>
      <c r="C29" s="175">
        <v>0</v>
      </c>
      <c r="D29" s="14">
        <v>1</v>
      </c>
      <c r="E29" s="186">
        <v>1</v>
      </c>
      <c r="F29" s="183">
        <v>1</v>
      </c>
      <c r="G29" s="14">
        <v>0</v>
      </c>
      <c r="H29" s="176">
        <v>1</v>
      </c>
      <c r="I29" s="21"/>
      <c r="J29" s="20"/>
      <c r="K29" s="20"/>
      <c r="L29" s="21"/>
      <c r="M29" s="22"/>
      <c r="N29" s="22"/>
      <c r="O29" s="22"/>
      <c r="P29" s="21"/>
    </row>
    <row r="30" spans="1:24" ht="18" x14ac:dyDescent="0.2">
      <c r="A30" s="15"/>
      <c r="B30" s="171" t="s">
        <v>33</v>
      </c>
      <c r="C30" s="175">
        <v>0</v>
      </c>
      <c r="D30" s="14">
        <v>0</v>
      </c>
      <c r="E30" s="186">
        <v>0</v>
      </c>
      <c r="F30" s="183">
        <v>0</v>
      </c>
      <c r="G30" s="14">
        <v>0</v>
      </c>
      <c r="H30" s="176">
        <v>0</v>
      </c>
      <c r="I30" s="21"/>
      <c r="J30" s="21"/>
      <c r="K30" s="21"/>
      <c r="L30" s="21"/>
      <c r="M30" s="21"/>
      <c r="N30" s="21"/>
      <c r="O30" s="21"/>
      <c r="P30" s="21"/>
    </row>
    <row r="31" spans="1:24" ht="18" x14ac:dyDescent="0.2">
      <c r="A31" s="15"/>
      <c r="B31" s="171" t="s">
        <v>34</v>
      </c>
      <c r="C31" s="175">
        <v>0</v>
      </c>
      <c r="D31" s="14">
        <v>0</v>
      </c>
      <c r="E31" s="186">
        <v>0</v>
      </c>
      <c r="F31" s="183">
        <v>0</v>
      </c>
      <c r="G31" s="14">
        <v>0</v>
      </c>
      <c r="H31" s="176">
        <v>0</v>
      </c>
      <c r="I31" s="20"/>
      <c r="J31" s="21"/>
      <c r="K31" s="21"/>
      <c r="L31" s="20"/>
      <c r="M31" s="20"/>
      <c r="N31" s="20"/>
      <c r="O31" s="20"/>
      <c r="P31" s="20"/>
    </row>
    <row r="32" spans="1:24" ht="18" x14ac:dyDescent="0.2">
      <c r="A32" s="15"/>
      <c r="B32" s="171" t="s">
        <v>35</v>
      </c>
      <c r="C32" s="175">
        <v>0</v>
      </c>
      <c r="D32" s="14">
        <v>1</v>
      </c>
      <c r="E32" s="186">
        <v>1</v>
      </c>
      <c r="F32" s="183">
        <v>0</v>
      </c>
      <c r="G32" s="14">
        <v>1</v>
      </c>
      <c r="H32" s="176">
        <v>1</v>
      </c>
      <c r="I32" s="21"/>
      <c r="J32" s="20"/>
      <c r="K32" s="20"/>
      <c r="L32" s="21"/>
      <c r="M32" s="21"/>
      <c r="N32" s="22"/>
      <c r="O32" s="21"/>
      <c r="P32" s="21"/>
    </row>
    <row r="33" spans="1:16" ht="18" x14ac:dyDescent="0.2">
      <c r="A33" s="23"/>
      <c r="B33" s="171" t="s">
        <v>36</v>
      </c>
      <c r="C33" s="175">
        <v>0</v>
      </c>
      <c r="D33" s="14">
        <v>0</v>
      </c>
      <c r="E33" s="186">
        <v>0</v>
      </c>
      <c r="F33" s="183">
        <v>0</v>
      </c>
      <c r="G33" s="14">
        <v>0</v>
      </c>
      <c r="H33" s="176">
        <v>0</v>
      </c>
      <c r="I33" s="21"/>
      <c r="J33" s="20"/>
      <c r="K33" s="20"/>
      <c r="L33" s="21"/>
      <c r="M33" s="21"/>
      <c r="N33" s="22"/>
      <c r="O33" s="21"/>
      <c r="P33" s="21"/>
    </row>
    <row r="34" spans="1:16" ht="10.5" customHeight="1" thickBot="1" x14ac:dyDescent="0.25">
      <c r="B34" s="171"/>
      <c r="C34" s="177"/>
      <c r="D34" s="178"/>
      <c r="E34" s="187"/>
      <c r="F34" s="184"/>
      <c r="G34" s="178"/>
      <c r="H34" s="179"/>
      <c r="I34" s="21"/>
      <c r="J34" s="20"/>
      <c r="K34" s="20"/>
      <c r="L34" s="21"/>
      <c r="M34" s="21"/>
      <c r="N34" s="22"/>
      <c r="O34" s="21"/>
      <c r="P34" s="21"/>
    </row>
    <row r="35" spans="1:16" ht="29.25" customHeight="1" x14ac:dyDescent="0.2">
      <c r="B35" s="169" t="s">
        <v>8</v>
      </c>
      <c r="C35" s="188">
        <f>SUM(C9:C33)</f>
        <v>23</v>
      </c>
      <c r="D35" s="189">
        <f>SUM(D9:D33)</f>
        <v>196</v>
      </c>
      <c r="E35" s="170">
        <f>SUM(E9:E33)</f>
        <v>219</v>
      </c>
      <c r="F35" s="188">
        <f>SUM(F9:F33)</f>
        <v>139</v>
      </c>
      <c r="G35" s="189">
        <f>SUM(G9:G33)</f>
        <v>80</v>
      </c>
      <c r="H35" s="170">
        <f>SUM(H9:H34)</f>
        <v>219</v>
      </c>
      <c r="I35" s="21"/>
      <c r="J35" s="21"/>
      <c r="K35" s="21"/>
      <c r="L35" s="21"/>
      <c r="M35" s="21"/>
      <c r="N35" s="21"/>
      <c r="O35" s="21"/>
      <c r="P35" s="21"/>
    </row>
    <row r="36" spans="1:16" ht="36.75" customHeight="1" x14ac:dyDescent="0.25">
      <c r="B36" s="482" t="s">
        <v>344</v>
      </c>
      <c r="C36" s="482"/>
      <c r="D36" s="482"/>
      <c r="E36" s="482"/>
      <c r="F36" s="482"/>
      <c r="G36" s="482"/>
      <c r="H36" s="482"/>
      <c r="I36" s="482"/>
      <c r="J36" s="482"/>
      <c r="K36" s="21"/>
      <c r="L36" s="21"/>
      <c r="M36" s="21"/>
      <c r="N36" s="21"/>
      <c r="O36" s="21"/>
      <c r="P36" s="21"/>
    </row>
    <row r="37" spans="1:16" ht="15.75" x14ac:dyDescent="0.25">
      <c r="B37" s="483" t="s">
        <v>345</v>
      </c>
      <c r="C37"/>
      <c r="D37"/>
      <c r="E37"/>
      <c r="F37"/>
      <c r="G37"/>
      <c r="H37"/>
      <c r="I37"/>
      <c r="J37"/>
    </row>
  </sheetData>
  <mergeCells count="8">
    <mergeCell ref="B36:J36"/>
    <mergeCell ref="B1:O1"/>
    <mergeCell ref="B3:O3"/>
    <mergeCell ref="B4:O4"/>
    <mergeCell ref="B5:O5"/>
    <mergeCell ref="B7:B8"/>
    <mergeCell ref="C7:E7"/>
    <mergeCell ref="F7:H7"/>
  </mergeCells>
  <printOptions horizontalCentered="1" verticalCentered="1"/>
  <pageMargins left="0" right="0" top="0" bottom="0" header="0" footer="0"/>
  <pageSetup paperSize="9" scale="6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N39"/>
  <sheetViews>
    <sheetView showGridLines="0" view="pageBreakPreview" topLeftCell="A34" zoomScaleNormal="100" zoomScaleSheetLayoutView="100" workbookViewId="0">
      <selection activeCell="B36" sqref="B36:J37"/>
    </sheetView>
  </sheetViews>
  <sheetFormatPr baseColWidth="10" defaultColWidth="51.140625" defaultRowHeight="31.5" customHeight="1" x14ac:dyDescent="0.25"/>
  <cols>
    <col min="1" max="1" width="15.85546875" customWidth="1"/>
    <col min="2" max="2" width="54.85546875" customWidth="1"/>
    <col min="3" max="3" width="35.5703125" customWidth="1"/>
    <col min="4" max="4" width="5.42578125" customWidth="1"/>
    <col min="5" max="5" width="5.7109375" customWidth="1"/>
    <col min="6" max="6" width="4" customWidth="1"/>
    <col min="7" max="7" width="23" customWidth="1"/>
    <col min="8" max="8" width="31.5703125" customWidth="1"/>
    <col min="9" max="9" width="13.28515625" customWidth="1"/>
    <col min="10" max="10" width="10.7109375" customWidth="1"/>
    <col min="11" max="12" width="36.5703125" customWidth="1"/>
  </cols>
  <sheetData>
    <row r="1" spans="2:14" s="25" customFormat="1" ht="31.5" customHeight="1" x14ac:dyDescent="0.25">
      <c r="B1" s="392" t="s">
        <v>315</v>
      </c>
      <c r="C1" s="392"/>
      <c r="D1" s="24"/>
    </row>
    <row r="2" spans="2:14" s="25" customFormat="1" ht="18.75" x14ac:dyDescent="0.3">
      <c r="B2" s="26" t="s">
        <v>0</v>
      </c>
      <c r="C2" s="27"/>
      <c r="D2" s="27"/>
    </row>
    <row r="3" spans="2:14" s="25" customFormat="1" ht="21.75" customHeight="1" x14ac:dyDescent="0.3">
      <c r="B3" s="393" t="s">
        <v>42</v>
      </c>
      <c r="C3" s="393"/>
      <c r="D3" s="28"/>
    </row>
    <row r="4" spans="2:14" s="25" customFormat="1" ht="21.75" customHeight="1" x14ac:dyDescent="0.3">
      <c r="B4" s="393" t="s">
        <v>43</v>
      </c>
      <c r="C4" s="393"/>
      <c r="D4" s="28"/>
    </row>
    <row r="5" spans="2:14" s="25" customFormat="1" ht="21.75" customHeight="1" x14ac:dyDescent="0.3">
      <c r="B5" s="393" t="s">
        <v>44</v>
      </c>
      <c r="C5" s="393"/>
      <c r="D5" s="28"/>
    </row>
    <row r="6" spans="2:14" s="25" customFormat="1" ht="22.5" customHeight="1" x14ac:dyDescent="0.3">
      <c r="B6" s="393">
        <v>2019</v>
      </c>
      <c r="C6" s="393"/>
      <c r="D6" s="28"/>
    </row>
    <row r="7" spans="2:14" s="25" customFormat="1" ht="33.950000000000003" customHeight="1" thickBot="1" x14ac:dyDescent="0.3">
      <c r="B7" s="191" t="s">
        <v>44</v>
      </c>
      <c r="C7" s="195" t="s">
        <v>45</v>
      </c>
      <c r="D7" s="29"/>
      <c r="J7" s="139"/>
      <c r="K7" s="139"/>
      <c r="L7" s="139"/>
      <c r="M7" s="139"/>
      <c r="N7" s="139"/>
    </row>
    <row r="8" spans="2:14" s="7" customFormat="1" ht="20.25" customHeight="1" x14ac:dyDescent="0.25">
      <c r="B8" s="192" t="s">
        <v>63</v>
      </c>
      <c r="C8" s="197">
        <v>3694</v>
      </c>
      <c r="D8" s="30"/>
      <c r="J8" s="140"/>
      <c r="K8" s="141"/>
      <c r="L8" s="142"/>
      <c r="M8" s="140"/>
      <c r="N8" s="140"/>
    </row>
    <row r="9" spans="2:14" s="7" customFormat="1" ht="12.75" customHeight="1" x14ac:dyDescent="0.25">
      <c r="B9" s="192" t="s">
        <v>48</v>
      </c>
      <c r="C9" s="198">
        <v>1478</v>
      </c>
      <c r="D9" s="30"/>
      <c r="J9" s="140"/>
      <c r="K9" s="141"/>
      <c r="L9" s="142"/>
      <c r="M9" s="140"/>
      <c r="N9" s="140"/>
    </row>
    <row r="10" spans="2:14" s="7" customFormat="1" ht="12.75" customHeight="1" x14ac:dyDescent="0.25">
      <c r="B10" s="192" t="s">
        <v>51</v>
      </c>
      <c r="C10" s="198">
        <v>1091</v>
      </c>
      <c r="D10" s="30"/>
      <c r="J10" s="140"/>
      <c r="K10" s="141"/>
      <c r="L10" s="142"/>
      <c r="M10" s="140"/>
      <c r="N10" s="140"/>
    </row>
    <row r="11" spans="2:14" s="7" customFormat="1" ht="12.75" customHeight="1" x14ac:dyDescent="0.25">
      <c r="B11" s="192" t="s">
        <v>49</v>
      </c>
      <c r="C11" s="198">
        <v>1042</v>
      </c>
      <c r="D11" s="30"/>
      <c r="J11" s="140"/>
      <c r="K11" s="143"/>
      <c r="L11" s="142"/>
      <c r="M11" s="140"/>
      <c r="N11" s="140"/>
    </row>
    <row r="12" spans="2:14" s="7" customFormat="1" ht="12.75" customHeight="1" x14ac:dyDescent="0.25">
      <c r="B12" s="192" t="s">
        <v>64</v>
      </c>
      <c r="C12" s="198">
        <v>774</v>
      </c>
      <c r="D12" s="30"/>
      <c r="F12" s="31"/>
      <c r="G12" s="32"/>
      <c r="J12" s="140"/>
      <c r="K12" s="143"/>
      <c r="L12" s="142"/>
      <c r="M12" s="140"/>
      <c r="N12" s="140"/>
    </row>
    <row r="13" spans="2:14" s="7" customFormat="1" ht="12.75" customHeight="1" x14ac:dyDescent="0.25">
      <c r="B13" s="192" t="s">
        <v>47</v>
      </c>
      <c r="C13" s="198">
        <v>434</v>
      </c>
      <c r="D13" s="30"/>
      <c r="F13" s="31"/>
      <c r="G13" s="32"/>
      <c r="J13" s="140"/>
      <c r="K13" s="141"/>
      <c r="L13" s="142"/>
      <c r="M13" s="140"/>
      <c r="N13" s="140"/>
    </row>
    <row r="14" spans="2:14" s="7" customFormat="1" ht="12.75" customHeight="1" x14ac:dyDescent="0.25">
      <c r="B14" s="193" t="s">
        <v>46</v>
      </c>
      <c r="C14" s="198">
        <v>93</v>
      </c>
      <c r="D14" s="30"/>
      <c r="F14" s="31"/>
      <c r="G14" s="32"/>
      <c r="J14" s="140"/>
      <c r="K14" s="141"/>
      <c r="L14" s="144"/>
      <c r="M14" s="140"/>
      <c r="N14" s="140"/>
    </row>
    <row r="15" spans="2:14" s="7" customFormat="1" ht="12.75" customHeight="1" thickBot="1" x14ac:dyDescent="0.3">
      <c r="B15" s="193"/>
      <c r="C15" s="199"/>
      <c r="D15" s="30"/>
      <c r="E15" s="33"/>
      <c r="J15" s="140"/>
      <c r="K15" s="140"/>
      <c r="L15" s="140"/>
      <c r="M15" s="140"/>
      <c r="N15" s="140"/>
    </row>
    <row r="16" spans="2:14" s="7" customFormat="1" ht="26.25" customHeight="1" x14ac:dyDescent="0.25">
      <c r="B16" s="194" t="s">
        <v>8</v>
      </c>
      <c r="C16" s="196">
        <f>SUM(C8:C15)</f>
        <v>8606</v>
      </c>
      <c r="D16" s="34"/>
      <c r="H16" s="33"/>
      <c r="I16" s="33"/>
      <c r="J16" s="140"/>
      <c r="K16" s="140"/>
      <c r="L16" s="140"/>
      <c r="M16" s="140"/>
      <c r="N16" s="140"/>
    </row>
    <row r="17" spans="2:10" s="7" customFormat="1" ht="12.75" customHeight="1" x14ac:dyDescent="0.25"/>
    <row r="18" spans="2:10" s="7" customFormat="1" ht="14.25" customHeight="1" x14ac:dyDescent="0.25"/>
    <row r="19" spans="2:10" s="7" customFormat="1" ht="11.25" customHeight="1" x14ac:dyDescent="0.25">
      <c r="H19" s="7" t="s">
        <v>50</v>
      </c>
    </row>
    <row r="20" spans="2:10" s="7" customFormat="1" ht="22.5" customHeight="1" x14ac:dyDescent="0.25">
      <c r="H20" s="35" t="s">
        <v>63</v>
      </c>
      <c r="I20" s="36">
        <v>3694</v>
      </c>
    </row>
    <row r="21" spans="2:10" ht="15" customHeight="1" x14ac:dyDescent="0.25">
      <c r="B21" s="394"/>
      <c r="C21" s="394"/>
      <c r="D21" s="37"/>
      <c r="H21" s="38" t="s">
        <v>48</v>
      </c>
      <c r="I21" s="39">
        <v>1478</v>
      </c>
    </row>
    <row r="22" spans="2:10" ht="12.75" customHeight="1" x14ac:dyDescent="0.25">
      <c r="H22" s="38" t="s">
        <v>51</v>
      </c>
      <c r="I22" s="39">
        <v>1091</v>
      </c>
    </row>
    <row r="23" spans="2:10" ht="12.75" customHeight="1" x14ac:dyDescent="0.25">
      <c r="H23" s="35" t="s">
        <v>49</v>
      </c>
      <c r="I23" s="36">
        <v>1042</v>
      </c>
    </row>
    <row r="24" spans="2:10" ht="12.75" customHeight="1" x14ac:dyDescent="0.25">
      <c r="H24" s="35" t="s">
        <v>64</v>
      </c>
      <c r="I24" s="36">
        <v>774</v>
      </c>
    </row>
    <row r="25" spans="2:10" ht="12.75" customHeight="1" x14ac:dyDescent="0.25">
      <c r="H25" s="35" t="s">
        <v>47</v>
      </c>
      <c r="I25" s="36">
        <v>434</v>
      </c>
    </row>
    <row r="26" spans="2:10" ht="12.75" customHeight="1" x14ac:dyDescent="0.25">
      <c r="H26" s="35" t="s">
        <v>46</v>
      </c>
      <c r="I26" s="36">
        <v>93</v>
      </c>
      <c r="J26" s="40">
        <f>SUM(I20:I26)</f>
        <v>8606</v>
      </c>
    </row>
    <row r="27" spans="2:10" ht="12.75" customHeight="1" x14ac:dyDescent="0.25">
      <c r="H27" s="35"/>
      <c r="I27" s="41"/>
    </row>
    <row r="28" spans="2:10" ht="12.75" customHeight="1" x14ac:dyDescent="0.25">
      <c r="I28">
        <f>SUM(I20:I27)</f>
        <v>8606</v>
      </c>
    </row>
    <row r="29" spans="2:10" ht="12.75" customHeight="1" x14ac:dyDescent="0.25">
      <c r="I29" s="42"/>
    </row>
    <row r="30" spans="2:10" ht="12.75" customHeight="1" x14ac:dyDescent="0.25"/>
    <row r="31" spans="2:10" ht="12.75" customHeight="1" x14ac:dyDescent="0.25"/>
    <row r="32" spans="2:10" ht="12.75" customHeight="1" x14ac:dyDescent="0.25">
      <c r="J32" s="40"/>
    </row>
    <row r="33" spans="2:10" ht="15.95" customHeight="1" x14ac:dyDescent="0.25"/>
    <row r="34" spans="2:10" ht="12.75" customHeight="1" x14ac:dyDescent="0.25"/>
    <row r="35" spans="2:10" ht="12.75" customHeight="1" x14ac:dyDescent="0.25"/>
    <row r="36" spans="2:10" ht="12.75" customHeight="1" x14ac:dyDescent="0.25"/>
    <row r="37" spans="2:10" ht="30" customHeight="1" x14ac:dyDescent="0.25">
      <c r="B37" s="398" t="s">
        <v>344</v>
      </c>
      <c r="C37" s="398"/>
      <c r="D37" s="398"/>
      <c r="E37" s="398"/>
      <c r="F37" s="398"/>
      <c r="G37" s="398"/>
      <c r="H37" s="398"/>
      <c r="I37" s="398"/>
      <c r="J37" s="398"/>
    </row>
    <row r="38" spans="2:10" ht="15" x14ac:dyDescent="0.25">
      <c r="B38" s="484" t="s">
        <v>345</v>
      </c>
      <c r="C38" s="485"/>
      <c r="D38" s="485"/>
      <c r="E38" s="485"/>
      <c r="F38" s="485"/>
      <c r="G38" s="485"/>
      <c r="H38" s="485"/>
      <c r="I38" s="485"/>
      <c r="J38" s="485"/>
    </row>
    <row r="39" spans="2:10" ht="31.5" customHeight="1" x14ac:dyDescent="0.25">
      <c r="B39" s="25"/>
    </row>
  </sheetData>
  <mergeCells count="7">
    <mergeCell ref="B1:C1"/>
    <mergeCell ref="B3:C3"/>
    <mergeCell ref="B4:C4"/>
    <mergeCell ref="B5:C5"/>
    <mergeCell ref="B6:C6"/>
    <mergeCell ref="B21:C21"/>
    <mergeCell ref="B37:J37"/>
  </mergeCells>
  <printOptions horizontalCentered="1" verticalCentered="1"/>
  <pageMargins left="0" right="0" top="0" bottom="0" header="0" footer="0"/>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Y57"/>
  <sheetViews>
    <sheetView showGridLines="0" view="pageBreakPreview" topLeftCell="A39" zoomScale="85" zoomScaleNormal="100" zoomScaleSheetLayoutView="85" workbookViewId="0">
      <selection activeCell="B36" sqref="B36:J37"/>
    </sheetView>
  </sheetViews>
  <sheetFormatPr baseColWidth="10" defaultColWidth="11.42578125" defaultRowHeight="15" x14ac:dyDescent="0.25"/>
  <cols>
    <col min="1" max="1" width="11.42578125" style="44"/>
    <col min="2" max="2" width="23.42578125" style="44" customWidth="1"/>
    <col min="3" max="3" width="24.42578125" style="44" customWidth="1"/>
    <col min="4" max="4" width="23.7109375" style="44" customWidth="1"/>
    <col min="5" max="5" width="18.7109375" style="44" customWidth="1"/>
    <col min="6" max="16384" width="11.42578125" style="44"/>
  </cols>
  <sheetData>
    <row r="1" spans="2:25" x14ac:dyDescent="0.25">
      <c r="B1" s="404" t="s">
        <v>316</v>
      </c>
      <c r="C1" s="404"/>
      <c r="D1" s="404"/>
      <c r="E1" s="404"/>
      <c r="F1" s="43"/>
      <c r="G1" s="43"/>
      <c r="H1" s="43"/>
      <c r="I1" s="43"/>
      <c r="J1" s="43"/>
      <c r="K1" s="43"/>
      <c r="L1" s="43"/>
      <c r="M1" s="43"/>
      <c r="N1" s="43"/>
      <c r="O1" s="43"/>
      <c r="P1" s="43"/>
      <c r="Q1" s="43"/>
      <c r="R1" s="43"/>
      <c r="S1" s="43"/>
      <c r="T1" s="43"/>
      <c r="U1" s="43"/>
      <c r="V1" s="43"/>
      <c r="W1" s="43"/>
      <c r="X1" s="43"/>
      <c r="Y1" s="43"/>
    </row>
    <row r="2" spans="2:25" ht="18" x14ac:dyDescent="0.25">
      <c r="B2" s="405" t="s">
        <v>0</v>
      </c>
      <c r="C2" s="405"/>
      <c r="D2" s="405"/>
      <c r="E2" s="405"/>
      <c r="F2" s="45"/>
      <c r="G2" s="45"/>
      <c r="H2" s="45"/>
      <c r="I2" s="45"/>
      <c r="J2" s="45"/>
      <c r="K2" s="45"/>
      <c r="L2" s="45"/>
      <c r="M2" s="45"/>
      <c r="N2" s="45"/>
      <c r="O2" s="45"/>
      <c r="P2" s="45"/>
      <c r="Q2" s="45"/>
      <c r="R2" s="45"/>
      <c r="S2" s="45"/>
      <c r="T2" s="46"/>
      <c r="U2" s="46"/>
      <c r="V2" s="46"/>
      <c r="W2" s="46"/>
      <c r="X2" s="46"/>
      <c r="Y2" s="46"/>
    </row>
    <row r="3" spans="2:25" ht="22.5" customHeight="1" x14ac:dyDescent="0.25">
      <c r="B3" s="403" t="s">
        <v>52</v>
      </c>
      <c r="C3" s="403"/>
      <c r="D3" s="403"/>
      <c r="E3" s="403"/>
      <c r="F3" s="47"/>
      <c r="G3" s="47"/>
      <c r="H3" s="47"/>
      <c r="I3" s="47"/>
      <c r="J3" s="47"/>
      <c r="K3" s="47"/>
      <c r="L3" s="47"/>
      <c r="M3" s="47"/>
      <c r="N3" s="47"/>
      <c r="O3" s="47"/>
      <c r="P3" s="47"/>
      <c r="Q3" s="47"/>
      <c r="R3" s="47"/>
      <c r="S3" s="47"/>
      <c r="T3" s="47"/>
      <c r="U3" s="47"/>
      <c r="V3" s="47"/>
      <c r="W3" s="47"/>
      <c r="X3" s="47"/>
      <c r="Y3" s="47"/>
    </row>
    <row r="4" spans="2:25" ht="18" x14ac:dyDescent="0.25">
      <c r="B4" s="403" t="s">
        <v>53</v>
      </c>
      <c r="C4" s="403"/>
      <c r="D4" s="403"/>
      <c r="E4" s="403"/>
      <c r="F4" s="47"/>
      <c r="G4" s="47"/>
      <c r="H4" s="47"/>
      <c r="I4" s="47"/>
      <c r="J4" s="47"/>
      <c r="K4" s="47"/>
      <c r="L4" s="47"/>
      <c r="M4" s="47"/>
      <c r="N4" s="47"/>
      <c r="O4" s="47"/>
      <c r="P4" s="47"/>
      <c r="Q4" s="47"/>
      <c r="R4" s="47"/>
      <c r="S4" s="47"/>
      <c r="T4" s="47"/>
      <c r="U4" s="47"/>
      <c r="V4" s="47"/>
      <c r="W4" s="47"/>
      <c r="X4" s="47"/>
      <c r="Y4" s="47"/>
    </row>
    <row r="5" spans="2:25" ht="18" x14ac:dyDescent="0.25">
      <c r="B5" s="406" t="s">
        <v>54</v>
      </c>
      <c r="C5" s="406"/>
      <c r="D5" s="406"/>
      <c r="E5" s="406"/>
      <c r="F5" s="47"/>
      <c r="G5" s="47"/>
      <c r="H5" s="47"/>
      <c r="I5" s="47"/>
      <c r="J5" s="47"/>
      <c r="K5" s="47"/>
      <c r="L5" s="47"/>
      <c r="M5" s="47"/>
      <c r="N5" s="47"/>
      <c r="O5" s="47"/>
      <c r="P5" s="47"/>
      <c r="Q5" s="47"/>
      <c r="R5" s="47"/>
      <c r="S5" s="47"/>
      <c r="T5" s="47"/>
      <c r="U5" s="47"/>
      <c r="V5" s="47"/>
      <c r="W5" s="47"/>
      <c r="X5" s="47"/>
      <c r="Y5" s="47"/>
    </row>
    <row r="6" spans="2:25" ht="24.75" customHeight="1" x14ac:dyDescent="0.25">
      <c r="B6" s="402" t="s">
        <v>65</v>
      </c>
      <c r="C6" s="403"/>
      <c r="D6" s="403"/>
      <c r="E6" s="403"/>
      <c r="F6" s="47"/>
      <c r="G6" s="47"/>
      <c r="H6" s="47"/>
      <c r="I6" s="47"/>
      <c r="J6" s="47"/>
      <c r="K6" s="47"/>
      <c r="L6" s="47"/>
      <c r="M6" s="47"/>
      <c r="N6" s="47"/>
      <c r="O6" s="47"/>
      <c r="P6" s="47"/>
      <c r="Q6" s="47"/>
      <c r="R6" s="47"/>
      <c r="S6" s="47"/>
      <c r="T6" s="47"/>
      <c r="U6" s="47"/>
      <c r="V6" s="47"/>
      <c r="W6" s="47"/>
      <c r="X6" s="47"/>
      <c r="Y6" s="47"/>
    </row>
    <row r="7" spans="2:25" ht="24" customHeight="1" thickBot="1" x14ac:dyDescent="0.3">
      <c r="B7" s="395" t="s">
        <v>3</v>
      </c>
      <c r="C7" s="396" t="s">
        <v>55</v>
      </c>
      <c r="D7" s="396"/>
      <c r="E7" s="397"/>
    </row>
    <row r="8" spans="2:25" ht="39" thickBot="1" x14ac:dyDescent="0.3">
      <c r="B8" s="395"/>
      <c r="C8" s="215" t="s">
        <v>56</v>
      </c>
      <c r="D8" s="215" t="s">
        <v>57</v>
      </c>
      <c r="E8" s="216" t="s">
        <v>58</v>
      </c>
    </row>
    <row r="9" spans="2:25" ht="21" customHeight="1" x14ac:dyDescent="0.25">
      <c r="B9" s="201" t="s">
        <v>11</v>
      </c>
      <c r="C9" s="207">
        <v>85</v>
      </c>
      <c r="D9" s="208">
        <v>139</v>
      </c>
      <c r="E9" s="204">
        <v>224</v>
      </c>
    </row>
    <row r="10" spans="2:25" ht="15" customHeight="1" x14ac:dyDescent="0.25">
      <c r="B10" s="201" t="s">
        <v>12</v>
      </c>
      <c r="C10" s="209">
        <v>197</v>
      </c>
      <c r="D10" s="210">
        <v>140</v>
      </c>
      <c r="E10" s="205">
        <v>337</v>
      </c>
    </row>
    <row r="11" spans="2:25" ht="15" customHeight="1" x14ac:dyDescent="0.25">
      <c r="B11" s="201" t="s">
        <v>14</v>
      </c>
      <c r="C11" s="209">
        <v>80</v>
      </c>
      <c r="D11" s="210">
        <v>120</v>
      </c>
      <c r="E11" s="205">
        <v>200</v>
      </c>
    </row>
    <row r="12" spans="2:25" ht="15" customHeight="1" x14ac:dyDescent="0.25">
      <c r="B12" s="201" t="s">
        <v>15</v>
      </c>
      <c r="C12" s="209">
        <v>230</v>
      </c>
      <c r="D12" s="210">
        <v>0</v>
      </c>
      <c r="E12" s="205">
        <v>230</v>
      </c>
    </row>
    <row r="13" spans="2:25" x14ac:dyDescent="0.25">
      <c r="B13" s="201" t="s">
        <v>16</v>
      </c>
      <c r="C13" s="209">
        <v>271</v>
      </c>
      <c r="D13" s="210">
        <v>0</v>
      </c>
      <c r="E13" s="205">
        <v>271</v>
      </c>
    </row>
    <row r="14" spans="2:25" x14ac:dyDescent="0.25">
      <c r="B14" s="201" t="s">
        <v>17</v>
      </c>
      <c r="C14" s="209">
        <v>125</v>
      </c>
      <c r="D14" s="210">
        <v>136</v>
      </c>
      <c r="E14" s="205">
        <v>261</v>
      </c>
    </row>
    <row r="15" spans="2:25" x14ac:dyDescent="0.25">
      <c r="B15" s="201" t="s">
        <v>19</v>
      </c>
      <c r="C15" s="209">
        <v>369</v>
      </c>
      <c r="D15" s="210">
        <v>131</v>
      </c>
      <c r="E15" s="205">
        <v>500</v>
      </c>
    </row>
    <row r="16" spans="2:25" x14ac:dyDescent="0.25">
      <c r="B16" s="201" t="s">
        <v>20</v>
      </c>
      <c r="C16" s="209">
        <v>0</v>
      </c>
      <c r="D16" s="210">
        <v>140</v>
      </c>
      <c r="E16" s="205">
        <v>140</v>
      </c>
    </row>
    <row r="17" spans="2:5" x14ac:dyDescent="0.25">
      <c r="B17" s="201" t="s">
        <v>21</v>
      </c>
      <c r="C17" s="209">
        <v>156</v>
      </c>
      <c r="D17" s="210">
        <v>160</v>
      </c>
      <c r="E17" s="205">
        <v>316</v>
      </c>
    </row>
    <row r="18" spans="2:5" x14ac:dyDescent="0.25">
      <c r="B18" s="201" t="s">
        <v>22</v>
      </c>
      <c r="C18" s="209">
        <v>249</v>
      </c>
      <c r="D18" s="210">
        <v>0</v>
      </c>
      <c r="E18" s="205">
        <v>249</v>
      </c>
    </row>
    <row r="19" spans="2:5" x14ac:dyDescent="0.25">
      <c r="B19" s="201" t="s">
        <v>23</v>
      </c>
      <c r="C19" s="209">
        <v>272</v>
      </c>
      <c r="D19" s="210">
        <v>0</v>
      </c>
      <c r="E19" s="205">
        <v>272</v>
      </c>
    </row>
    <row r="20" spans="2:5" x14ac:dyDescent="0.25">
      <c r="B20" s="201" t="s">
        <v>24</v>
      </c>
      <c r="C20" s="209">
        <v>564</v>
      </c>
      <c r="D20" s="210">
        <v>0</v>
      </c>
      <c r="E20" s="205">
        <v>564</v>
      </c>
    </row>
    <row r="21" spans="2:5" x14ac:dyDescent="0.25">
      <c r="B21" s="201" t="s">
        <v>25</v>
      </c>
      <c r="C21" s="209">
        <v>484</v>
      </c>
      <c r="D21" s="210">
        <v>0</v>
      </c>
      <c r="E21" s="205">
        <v>484</v>
      </c>
    </row>
    <row r="22" spans="2:5" x14ac:dyDescent="0.25">
      <c r="B22" s="201" t="s">
        <v>26</v>
      </c>
      <c r="C22" s="209">
        <v>1622</v>
      </c>
      <c r="D22" s="210">
        <v>0</v>
      </c>
      <c r="E22" s="205">
        <v>1622</v>
      </c>
    </row>
    <row r="23" spans="2:5" x14ac:dyDescent="0.25">
      <c r="B23" s="201" t="s">
        <v>27</v>
      </c>
      <c r="C23" s="209">
        <v>182</v>
      </c>
      <c r="D23" s="210">
        <v>117</v>
      </c>
      <c r="E23" s="205">
        <v>299</v>
      </c>
    </row>
    <row r="24" spans="2:5" x14ac:dyDescent="0.25">
      <c r="B24" s="201" t="s">
        <v>28</v>
      </c>
      <c r="C24" s="209">
        <v>0</v>
      </c>
      <c r="D24" s="210">
        <v>131</v>
      </c>
      <c r="E24" s="205">
        <v>131</v>
      </c>
    </row>
    <row r="25" spans="2:5" x14ac:dyDescent="0.25">
      <c r="B25" s="201" t="s">
        <v>29</v>
      </c>
      <c r="C25" s="209">
        <v>83</v>
      </c>
      <c r="D25" s="210">
        <v>111</v>
      </c>
      <c r="E25" s="205">
        <v>194</v>
      </c>
    </row>
    <row r="26" spans="2:5" x14ac:dyDescent="0.25">
      <c r="B26" s="201" t="s">
        <v>30</v>
      </c>
      <c r="C26" s="209">
        <v>190</v>
      </c>
      <c r="D26" s="210">
        <v>115</v>
      </c>
      <c r="E26" s="205">
        <v>305</v>
      </c>
    </row>
    <row r="27" spans="2:5" x14ac:dyDescent="0.25">
      <c r="B27" s="201" t="s">
        <v>31</v>
      </c>
      <c r="C27" s="209">
        <v>403</v>
      </c>
      <c r="D27" s="210">
        <v>0</v>
      </c>
      <c r="E27" s="205">
        <v>403</v>
      </c>
    </row>
    <row r="28" spans="2:5" x14ac:dyDescent="0.25">
      <c r="B28" s="201" t="s">
        <v>32</v>
      </c>
      <c r="C28" s="209">
        <v>440</v>
      </c>
      <c r="D28" s="210">
        <v>110</v>
      </c>
      <c r="E28" s="205">
        <v>550</v>
      </c>
    </row>
    <row r="29" spans="2:5" x14ac:dyDescent="0.25">
      <c r="B29" s="201" t="s">
        <v>33</v>
      </c>
      <c r="C29" s="209">
        <v>180</v>
      </c>
      <c r="D29" s="210">
        <v>157</v>
      </c>
      <c r="E29" s="205">
        <v>337</v>
      </c>
    </row>
    <row r="30" spans="2:5" x14ac:dyDescent="0.25">
      <c r="B30" s="201" t="s">
        <v>34</v>
      </c>
      <c r="C30" s="209">
        <v>215</v>
      </c>
      <c r="D30" s="210">
        <v>0</v>
      </c>
      <c r="E30" s="205">
        <v>215</v>
      </c>
    </row>
    <row r="31" spans="2:5" x14ac:dyDescent="0.25">
      <c r="B31" s="201" t="s">
        <v>35</v>
      </c>
      <c r="C31" s="209">
        <v>200</v>
      </c>
      <c r="D31" s="210">
        <v>84</v>
      </c>
      <c r="E31" s="205">
        <v>284</v>
      </c>
    </row>
    <row r="32" spans="2:5" x14ac:dyDescent="0.25">
      <c r="B32" s="201" t="s">
        <v>36</v>
      </c>
      <c r="C32" s="209">
        <v>218</v>
      </c>
      <c r="D32" s="210">
        <v>0</v>
      </c>
      <c r="E32" s="205">
        <v>218</v>
      </c>
    </row>
    <row r="33" spans="2:5" ht="4.5" customHeight="1" thickBot="1" x14ac:dyDescent="0.3">
      <c r="B33" s="200"/>
      <c r="C33" s="211"/>
      <c r="D33" s="212"/>
      <c r="E33" s="206"/>
    </row>
    <row r="34" spans="2:5" s="48" customFormat="1" ht="28.5" customHeight="1" x14ac:dyDescent="0.25">
      <c r="B34" s="202" t="s">
        <v>8</v>
      </c>
      <c r="C34" s="213">
        <f>SUM(C9:C32)</f>
        <v>6815</v>
      </c>
      <c r="D34" s="214">
        <f>SUM(D9:D32)</f>
        <v>1791</v>
      </c>
      <c r="E34" s="203">
        <f>SUM(C34:D34)</f>
        <v>8606</v>
      </c>
    </row>
    <row r="51" spans="2:10" ht="13.5" customHeight="1" x14ac:dyDescent="0.25"/>
    <row r="52" spans="2:10" ht="30.75" customHeight="1" x14ac:dyDescent="0.25">
      <c r="B52" s="482" t="s">
        <v>344</v>
      </c>
      <c r="C52" s="482"/>
      <c r="D52" s="482"/>
      <c r="E52" s="482"/>
      <c r="F52" s="482"/>
      <c r="G52" s="482"/>
      <c r="H52" s="482"/>
      <c r="I52" s="482"/>
      <c r="J52" s="482"/>
    </row>
    <row r="53" spans="2:10" ht="23.25" customHeight="1" x14ac:dyDescent="0.25">
      <c r="B53" s="483" t="s">
        <v>345</v>
      </c>
      <c r="C53"/>
      <c r="D53"/>
      <c r="E53"/>
      <c r="F53"/>
      <c r="G53"/>
      <c r="H53"/>
      <c r="I53"/>
      <c r="J53"/>
    </row>
    <row r="54" spans="2:10" x14ac:dyDescent="0.25">
      <c r="B54" s="49"/>
    </row>
    <row r="55" spans="2:10" x14ac:dyDescent="0.25">
      <c r="B55" s="49"/>
    </row>
    <row r="56" spans="2:10" x14ac:dyDescent="0.25">
      <c r="B56" s="49"/>
    </row>
    <row r="57" spans="2:10" x14ac:dyDescent="0.25">
      <c r="B57" s="401"/>
      <c r="C57" s="401"/>
      <c r="D57" s="401"/>
      <c r="E57" s="401"/>
    </row>
  </sheetData>
  <mergeCells count="10">
    <mergeCell ref="B6:E6"/>
    <mergeCell ref="B1:E1"/>
    <mergeCell ref="B2:E2"/>
    <mergeCell ref="B3:E3"/>
    <mergeCell ref="B4:E4"/>
    <mergeCell ref="B5:E5"/>
    <mergeCell ref="B7:B8"/>
    <mergeCell ref="C7:E7"/>
    <mergeCell ref="B57:E57"/>
    <mergeCell ref="B52:J52"/>
  </mergeCells>
  <printOptions horizontalCentered="1" verticalCentered="1"/>
  <pageMargins left="0" right="0" top="0" bottom="0" header="0" footer="0"/>
  <pageSetup paperSize="9" scale="7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U53"/>
  <sheetViews>
    <sheetView showGridLines="0" view="pageBreakPreview" topLeftCell="A32" zoomScale="85" zoomScaleNormal="85" zoomScaleSheetLayoutView="85" workbookViewId="0">
      <selection activeCell="B36" sqref="B36:J37"/>
    </sheetView>
  </sheetViews>
  <sheetFormatPr baseColWidth="10" defaultColWidth="11.42578125" defaultRowHeight="15" x14ac:dyDescent="0.25"/>
  <cols>
    <col min="1" max="1" width="18.85546875" style="51" customWidth="1"/>
    <col min="2" max="2" width="41.85546875" style="51" customWidth="1"/>
    <col min="3" max="3" width="49.28515625" style="51" customWidth="1"/>
    <col min="4" max="5" width="13.7109375" style="51" customWidth="1"/>
    <col min="6" max="6" width="11.42578125" style="51"/>
    <col min="7" max="8" width="18.28515625" style="51" customWidth="1"/>
    <col min="9" max="11" width="11.42578125" style="51"/>
    <col min="12" max="12" width="18.7109375" style="51" customWidth="1"/>
    <col min="13" max="13" width="17.42578125" style="51" bestFit="1" customWidth="1"/>
    <col min="14" max="16384" width="11.42578125" style="51"/>
  </cols>
  <sheetData>
    <row r="1" spans="2:21" x14ac:dyDescent="0.25">
      <c r="B1" s="407" t="s">
        <v>317</v>
      </c>
      <c r="C1" s="407"/>
      <c r="D1" s="50"/>
      <c r="E1" s="50"/>
      <c r="F1" s="50"/>
      <c r="G1" s="50"/>
      <c r="H1" s="50"/>
      <c r="I1" s="50"/>
      <c r="J1" s="50"/>
      <c r="K1" s="50"/>
      <c r="L1" s="50"/>
      <c r="M1" s="50"/>
      <c r="N1" s="50"/>
      <c r="O1" s="50"/>
      <c r="P1" s="50"/>
      <c r="Q1" s="50"/>
      <c r="R1" s="50"/>
      <c r="S1" s="50"/>
      <c r="T1" s="50"/>
      <c r="U1" s="50"/>
    </row>
    <row r="2" spans="2:21" ht="23.25" customHeight="1" x14ac:dyDescent="0.25">
      <c r="B2" s="408" t="s">
        <v>0</v>
      </c>
      <c r="C2" s="408"/>
      <c r="D2" s="52"/>
      <c r="E2" s="52"/>
      <c r="F2" s="53"/>
      <c r="G2" s="53"/>
      <c r="H2" s="53"/>
      <c r="I2" s="53"/>
      <c r="J2" s="53"/>
      <c r="K2" s="53"/>
      <c r="L2" s="53"/>
      <c r="M2" s="53"/>
      <c r="N2" s="53"/>
      <c r="O2" s="53"/>
      <c r="P2" s="54"/>
      <c r="Q2" s="54"/>
      <c r="R2" s="54"/>
      <c r="S2" s="54"/>
      <c r="T2" s="54"/>
      <c r="U2" s="54"/>
    </row>
    <row r="3" spans="2:21" ht="56.25" customHeight="1" x14ac:dyDescent="0.25">
      <c r="B3" s="409" t="s">
        <v>59</v>
      </c>
      <c r="C3" s="409"/>
      <c r="D3" s="55"/>
      <c r="E3" s="55"/>
      <c r="F3" s="55"/>
      <c r="G3" s="55"/>
      <c r="H3" s="55"/>
      <c r="I3" s="55"/>
      <c r="J3" s="55"/>
      <c r="K3" s="55"/>
      <c r="L3" s="55"/>
      <c r="M3" s="55"/>
      <c r="N3" s="55"/>
      <c r="O3" s="55"/>
      <c r="P3" s="55"/>
      <c r="Q3" s="55"/>
      <c r="R3" s="55"/>
      <c r="S3" s="55"/>
      <c r="T3" s="55"/>
      <c r="U3" s="55"/>
    </row>
    <row r="4" spans="2:21" ht="24" customHeight="1" x14ac:dyDescent="0.25">
      <c r="B4" s="410" t="s">
        <v>65</v>
      </c>
      <c r="C4" s="410"/>
      <c r="D4" s="56"/>
      <c r="E4" s="56"/>
      <c r="J4" s="55"/>
      <c r="K4" s="55"/>
      <c r="L4" s="55"/>
      <c r="M4" s="55"/>
      <c r="N4" s="55"/>
      <c r="O4" s="55"/>
      <c r="P4" s="55"/>
      <c r="Q4" s="55"/>
      <c r="R4" s="55"/>
      <c r="S4" s="55"/>
      <c r="T4" s="55"/>
      <c r="U4" s="55"/>
    </row>
    <row r="5" spans="2:21" ht="30.75" thickBot="1" x14ac:dyDescent="0.3">
      <c r="B5" s="202" t="s">
        <v>60</v>
      </c>
      <c r="C5" s="220" t="s">
        <v>61</v>
      </c>
      <c r="D5" s="57"/>
      <c r="E5" s="57"/>
    </row>
    <row r="6" spans="2:21" ht="19.5" customHeight="1" x14ac:dyDescent="0.25">
      <c r="B6" s="222" t="s">
        <v>11</v>
      </c>
      <c r="C6" s="223">
        <v>83</v>
      </c>
      <c r="D6" s="57"/>
      <c r="E6" s="57"/>
    </row>
    <row r="7" spans="2:21" ht="19.5" customHeight="1" x14ac:dyDescent="0.25">
      <c r="B7" s="222" t="s">
        <v>12</v>
      </c>
      <c r="C7" s="224">
        <v>81</v>
      </c>
      <c r="D7" s="57"/>
      <c r="E7" s="57"/>
    </row>
    <row r="8" spans="2:21" ht="19.5" customHeight="1" x14ac:dyDescent="0.25">
      <c r="B8" s="222" t="s">
        <v>14</v>
      </c>
      <c r="C8" s="224">
        <v>70</v>
      </c>
      <c r="D8" s="61"/>
      <c r="E8" s="61"/>
      <c r="F8" s="56"/>
      <c r="I8" s="55"/>
    </row>
    <row r="9" spans="2:21" ht="19.5" customHeight="1" thickBot="1" x14ac:dyDescent="0.3">
      <c r="B9" s="222" t="s">
        <v>15</v>
      </c>
      <c r="C9" s="224">
        <v>98</v>
      </c>
      <c r="D9" s="61"/>
      <c r="E9" s="61"/>
      <c r="F9" s="56"/>
      <c r="I9" s="55"/>
    </row>
    <row r="10" spans="2:21" ht="19.5" customHeight="1" thickBot="1" x14ac:dyDescent="0.3">
      <c r="B10" s="222" t="s">
        <v>16</v>
      </c>
      <c r="C10" s="224">
        <v>143</v>
      </c>
      <c r="D10" s="61"/>
      <c r="E10" s="61"/>
      <c r="F10" s="56"/>
      <c r="I10" s="55"/>
      <c r="L10" s="58" t="s">
        <v>26</v>
      </c>
      <c r="M10" s="59">
        <v>758</v>
      </c>
    </row>
    <row r="11" spans="2:21" ht="19.5" customHeight="1" x14ac:dyDescent="0.25">
      <c r="B11" s="222" t="s">
        <v>17</v>
      </c>
      <c r="C11" s="224">
        <v>103</v>
      </c>
      <c r="D11" s="61"/>
      <c r="E11" s="61"/>
      <c r="F11" s="56"/>
      <c r="G11" s="58" t="s">
        <v>26</v>
      </c>
      <c r="H11" s="59">
        <v>758</v>
      </c>
      <c r="I11" s="55"/>
      <c r="L11" s="58" t="s">
        <v>24</v>
      </c>
      <c r="M11" s="60">
        <v>335</v>
      </c>
    </row>
    <row r="12" spans="2:21" ht="19.5" customHeight="1" x14ac:dyDescent="0.25">
      <c r="B12" s="222" t="s">
        <v>19</v>
      </c>
      <c r="C12" s="224">
        <v>169</v>
      </c>
      <c r="D12" s="61"/>
      <c r="E12" s="61"/>
      <c r="F12" s="56"/>
      <c r="G12" s="58" t="s">
        <v>24</v>
      </c>
      <c r="H12" s="60">
        <v>335</v>
      </c>
      <c r="I12" s="55"/>
      <c r="L12" s="58" t="s">
        <v>25</v>
      </c>
      <c r="M12" s="60">
        <v>217</v>
      </c>
    </row>
    <row r="13" spans="2:21" ht="19.5" customHeight="1" x14ac:dyDescent="0.25">
      <c r="B13" s="222" t="s">
        <v>20</v>
      </c>
      <c r="C13" s="224">
        <v>35</v>
      </c>
      <c r="D13" s="61"/>
      <c r="E13" s="61"/>
      <c r="F13" s="56"/>
      <c r="G13" s="58" t="s">
        <v>25</v>
      </c>
      <c r="H13" s="60">
        <v>217</v>
      </c>
      <c r="I13" s="55"/>
      <c r="L13" s="58" t="s">
        <v>19</v>
      </c>
      <c r="M13" s="60">
        <v>169</v>
      </c>
    </row>
    <row r="14" spans="2:21" ht="19.5" customHeight="1" x14ac:dyDescent="0.25">
      <c r="B14" s="222" t="s">
        <v>21</v>
      </c>
      <c r="C14" s="224">
        <v>96</v>
      </c>
      <c r="D14" s="61"/>
      <c r="E14" s="61"/>
      <c r="F14" s="56"/>
      <c r="G14" s="58" t="s">
        <v>19</v>
      </c>
      <c r="H14" s="60">
        <v>169</v>
      </c>
      <c r="I14" s="55"/>
      <c r="L14" s="58" t="s">
        <v>31</v>
      </c>
      <c r="M14" s="60">
        <v>164</v>
      </c>
    </row>
    <row r="15" spans="2:21" ht="19.5" customHeight="1" x14ac:dyDescent="0.25">
      <c r="B15" s="222" t="s">
        <v>22</v>
      </c>
      <c r="C15" s="224">
        <v>111</v>
      </c>
      <c r="D15" s="61"/>
      <c r="E15" s="61"/>
      <c r="F15" s="56"/>
      <c r="G15" s="58" t="s">
        <v>31</v>
      </c>
      <c r="H15" s="60">
        <v>164</v>
      </c>
      <c r="I15" s="55"/>
      <c r="L15" s="58" t="s">
        <v>16</v>
      </c>
      <c r="M15" s="60">
        <v>143</v>
      </c>
    </row>
    <row r="16" spans="2:21" ht="19.5" customHeight="1" x14ac:dyDescent="0.25">
      <c r="B16" s="222" t="s">
        <v>23</v>
      </c>
      <c r="C16" s="224">
        <v>55</v>
      </c>
      <c r="D16" s="61"/>
      <c r="E16" s="61"/>
      <c r="F16" s="56"/>
      <c r="G16" s="58" t="s">
        <v>16</v>
      </c>
      <c r="H16" s="60">
        <v>143</v>
      </c>
      <c r="I16" s="55"/>
      <c r="L16" s="58" t="s">
        <v>32</v>
      </c>
      <c r="M16" s="60">
        <v>114</v>
      </c>
    </row>
    <row r="17" spans="2:13" ht="19.5" customHeight="1" x14ac:dyDescent="0.25">
      <c r="B17" s="222" t="s">
        <v>24</v>
      </c>
      <c r="C17" s="224">
        <v>335</v>
      </c>
      <c r="D17" s="61"/>
      <c r="E17" s="61"/>
      <c r="F17" s="56"/>
      <c r="G17" s="58" t="s">
        <v>32</v>
      </c>
      <c r="H17" s="60">
        <v>114</v>
      </c>
      <c r="I17" s="55"/>
      <c r="L17" s="58" t="s">
        <v>22</v>
      </c>
      <c r="M17" s="60">
        <v>111</v>
      </c>
    </row>
    <row r="18" spans="2:13" ht="19.5" customHeight="1" x14ac:dyDescent="0.25">
      <c r="B18" s="222" t="s">
        <v>25</v>
      </c>
      <c r="C18" s="224">
        <v>217</v>
      </c>
      <c r="D18" s="61"/>
      <c r="E18" s="61"/>
      <c r="F18" s="56"/>
      <c r="G18" s="58" t="s">
        <v>22</v>
      </c>
      <c r="H18" s="60">
        <v>111</v>
      </c>
      <c r="I18" s="55"/>
      <c r="L18" s="58" t="s">
        <v>17</v>
      </c>
      <c r="M18" s="60">
        <v>103</v>
      </c>
    </row>
    <row r="19" spans="2:13" ht="19.5" customHeight="1" x14ac:dyDescent="0.25">
      <c r="B19" s="222" t="s">
        <v>26</v>
      </c>
      <c r="C19" s="224">
        <v>758</v>
      </c>
      <c r="D19" s="61"/>
      <c r="E19" s="61"/>
      <c r="F19" s="56"/>
      <c r="G19" s="58" t="s">
        <v>17</v>
      </c>
      <c r="H19" s="60">
        <v>103</v>
      </c>
      <c r="I19" s="55"/>
      <c r="L19" s="58" t="s">
        <v>35</v>
      </c>
      <c r="M19" s="60">
        <v>100</v>
      </c>
    </row>
    <row r="20" spans="2:13" ht="19.5" customHeight="1" x14ac:dyDescent="0.25">
      <c r="B20" s="222" t="s">
        <v>27</v>
      </c>
      <c r="C20" s="224">
        <v>49</v>
      </c>
      <c r="D20" s="61"/>
      <c r="E20" s="61"/>
      <c r="F20" s="56"/>
      <c r="G20" s="58" t="s">
        <v>35</v>
      </c>
      <c r="H20" s="60">
        <v>100</v>
      </c>
      <c r="I20" s="55">
        <f>SUM(H11:H20)</f>
        <v>2214</v>
      </c>
      <c r="L20" s="58" t="s">
        <v>15</v>
      </c>
      <c r="M20" s="60">
        <v>98</v>
      </c>
    </row>
    <row r="21" spans="2:13" ht="19.5" customHeight="1" x14ac:dyDescent="0.25">
      <c r="B21" s="222" t="s">
        <v>28</v>
      </c>
      <c r="C21" s="224">
        <v>80</v>
      </c>
      <c r="D21" s="61"/>
      <c r="E21" s="61"/>
      <c r="F21" s="56"/>
      <c r="G21" s="51" t="s">
        <v>62</v>
      </c>
      <c r="H21" s="63">
        <f>+H23-I20</f>
        <v>1019</v>
      </c>
      <c r="I21" s="55"/>
      <c r="L21" s="58" t="s">
        <v>21</v>
      </c>
      <c r="M21" s="60">
        <v>96</v>
      </c>
    </row>
    <row r="22" spans="2:13" ht="19.5" customHeight="1" x14ac:dyDescent="0.25">
      <c r="B22" s="222" t="s">
        <v>29</v>
      </c>
      <c r="C22" s="224">
        <v>56</v>
      </c>
      <c r="D22" s="61"/>
      <c r="E22" s="61"/>
      <c r="F22" s="56"/>
      <c r="G22" s="62"/>
      <c r="H22" s="63">
        <f>SUM(H11:H21)</f>
        <v>3233</v>
      </c>
      <c r="I22" s="55"/>
      <c r="L22" s="58" t="s">
        <v>34</v>
      </c>
      <c r="M22" s="60">
        <v>89</v>
      </c>
    </row>
    <row r="23" spans="2:13" ht="19.5" customHeight="1" x14ac:dyDescent="0.25">
      <c r="B23" s="222" t="s">
        <v>30</v>
      </c>
      <c r="C23" s="224">
        <v>51</v>
      </c>
      <c r="D23" s="61"/>
      <c r="E23" s="61"/>
      <c r="F23" s="56"/>
      <c r="H23" s="51">
        <f>C31</f>
        <v>3233</v>
      </c>
      <c r="I23" s="55"/>
      <c r="L23" s="58" t="s">
        <v>33</v>
      </c>
      <c r="M23" s="60">
        <v>88</v>
      </c>
    </row>
    <row r="24" spans="2:13" ht="19.5" customHeight="1" x14ac:dyDescent="0.25">
      <c r="B24" s="222" t="s">
        <v>31</v>
      </c>
      <c r="C24" s="224">
        <v>164</v>
      </c>
      <c r="D24" s="61"/>
      <c r="E24" s="61"/>
      <c r="F24" s="56"/>
      <c r="G24" s="56"/>
      <c r="H24" s="56"/>
      <c r="I24" s="55"/>
      <c r="L24" s="58" t="s">
        <v>36</v>
      </c>
      <c r="M24" s="60">
        <v>88</v>
      </c>
    </row>
    <row r="25" spans="2:13" ht="19.5" customHeight="1" x14ac:dyDescent="0.25">
      <c r="B25" s="222" t="s">
        <v>32</v>
      </c>
      <c r="C25" s="224">
        <v>114</v>
      </c>
      <c r="D25" s="61"/>
      <c r="E25" s="61"/>
      <c r="F25" s="56"/>
      <c r="G25" s="56"/>
      <c r="H25" s="56"/>
      <c r="I25" s="55"/>
      <c r="L25" s="58" t="s">
        <v>11</v>
      </c>
      <c r="M25" s="60">
        <v>83</v>
      </c>
    </row>
    <row r="26" spans="2:13" ht="19.5" customHeight="1" x14ac:dyDescent="0.25">
      <c r="B26" s="222" t="s">
        <v>33</v>
      </c>
      <c r="C26" s="224">
        <v>88</v>
      </c>
      <c r="D26" s="61"/>
      <c r="E26" s="61"/>
      <c r="F26" s="56"/>
      <c r="G26" s="56"/>
      <c r="H26" s="56"/>
      <c r="I26" s="55"/>
      <c r="L26" s="58" t="s">
        <v>12</v>
      </c>
      <c r="M26" s="60">
        <v>81</v>
      </c>
    </row>
    <row r="27" spans="2:13" ht="19.5" customHeight="1" x14ac:dyDescent="0.25">
      <c r="B27" s="222" t="s">
        <v>34</v>
      </c>
      <c r="C27" s="224">
        <v>89</v>
      </c>
      <c r="D27" s="61"/>
      <c r="E27" s="61"/>
      <c r="F27" s="56"/>
      <c r="G27" s="56"/>
      <c r="H27" s="56"/>
      <c r="I27" s="55"/>
      <c r="L27" s="58" t="s">
        <v>28</v>
      </c>
      <c r="M27" s="60">
        <v>80</v>
      </c>
    </row>
    <row r="28" spans="2:13" ht="19.5" customHeight="1" x14ac:dyDescent="0.25">
      <c r="B28" s="222" t="s">
        <v>35</v>
      </c>
      <c r="C28" s="224">
        <v>100</v>
      </c>
      <c r="D28" s="61"/>
      <c r="E28" s="61"/>
      <c r="F28" s="56"/>
      <c r="G28" s="56"/>
      <c r="H28" s="56"/>
      <c r="I28" s="55"/>
      <c r="L28" s="58" t="s">
        <v>14</v>
      </c>
      <c r="M28" s="60">
        <v>70</v>
      </c>
    </row>
    <row r="29" spans="2:13" ht="19.5" customHeight="1" x14ac:dyDescent="0.25">
      <c r="B29" s="222" t="s">
        <v>36</v>
      </c>
      <c r="C29" s="224">
        <v>88</v>
      </c>
      <c r="D29" s="64"/>
      <c r="E29" s="64"/>
      <c r="F29" s="56"/>
      <c r="G29" s="56"/>
      <c r="H29" s="56"/>
      <c r="I29" s="55"/>
      <c r="L29" s="58" t="s">
        <v>29</v>
      </c>
      <c r="M29" s="60">
        <v>56</v>
      </c>
    </row>
    <row r="30" spans="2:13" ht="6.75" customHeight="1" thickBot="1" x14ac:dyDescent="0.3">
      <c r="B30" s="217"/>
      <c r="C30" s="221"/>
      <c r="D30" s="64"/>
      <c r="E30" s="64"/>
      <c r="F30" s="56"/>
      <c r="G30" s="56"/>
      <c r="H30" s="56"/>
      <c r="I30" s="55"/>
      <c r="L30" s="58" t="s">
        <v>23</v>
      </c>
      <c r="M30" s="60">
        <v>55</v>
      </c>
    </row>
    <row r="31" spans="2:13" s="66" customFormat="1" ht="22.5" customHeight="1" x14ac:dyDescent="0.25">
      <c r="B31" s="218" t="s">
        <v>8</v>
      </c>
      <c r="C31" s="219">
        <f>SUM(C6:C29)</f>
        <v>3233</v>
      </c>
      <c r="D31" s="65"/>
      <c r="E31" s="65"/>
      <c r="F31" s="56"/>
      <c r="G31" s="56"/>
      <c r="H31" s="56"/>
      <c r="I31" s="55"/>
      <c r="L31" s="58" t="s">
        <v>30</v>
      </c>
      <c r="M31" s="60">
        <v>51</v>
      </c>
    </row>
    <row r="32" spans="2:13" ht="18" x14ac:dyDescent="0.25">
      <c r="F32" s="56"/>
      <c r="I32" s="55"/>
      <c r="L32" s="58" t="s">
        <v>27</v>
      </c>
      <c r="M32" s="60">
        <v>49</v>
      </c>
    </row>
    <row r="33" spans="2:13" ht="18" x14ac:dyDescent="0.25">
      <c r="F33" s="56"/>
      <c r="I33" s="55"/>
      <c r="L33" s="58" t="s">
        <v>20</v>
      </c>
      <c r="M33" s="60">
        <v>35</v>
      </c>
    </row>
    <row r="34" spans="2:13" ht="18" x14ac:dyDescent="0.25">
      <c r="F34" s="56"/>
      <c r="I34" s="55"/>
    </row>
    <row r="35" spans="2:13" ht="18" x14ac:dyDescent="0.25">
      <c r="F35" s="56"/>
      <c r="I35" s="55"/>
    </row>
    <row r="36" spans="2:13" ht="18" x14ac:dyDescent="0.25">
      <c r="F36" s="56"/>
      <c r="I36" s="55"/>
    </row>
    <row r="37" spans="2:13" ht="18" x14ac:dyDescent="0.25">
      <c r="F37" s="56"/>
      <c r="I37" s="55"/>
    </row>
    <row r="38" spans="2:13" ht="18" x14ac:dyDescent="0.25">
      <c r="F38" s="56"/>
      <c r="I38" s="55"/>
    </row>
    <row r="43" spans="2:13" x14ac:dyDescent="0.25">
      <c r="E43" s="67"/>
      <c r="F43" s="68"/>
      <c r="G43" s="61"/>
      <c r="H43" s="67"/>
      <c r="I43" s="67"/>
    </row>
    <row r="44" spans="2:13" x14ac:dyDescent="0.25">
      <c r="E44" s="67"/>
      <c r="F44" s="68"/>
      <c r="G44" s="61"/>
      <c r="H44" s="67"/>
      <c r="I44" s="67"/>
    </row>
    <row r="45" spans="2:13" x14ac:dyDescent="0.25">
      <c r="E45" s="67"/>
      <c r="F45" s="68"/>
      <c r="G45" s="61"/>
      <c r="H45" s="67"/>
      <c r="I45" s="67"/>
    </row>
    <row r="46" spans="2:13" x14ac:dyDescent="0.25">
      <c r="E46" s="67"/>
      <c r="F46" s="68"/>
      <c r="G46" s="61"/>
      <c r="H46" s="67"/>
      <c r="I46" s="67"/>
    </row>
    <row r="47" spans="2:13" x14ac:dyDescent="0.25">
      <c r="E47" s="67"/>
      <c r="F47" s="68"/>
      <c r="G47" s="61"/>
      <c r="H47" s="67"/>
      <c r="I47" s="67"/>
    </row>
    <row r="48" spans="2:13" ht="30" customHeight="1" x14ac:dyDescent="0.25">
      <c r="B48" s="482" t="s">
        <v>344</v>
      </c>
      <c r="C48" s="482"/>
      <c r="D48" s="482"/>
      <c r="E48" s="482"/>
      <c r="F48" s="482"/>
      <c r="G48" s="482"/>
      <c r="H48" s="482"/>
      <c r="I48" s="482"/>
      <c r="J48" s="482"/>
    </row>
    <row r="49" spans="2:10" ht="15.75" x14ac:dyDescent="0.25">
      <c r="B49" s="483" t="s">
        <v>345</v>
      </c>
      <c r="C49"/>
      <c r="D49"/>
      <c r="E49"/>
      <c r="F49"/>
      <c r="G49"/>
      <c r="H49"/>
      <c r="I49"/>
      <c r="J49"/>
    </row>
    <row r="50" spans="2:10" x14ac:dyDescent="0.25">
      <c r="B50" s="69"/>
      <c r="E50" s="67"/>
      <c r="F50" s="68"/>
      <c r="G50" s="64"/>
      <c r="H50" s="67"/>
      <c r="I50" s="67"/>
    </row>
    <row r="51" spans="2:10" x14ac:dyDescent="0.25">
      <c r="B51" s="69"/>
      <c r="E51" s="67"/>
      <c r="F51" s="67"/>
      <c r="G51" s="67"/>
      <c r="H51" s="67"/>
      <c r="I51" s="67"/>
    </row>
    <row r="52" spans="2:10" x14ac:dyDescent="0.25">
      <c r="B52" s="69"/>
      <c r="E52" s="67"/>
      <c r="F52" s="67"/>
      <c r="G52" s="67"/>
      <c r="H52" s="67"/>
      <c r="I52" s="67"/>
    </row>
    <row r="53" spans="2:10" x14ac:dyDescent="0.25">
      <c r="B53" s="70"/>
      <c r="C53" s="70"/>
      <c r="D53" s="70"/>
      <c r="E53" s="70"/>
      <c r="F53" s="67"/>
      <c r="G53" s="67"/>
      <c r="H53" s="67"/>
      <c r="I53" s="67"/>
    </row>
  </sheetData>
  <sortState ref="L10:M33">
    <sortCondition descending="1" ref="M10:M33"/>
  </sortState>
  <mergeCells count="5">
    <mergeCell ref="B1:C1"/>
    <mergeCell ref="B2:C2"/>
    <mergeCell ref="B3:C3"/>
    <mergeCell ref="B4:C4"/>
    <mergeCell ref="B48:J48"/>
  </mergeCells>
  <printOptions horizontalCentered="1" verticalCentered="1"/>
  <pageMargins left="0" right="0" top="0" bottom="0" header="0" footer="0"/>
  <pageSetup paperSize="9" scale="7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I52"/>
  <sheetViews>
    <sheetView showGridLines="0" view="pageBreakPreview" zoomScale="96" zoomScaleNormal="100" zoomScaleSheetLayoutView="96" workbookViewId="0">
      <selection activeCell="B36" sqref="B36:J37"/>
    </sheetView>
  </sheetViews>
  <sheetFormatPr baseColWidth="10" defaultColWidth="22.140625" defaultRowHeight="15" x14ac:dyDescent="0.25"/>
  <cols>
    <col min="2" max="2" width="58.140625" customWidth="1"/>
    <col min="3" max="3" width="33.7109375" customWidth="1"/>
    <col min="7" max="7" width="14.140625" customWidth="1"/>
  </cols>
  <sheetData>
    <row r="1" spans="2:9" ht="15.75" x14ac:dyDescent="0.25">
      <c r="B1" s="412" t="s">
        <v>318</v>
      </c>
      <c r="C1" s="412"/>
      <c r="D1" s="412"/>
      <c r="E1" s="412"/>
      <c r="F1" s="412"/>
      <c r="G1" s="412"/>
    </row>
    <row r="2" spans="2:9" ht="20.25" customHeight="1" x14ac:dyDescent="0.25">
      <c r="B2" s="76" t="s">
        <v>0</v>
      </c>
      <c r="C2" s="76"/>
    </row>
    <row r="3" spans="2:9" ht="22.5" customHeight="1" x14ac:dyDescent="0.25">
      <c r="B3" s="413" t="s">
        <v>66</v>
      </c>
      <c r="C3" s="413"/>
      <c r="D3" s="413"/>
      <c r="E3" s="413"/>
      <c r="F3" s="413"/>
      <c r="G3" s="413"/>
    </row>
    <row r="4" spans="2:9" ht="23.25" customHeight="1" x14ac:dyDescent="0.25">
      <c r="B4" s="414" t="s">
        <v>67</v>
      </c>
      <c r="C4" s="414"/>
      <c r="D4" s="414"/>
      <c r="E4" s="414"/>
      <c r="F4" s="414"/>
      <c r="G4" s="414"/>
    </row>
    <row r="5" spans="2:9" ht="22.5" customHeight="1" x14ac:dyDescent="0.25">
      <c r="B5" s="414">
        <v>2019</v>
      </c>
      <c r="C5" s="414"/>
      <c r="D5" s="414"/>
      <c r="E5" s="414"/>
      <c r="F5" s="414"/>
      <c r="G5" s="414"/>
    </row>
    <row r="6" spans="2:9" s="16" customFormat="1" ht="12" customHeight="1" x14ac:dyDescent="0.2">
      <c r="B6" s="415"/>
      <c r="C6" s="415"/>
    </row>
    <row r="7" spans="2:9" s="16" customFormat="1" ht="45" customHeight="1" thickBot="1" x14ac:dyDescent="0.25">
      <c r="B7" s="169" t="s">
        <v>68</v>
      </c>
      <c r="C7" s="225" t="s">
        <v>69</v>
      </c>
    </row>
    <row r="8" spans="2:9" ht="22.5" customHeight="1" x14ac:dyDescent="0.25">
      <c r="B8" s="226" t="s">
        <v>5</v>
      </c>
      <c r="C8" s="229">
        <f>SUM(C9:C10)</f>
        <v>6045</v>
      </c>
    </row>
    <row r="9" spans="2:9" x14ac:dyDescent="0.25">
      <c r="B9" s="227" t="s">
        <v>9</v>
      </c>
      <c r="C9" s="230">
        <v>2606</v>
      </c>
    </row>
    <row r="10" spans="2:9" x14ac:dyDescent="0.25">
      <c r="B10" s="227" t="s">
        <v>10</v>
      </c>
      <c r="C10" s="230">
        <v>3439</v>
      </c>
    </row>
    <row r="11" spans="2:9" ht="23.25" customHeight="1" x14ac:dyDescent="0.25">
      <c r="B11" s="226" t="s">
        <v>4</v>
      </c>
      <c r="C11" s="231">
        <f>+C12+C13+C14</f>
        <v>6045</v>
      </c>
      <c r="I11" s="77">
        <f>C12/$C$11</f>
        <v>0.20413564929693961</v>
      </c>
    </row>
    <row r="12" spans="2:9" x14ac:dyDescent="0.25">
      <c r="B12" s="227" t="s">
        <v>70</v>
      </c>
      <c r="C12" s="230">
        <v>1234</v>
      </c>
      <c r="I12" s="77">
        <f t="shared" ref="I12:I13" si="0">C13/$C$11</f>
        <v>0.77535153019023983</v>
      </c>
    </row>
    <row r="13" spans="2:9" x14ac:dyDescent="0.25">
      <c r="B13" s="227" t="s">
        <v>71</v>
      </c>
      <c r="C13" s="230">
        <v>4687</v>
      </c>
      <c r="I13" s="77">
        <f t="shared" si="0"/>
        <v>2.0512820512820513E-2</v>
      </c>
    </row>
    <row r="14" spans="2:9" x14ac:dyDescent="0.25">
      <c r="B14" s="227" t="s">
        <v>72</v>
      </c>
      <c r="C14" s="230">
        <v>124</v>
      </c>
    </row>
    <row r="15" spans="2:9" ht="23.25" customHeight="1" x14ac:dyDescent="0.25">
      <c r="B15" s="226" t="s">
        <v>55</v>
      </c>
      <c r="C15" s="231">
        <f>SUM(C16:C18)</f>
        <v>6045</v>
      </c>
    </row>
    <row r="16" spans="2:9" ht="17.25" x14ac:dyDescent="0.25">
      <c r="B16" s="227" t="s">
        <v>327</v>
      </c>
      <c r="C16" s="230">
        <v>2368</v>
      </c>
    </row>
    <row r="17" spans="2:7" ht="17.25" x14ac:dyDescent="0.25">
      <c r="B17" s="227" t="s">
        <v>328</v>
      </c>
      <c r="C17" s="230">
        <v>3141</v>
      </c>
    </row>
    <row r="18" spans="2:7" ht="17.25" x14ac:dyDescent="0.25">
      <c r="B18" s="227" t="s">
        <v>329</v>
      </c>
      <c r="C18" s="230">
        <v>536</v>
      </c>
    </row>
    <row r="19" spans="2:7" ht="15.75" thickBot="1" x14ac:dyDescent="0.3">
      <c r="B19" s="228"/>
      <c r="C19" s="232"/>
    </row>
    <row r="32" spans="2:7" x14ac:dyDescent="0.25">
      <c r="B32" s="78"/>
      <c r="C32" s="78"/>
      <c r="D32" s="78"/>
      <c r="E32" s="78"/>
      <c r="F32" s="78"/>
      <c r="G32" s="78"/>
    </row>
    <row r="34" spans="2:7" ht="28.5" customHeight="1" x14ac:dyDescent="0.25">
      <c r="B34" s="416" t="s">
        <v>346</v>
      </c>
      <c r="C34" s="416"/>
      <c r="D34" s="416"/>
      <c r="E34" s="416"/>
      <c r="F34" s="416"/>
      <c r="G34" s="416"/>
    </row>
    <row r="35" spans="2:7" x14ac:dyDescent="0.25">
      <c r="B35" s="484" t="s">
        <v>345</v>
      </c>
      <c r="C35" s="378"/>
      <c r="D35" s="378"/>
      <c r="E35" s="378"/>
      <c r="F35" s="378"/>
      <c r="G35" s="378"/>
    </row>
    <row r="36" spans="2:7" x14ac:dyDescent="0.25">
      <c r="B36" s="79" t="s">
        <v>73</v>
      </c>
      <c r="C36" s="80"/>
      <c r="D36" s="80"/>
      <c r="E36" s="80"/>
      <c r="F36" s="80"/>
      <c r="G36" s="80"/>
    </row>
    <row r="37" spans="2:7" x14ac:dyDescent="0.25">
      <c r="B37" s="79" t="s">
        <v>74</v>
      </c>
      <c r="C37" s="81"/>
      <c r="D37" s="81"/>
      <c r="E37" s="81"/>
      <c r="F37" s="81"/>
      <c r="G37" s="81"/>
    </row>
    <row r="38" spans="2:7" x14ac:dyDescent="0.25">
      <c r="B38" s="79" t="s">
        <v>75</v>
      </c>
      <c r="C38" s="81"/>
      <c r="D38" s="81"/>
      <c r="E38" s="81"/>
      <c r="F38" s="81"/>
      <c r="G38" s="81"/>
    </row>
    <row r="39" spans="2:7" x14ac:dyDescent="0.25">
      <c r="B39" s="82" t="s">
        <v>76</v>
      </c>
    </row>
    <row r="48" spans="2:7" ht="12.75" customHeight="1" x14ac:dyDescent="0.25"/>
    <row r="49" spans="2:7" ht="12.75" customHeight="1" x14ac:dyDescent="0.25"/>
    <row r="50" spans="2:7" s="83" customFormat="1" ht="28.5" customHeight="1" x14ac:dyDescent="0.25">
      <c r="D50" s="84"/>
      <c r="E50" s="84"/>
      <c r="F50" s="84"/>
      <c r="G50" s="84"/>
    </row>
    <row r="51" spans="2:7" x14ac:dyDescent="0.25">
      <c r="B51" s="72"/>
    </row>
    <row r="52" spans="2:7" ht="31.5" customHeight="1" x14ac:dyDescent="0.25">
      <c r="B52" s="411"/>
      <c r="C52" s="411"/>
      <c r="D52" s="85"/>
      <c r="E52" s="85"/>
      <c r="F52" s="85"/>
      <c r="G52" s="85"/>
    </row>
  </sheetData>
  <mergeCells count="7">
    <mergeCell ref="B52:C52"/>
    <mergeCell ref="B1:G1"/>
    <mergeCell ref="B3:G3"/>
    <mergeCell ref="B4:G4"/>
    <mergeCell ref="B5:G5"/>
    <mergeCell ref="B6:C6"/>
    <mergeCell ref="B34:G34"/>
  </mergeCells>
  <printOptions horizontalCentered="1" verticalCentered="1"/>
  <pageMargins left="0" right="0" top="0" bottom="0" header="0" footer="0"/>
  <pageSetup paperSize="9" scale="7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49"/>
  <sheetViews>
    <sheetView showGridLines="0" view="pageBreakPreview" topLeftCell="A20" zoomScale="85" zoomScaleNormal="80" zoomScaleSheetLayoutView="85" workbookViewId="0">
      <selection activeCell="B36" sqref="B36:J37"/>
    </sheetView>
  </sheetViews>
  <sheetFormatPr baseColWidth="10" defaultColWidth="25.7109375" defaultRowHeight="14.25" x14ac:dyDescent="0.2"/>
  <cols>
    <col min="1" max="1" width="10.28515625" style="18" customWidth="1"/>
    <col min="2" max="2" width="22.140625" style="18" customWidth="1"/>
    <col min="3" max="4" width="16.28515625" style="18" customWidth="1"/>
    <col min="5" max="5" width="17.7109375" style="18" customWidth="1"/>
    <col min="6" max="13" width="11.85546875" style="18" customWidth="1"/>
    <col min="14" max="14" width="7" style="18" customWidth="1"/>
    <col min="15" max="15" width="19.140625" style="18" customWidth="1"/>
    <col min="16" max="16" width="10.140625" style="18" customWidth="1"/>
    <col min="17" max="16384" width="25.7109375" style="18"/>
  </cols>
  <sheetData>
    <row r="1" spans="2:20" ht="15" x14ac:dyDescent="0.25">
      <c r="B1" s="418" t="s">
        <v>319</v>
      </c>
      <c r="C1" s="418"/>
      <c r="D1" s="418"/>
      <c r="E1" s="418"/>
      <c r="F1" s="418"/>
      <c r="G1" s="418"/>
      <c r="H1" s="418"/>
      <c r="I1" s="418"/>
      <c r="J1" s="418"/>
      <c r="K1" s="418"/>
      <c r="L1" s="418"/>
      <c r="M1" s="6"/>
      <c r="N1" s="6"/>
    </row>
    <row r="2" spans="2:20" ht="19.5" customHeight="1" x14ac:dyDescent="0.25">
      <c r="B2" s="86" t="s">
        <v>0</v>
      </c>
      <c r="C2" s="86"/>
      <c r="D2" s="86"/>
      <c r="E2" s="87"/>
      <c r="F2" s="87"/>
      <c r="G2" s="87"/>
      <c r="H2" s="87"/>
      <c r="I2" s="87"/>
      <c r="J2" s="87"/>
      <c r="K2" s="87"/>
      <c r="L2" s="87"/>
      <c r="M2" s="87"/>
      <c r="N2" s="87"/>
    </row>
    <row r="3" spans="2:20" ht="18" customHeight="1" x14ac:dyDescent="0.25">
      <c r="B3" s="412" t="s">
        <v>77</v>
      </c>
      <c r="C3" s="412"/>
      <c r="D3" s="412"/>
      <c r="E3" s="412"/>
      <c r="F3" s="412"/>
      <c r="G3" s="412"/>
      <c r="H3" s="412"/>
      <c r="I3" s="412"/>
      <c r="J3" s="412"/>
      <c r="K3" s="412"/>
      <c r="L3" s="412"/>
      <c r="M3" s="1"/>
      <c r="N3" s="1"/>
    </row>
    <row r="4" spans="2:20" ht="21" customHeight="1" x14ac:dyDescent="0.25">
      <c r="B4" s="412">
        <v>2019</v>
      </c>
      <c r="C4" s="412"/>
      <c r="D4" s="412"/>
      <c r="E4" s="412"/>
      <c r="F4" s="412"/>
      <c r="G4" s="412"/>
      <c r="H4" s="412"/>
      <c r="I4" s="412"/>
      <c r="J4" s="412"/>
      <c r="K4" s="412"/>
      <c r="L4" s="412"/>
      <c r="M4" s="1"/>
      <c r="N4" s="1"/>
    </row>
    <row r="6" spans="2:20" x14ac:dyDescent="0.2">
      <c r="B6" s="399"/>
      <c r="C6" s="399"/>
      <c r="D6" s="399"/>
      <c r="E6" s="399"/>
    </row>
    <row r="7" spans="2:20" ht="25.7" customHeight="1" thickBot="1" x14ac:dyDescent="0.25">
      <c r="B7" s="419" t="s">
        <v>3</v>
      </c>
      <c r="C7" s="420" t="s">
        <v>5</v>
      </c>
      <c r="D7" s="420"/>
      <c r="E7" s="421" t="s">
        <v>330</v>
      </c>
      <c r="O7" s="88"/>
      <c r="P7" s="89"/>
      <c r="Q7" s="90"/>
      <c r="R7" s="90"/>
      <c r="S7" s="90"/>
      <c r="T7" s="90"/>
    </row>
    <row r="8" spans="2:20" ht="27.75" customHeight="1" thickBot="1" x14ac:dyDescent="0.25">
      <c r="B8" s="419"/>
      <c r="C8" s="244" t="s">
        <v>9</v>
      </c>
      <c r="D8" s="244" t="s">
        <v>10</v>
      </c>
      <c r="E8" s="422"/>
      <c r="O8" s="88"/>
      <c r="P8" s="89"/>
      <c r="Q8" s="91"/>
    </row>
    <row r="9" spans="2:20" ht="15.75" customHeight="1" x14ac:dyDescent="0.2">
      <c r="B9" s="234" t="s">
        <v>78</v>
      </c>
      <c r="C9" s="238">
        <v>19</v>
      </c>
      <c r="D9" s="238">
        <v>6</v>
      </c>
      <c r="E9" s="239">
        <f t="shared" ref="E9:E24" si="0">SUM(C9:D9)</f>
        <v>25</v>
      </c>
      <c r="O9" s="88"/>
      <c r="P9" s="89"/>
      <c r="R9" s="92" t="s">
        <v>78</v>
      </c>
      <c r="S9" s="93">
        <v>25</v>
      </c>
    </row>
    <row r="10" spans="2:20" ht="15.75" customHeight="1" x14ac:dyDescent="0.2">
      <c r="B10" s="235" t="s">
        <v>15</v>
      </c>
      <c r="C10" s="240">
        <v>306</v>
      </c>
      <c r="D10" s="240">
        <v>168</v>
      </c>
      <c r="E10" s="241">
        <f t="shared" si="0"/>
        <v>474</v>
      </c>
      <c r="O10" s="88"/>
      <c r="P10" s="89"/>
      <c r="R10" s="94" t="s">
        <v>20</v>
      </c>
      <c r="S10" s="93">
        <v>25</v>
      </c>
    </row>
    <row r="11" spans="2:20" ht="15.75" customHeight="1" x14ac:dyDescent="0.2">
      <c r="B11" s="235" t="s">
        <v>16</v>
      </c>
      <c r="C11" s="240">
        <v>193</v>
      </c>
      <c r="D11" s="240">
        <v>290</v>
      </c>
      <c r="E11" s="241">
        <f t="shared" si="0"/>
        <v>483</v>
      </c>
      <c r="O11" s="88"/>
      <c r="P11" s="89"/>
      <c r="R11" s="94" t="s">
        <v>27</v>
      </c>
      <c r="S11" s="93">
        <v>50</v>
      </c>
    </row>
    <row r="12" spans="2:20" ht="15.75" customHeight="1" x14ac:dyDescent="0.2">
      <c r="B12" s="235" t="s">
        <v>17</v>
      </c>
      <c r="C12" s="240" t="s">
        <v>79</v>
      </c>
      <c r="D12" s="240" t="s">
        <v>79</v>
      </c>
      <c r="E12" s="241" t="s">
        <v>79</v>
      </c>
      <c r="O12" s="88"/>
      <c r="P12" s="89"/>
      <c r="R12" s="94" t="s">
        <v>36</v>
      </c>
      <c r="S12" s="93">
        <v>50</v>
      </c>
    </row>
    <row r="13" spans="2:20" ht="15.75" customHeight="1" x14ac:dyDescent="0.2">
      <c r="B13" s="235" t="s">
        <v>19</v>
      </c>
      <c r="C13" s="240">
        <v>208</v>
      </c>
      <c r="D13" s="240">
        <v>244</v>
      </c>
      <c r="E13" s="241">
        <f t="shared" si="0"/>
        <v>452</v>
      </c>
      <c r="O13" s="88"/>
      <c r="P13" s="89"/>
      <c r="R13" s="94" t="s">
        <v>32</v>
      </c>
      <c r="S13" s="93">
        <v>84</v>
      </c>
    </row>
    <row r="14" spans="2:20" ht="15.75" customHeight="1" x14ac:dyDescent="0.2">
      <c r="B14" s="235" t="s">
        <v>20</v>
      </c>
      <c r="C14" s="240">
        <v>18</v>
      </c>
      <c r="D14" s="240">
        <v>7</v>
      </c>
      <c r="E14" s="241">
        <f t="shared" si="0"/>
        <v>25</v>
      </c>
      <c r="O14" s="88"/>
      <c r="P14" s="89"/>
      <c r="R14" s="94" t="s">
        <v>80</v>
      </c>
      <c r="S14" s="93">
        <v>398</v>
      </c>
    </row>
    <row r="15" spans="2:20" ht="15.75" customHeight="1" x14ac:dyDescent="0.2">
      <c r="B15" s="235" t="s">
        <v>22</v>
      </c>
      <c r="C15" s="240">
        <v>387</v>
      </c>
      <c r="D15" s="240">
        <v>243</v>
      </c>
      <c r="E15" s="241">
        <f t="shared" si="0"/>
        <v>630</v>
      </c>
      <c r="O15" s="88"/>
      <c r="P15" s="89"/>
      <c r="R15" s="94" t="s">
        <v>81</v>
      </c>
      <c r="S15" s="93">
        <v>426</v>
      </c>
    </row>
    <row r="16" spans="2:20" ht="15.75" customHeight="1" x14ac:dyDescent="0.2">
      <c r="B16" s="235" t="s">
        <v>81</v>
      </c>
      <c r="C16" s="240">
        <v>311</v>
      </c>
      <c r="D16" s="240">
        <v>115</v>
      </c>
      <c r="E16" s="241">
        <f t="shared" si="0"/>
        <v>426</v>
      </c>
      <c r="O16" s="88"/>
      <c r="P16" s="89"/>
      <c r="R16" s="94" t="s">
        <v>19</v>
      </c>
      <c r="S16" s="93">
        <v>452</v>
      </c>
    </row>
    <row r="17" spans="2:20" ht="15.75" customHeight="1" x14ac:dyDescent="0.2">
      <c r="B17" s="235" t="s">
        <v>24</v>
      </c>
      <c r="C17" s="240">
        <v>419</v>
      </c>
      <c r="D17" s="240">
        <v>208</v>
      </c>
      <c r="E17" s="241">
        <f t="shared" si="0"/>
        <v>627</v>
      </c>
      <c r="O17" s="88"/>
      <c r="P17" s="89"/>
      <c r="R17" s="94" t="s">
        <v>15</v>
      </c>
      <c r="S17" s="93">
        <v>474</v>
      </c>
      <c r="T17" s="95">
        <f>SUM(S9:S19)</f>
        <v>3079</v>
      </c>
    </row>
    <row r="18" spans="2:20" ht="15.75" customHeight="1" x14ac:dyDescent="0.2">
      <c r="B18" s="235" t="s">
        <v>25</v>
      </c>
      <c r="C18" s="240">
        <v>355</v>
      </c>
      <c r="D18" s="240">
        <v>257</v>
      </c>
      <c r="E18" s="241">
        <f t="shared" si="0"/>
        <v>612</v>
      </c>
      <c r="O18" s="88"/>
      <c r="P18" s="89"/>
      <c r="R18" s="94" t="s">
        <v>16</v>
      </c>
      <c r="S18" s="93">
        <v>483</v>
      </c>
    </row>
    <row r="19" spans="2:20" ht="15.75" customHeight="1" x14ac:dyDescent="0.2">
      <c r="B19" s="235" t="s">
        <v>26</v>
      </c>
      <c r="C19" s="240">
        <v>459</v>
      </c>
      <c r="D19" s="240">
        <v>576</v>
      </c>
      <c r="E19" s="241">
        <f t="shared" si="0"/>
        <v>1035</v>
      </c>
      <c r="O19" s="88"/>
      <c r="P19" s="89"/>
      <c r="R19" s="94" t="s">
        <v>25</v>
      </c>
      <c r="S19" s="93">
        <v>612</v>
      </c>
    </row>
    <row r="20" spans="2:20" ht="15.75" customHeight="1" x14ac:dyDescent="0.2">
      <c r="B20" s="235" t="s">
        <v>80</v>
      </c>
      <c r="C20" s="240">
        <v>280</v>
      </c>
      <c r="D20" s="240">
        <v>118</v>
      </c>
      <c r="E20" s="241">
        <f t="shared" si="0"/>
        <v>398</v>
      </c>
      <c r="O20" s="88"/>
      <c r="P20" s="89"/>
      <c r="R20" s="94" t="s">
        <v>24</v>
      </c>
      <c r="S20" s="93">
        <v>627</v>
      </c>
    </row>
    <row r="21" spans="2:20" ht="15.75" customHeight="1" x14ac:dyDescent="0.2">
      <c r="B21" s="235" t="s">
        <v>27</v>
      </c>
      <c r="C21" s="240">
        <v>40</v>
      </c>
      <c r="D21" s="240">
        <v>10</v>
      </c>
      <c r="E21" s="241">
        <f t="shared" si="0"/>
        <v>50</v>
      </c>
      <c r="O21" s="88"/>
      <c r="P21" s="89"/>
      <c r="R21" s="94" t="s">
        <v>22</v>
      </c>
      <c r="S21" s="93">
        <v>630</v>
      </c>
    </row>
    <row r="22" spans="2:20" ht="15.75" customHeight="1" x14ac:dyDescent="0.2">
      <c r="B22" s="235" t="s">
        <v>31</v>
      </c>
      <c r="C22" s="240">
        <v>351</v>
      </c>
      <c r="D22" s="240">
        <v>323</v>
      </c>
      <c r="E22" s="241">
        <f t="shared" si="0"/>
        <v>674</v>
      </c>
      <c r="R22" s="94" t="s">
        <v>31</v>
      </c>
      <c r="S22" s="93">
        <v>674</v>
      </c>
    </row>
    <row r="23" spans="2:20" ht="15.75" customHeight="1" x14ac:dyDescent="0.2">
      <c r="B23" s="235" t="s">
        <v>32</v>
      </c>
      <c r="C23" s="240">
        <v>50</v>
      </c>
      <c r="D23" s="240">
        <v>34</v>
      </c>
      <c r="E23" s="241">
        <f t="shared" si="0"/>
        <v>84</v>
      </c>
      <c r="R23" s="94" t="s">
        <v>26</v>
      </c>
      <c r="S23" s="93">
        <v>1035</v>
      </c>
    </row>
    <row r="24" spans="2:20" ht="15.75" customHeight="1" x14ac:dyDescent="0.2">
      <c r="B24" s="235" t="s">
        <v>36</v>
      </c>
      <c r="C24" s="240">
        <v>43</v>
      </c>
      <c r="D24" s="240">
        <v>7</v>
      </c>
      <c r="E24" s="241">
        <f t="shared" si="0"/>
        <v>50</v>
      </c>
      <c r="R24" s="94"/>
      <c r="S24" s="93"/>
    </row>
    <row r="25" spans="2:20" ht="6.75" customHeight="1" thickBot="1" x14ac:dyDescent="0.25">
      <c r="B25" s="235"/>
      <c r="C25" s="242"/>
      <c r="D25" s="242"/>
      <c r="E25" s="243"/>
    </row>
    <row r="26" spans="2:20" ht="36.75" customHeight="1" x14ac:dyDescent="0.2">
      <c r="B26" s="236" t="s">
        <v>8</v>
      </c>
      <c r="C26" s="245">
        <f>SUM(C9:C25)</f>
        <v>3439</v>
      </c>
      <c r="D26" s="246">
        <f>SUM(D9:D25)</f>
        <v>2606</v>
      </c>
      <c r="E26" s="237">
        <f>SUM(E9:E25)</f>
        <v>6045</v>
      </c>
    </row>
    <row r="27" spans="2:20" ht="33" customHeight="1" x14ac:dyDescent="0.2">
      <c r="B27" s="416" t="s">
        <v>346</v>
      </c>
      <c r="C27" s="416"/>
      <c r="D27" s="416"/>
      <c r="E27" s="416"/>
      <c r="F27" s="416"/>
      <c r="G27" s="416"/>
    </row>
    <row r="28" spans="2:20" s="90" customFormat="1" x14ac:dyDescent="0.2">
      <c r="B28" s="484" t="s">
        <v>345</v>
      </c>
      <c r="C28" s="378"/>
      <c r="D28" s="378"/>
      <c r="E28" s="378"/>
      <c r="F28" s="378"/>
      <c r="G28" s="378"/>
      <c r="H28" s="378"/>
      <c r="I28" s="378"/>
      <c r="J28" s="378"/>
      <c r="K28" s="378"/>
      <c r="L28" s="378"/>
    </row>
    <row r="29" spans="2:20" ht="19.5" customHeight="1" x14ac:dyDescent="0.2">
      <c r="B29" s="417" t="s">
        <v>82</v>
      </c>
      <c r="C29" s="417"/>
      <c r="D29" s="417"/>
      <c r="E29" s="417"/>
      <c r="F29" s="417"/>
      <c r="G29" s="417"/>
      <c r="H29" s="417"/>
      <c r="I29" s="417"/>
      <c r="J29" s="417"/>
      <c r="K29" s="417"/>
      <c r="L29" s="417"/>
      <c r="M29" s="91"/>
    </row>
    <row r="30" spans="2:20" ht="20.25" customHeight="1" x14ac:dyDescent="0.2">
      <c r="B30" s="417"/>
      <c r="C30" s="417"/>
      <c r="D30" s="417"/>
      <c r="E30" s="417"/>
      <c r="F30" s="417"/>
      <c r="G30" s="417"/>
      <c r="H30" s="417"/>
      <c r="I30" s="417"/>
      <c r="J30" s="417"/>
      <c r="K30" s="417"/>
      <c r="L30" s="417"/>
    </row>
    <row r="31" spans="2:20" ht="14.25" customHeight="1" x14ac:dyDescent="0.2"/>
    <row r="49" ht="42.75" customHeight="1" x14ac:dyDescent="0.2"/>
  </sheetData>
  <mergeCells count="10">
    <mergeCell ref="B29:L29"/>
    <mergeCell ref="B30:L30"/>
    <mergeCell ref="B1:L1"/>
    <mergeCell ref="B3:L3"/>
    <mergeCell ref="B4:L4"/>
    <mergeCell ref="B6:E6"/>
    <mergeCell ref="B7:B8"/>
    <mergeCell ref="C7:D7"/>
    <mergeCell ref="E7:E8"/>
    <mergeCell ref="B27:G27"/>
  </mergeCells>
  <printOptions horizontalCentered="1" verticalCentered="1"/>
  <pageMargins left="0" right="0" top="0" bottom="0" header="0" footer="0"/>
  <pageSetup paperSize="9" scale="77"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50"/>
  <sheetViews>
    <sheetView showGridLines="0" view="pageBreakPreview" topLeftCell="A25" zoomScale="115" zoomScaleNormal="100" zoomScaleSheetLayoutView="115" workbookViewId="0">
      <selection activeCell="B36" sqref="B36:J37"/>
    </sheetView>
  </sheetViews>
  <sheetFormatPr baseColWidth="10" defaultColWidth="25.7109375" defaultRowHeight="14.25" x14ac:dyDescent="0.2"/>
  <cols>
    <col min="1" max="1" width="7.28515625" style="18" customWidth="1"/>
    <col min="2" max="2" width="18.7109375" style="18" customWidth="1"/>
    <col min="3" max="5" width="15.5703125" style="18" customWidth="1"/>
    <col min="6" max="6" width="15.7109375" style="18" customWidth="1"/>
    <col min="7" max="11" width="11.85546875" style="18" customWidth="1"/>
    <col min="12" max="12" width="10.5703125" style="18" customWidth="1"/>
    <col min="13" max="14" width="11.85546875" style="18" customWidth="1"/>
    <col min="15" max="15" width="7" style="18" customWidth="1"/>
    <col min="16" max="16" width="19.140625" style="18" customWidth="1"/>
    <col min="17" max="17" width="10.140625" style="18" customWidth="1"/>
    <col min="18" max="16384" width="25.7109375" style="18"/>
  </cols>
  <sheetData>
    <row r="1" spans="2:17" ht="15" x14ac:dyDescent="0.25">
      <c r="B1" s="418" t="s">
        <v>320</v>
      </c>
      <c r="C1" s="418"/>
      <c r="D1" s="418"/>
      <c r="E1" s="418"/>
      <c r="F1" s="418"/>
      <c r="G1" s="418"/>
      <c r="H1" s="418"/>
      <c r="I1" s="418"/>
      <c r="J1" s="418"/>
      <c r="K1" s="418"/>
      <c r="L1" s="418"/>
      <c r="M1" s="6"/>
      <c r="N1" s="6"/>
      <c r="O1" s="6"/>
    </row>
    <row r="2" spans="2:17" ht="19.5" customHeight="1" x14ac:dyDescent="0.25">
      <c r="B2" s="86" t="s">
        <v>0</v>
      </c>
      <c r="C2" s="86"/>
      <c r="D2" s="86"/>
      <c r="E2" s="86"/>
      <c r="F2" s="87"/>
      <c r="G2" s="87"/>
      <c r="H2" s="87"/>
      <c r="I2" s="87"/>
      <c r="J2" s="87"/>
      <c r="K2" s="87"/>
      <c r="L2" s="87"/>
      <c r="M2" s="87"/>
      <c r="N2" s="87"/>
      <c r="O2" s="87"/>
    </row>
    <row r="3" spans="2:17" ht="18" customHeight="1" x14ac:dyDescent="0.25">
      <c r="B3" s="412" t="s">
        <v>83</v>
      </c>
      <c r="C3" s="412"/>
      <c r="D3" s="412"/>
      <c r="E3" s="412"/>
      <c r="F3" s="412"/>
      <c r="G3" s="412"/>
      <c r="H3" s="412"/>
      <c r="I3" s="412"/>
      <c r="J3" s="412"/>
      <c r="K3" s="412"/>
      <c r="L3" s="412"/>
      <c r="M3" s="1"/>
      <c r="N3" s="1"/>
      <c r="O3" s="1"/>
    </row>
    <row r="4" spans="2:17" ht="21" customHeight="1" x14ac:dyDescent="0.25">
      <c r="B4" s="412">
        <v>2019</v>
      </c>
      <c r="C4" s="412"/>
      <c r="D4" s="412"/>
      <c r="E4" s="412"/>
      <c r="F4" s="412"/>
      <c r="G4" s="412"/>
      <c r="H4" s="412"/>
      <c r="I4" s="412"/>
      <c r="J4" s="412"/>
      <c r="K4" s="412"/>
      <c r="L4" s="412"/>
      <c r="M4" s="1"/>
      <c r="N4" s="1"/>
      <c r="O4" s="1"/>
    </row>
    <row r="6" spans="2:17" ht="17.25" customHeight="1" thickBot="1" x14ac:dyDescent="0.25">
      <c r="B6" s="399"/>
      <c r="C6" s="399"/>
      <c r="D6" s="399"/>
      <c r="E6" s="399"/>
      <c r="F6" s="399"/>
    </row>
    <row r="7" spans="2:17" ht="27" customHeight="1" thickBot="1" x14ac:dyDescent="0.25">
      <c r="B7" s="425" t="s">
        <v>3</v>
      </c>
      <c r="C7" s="426" t="s">
        <v>55</v>
      </c>
      <c r="D7" s="426"/>
      <c r="E7" s="426"/>
      <c r="F7" s="427" t="s">
        <v>84</v>
      </c>
      <c r="P7" s="88"/>
      <c r="Q7" s="89"/>
    </row>
    <row r="8" spans="2:17" ht="50.25" customHeight="1" thickBot="1" x14ac:dyDescent="0.25">
      <c r="B8" s="425"/>
      <c r="C8" s="250" t="s">
        <v>85</v>
      </c>
      <c r="D8" s="250" t="s">
        <v>86</v>
      </c>
      <c r="E8" s="250" t="s">
        <v>87</v>
      </c>
      <c r="F8" s="428"/>
      <c r="P8" s="88"/>
      <c r="Q8" s="89"/>
    </row>
    <row r="9" spans="2:17" ht="21" customHeight="1" x14ac:dyDescent="0.2">
      <c r="B9" s="247" t="s">
        <v>78</v>
      </c>
      <c r="C9" s="251" t="s">
        <v>79</v>
      </c>
      <c r="D9" s="252" t="s">
        <v>79</v>
      </c>
      <c r="E9" s="252">
        <v>25</v>
      </c>
      <c r="F9" s="257">
        <f t="shared" ref="F9:F18" si="0">SUM(C9:E9)</f>
        <v>25</v>
      </c>
      <c r="P9" s="88"/>
      <c r="Q9" s="89"/>
    </row>
    <row r="10" spans="2:17" ht="15" customHeight="1" x14ac:dyDescent="0.2">
      <c r="B10" s="248" t="s">
        <v>15</v>
      </c>
      <c r="C10" s="253">
        <v>149</v>
      </c>
      <c r="D10" s="233">
        <v>325</v>
      </c>
      <c r="E10" s="233" t="s">
        <v>79</v>
      </c>
      <c r="F10" s="258">
        <f t="shared" si="0"/>
        <v>474</v>
      </c>
      <c r="P10" s="88"/>
      <c r="Q10" s="89"/>
    </row>
    <row r="11" spans="2:17" ht="15" customHeight="1" x14ac:dyDescent="0.2">
      <c r="B11" s="248" t="s">
        <v>16</v>
      </c>
      <c r="C11" s="253">
        <v>223</v>
      </c>
      <c r="D11" s="233">
        <v>260</v>
      </c>
      <c r="E11" s="233" t="s">
        <v>79</v>
      </c>
      <c r="F11" s="258">
        <f t="shared" si="0"/>
        <v>483</v>
      </c>
      <c r="P11" s="88"/>
      <c r="Q11" s="89"/>
    </row>
    <row r="12" spans="2:17" x14ac:dyDescent="0.2">
      <c r="B12" s="248" t="s">
        <v>17</v>
      </c>
      <c r="C12" s="253" t="s">
        <v>79</v>
      </c>
      <c r="D12" s="233" t="s">
        <v>79</v>
      </c>
      <c r="E12" s="233" t="s">
        <v>79</v>
      </c>
      <c r="F12" s="258">
        <f t="shared" si="0"/>
        <v>0</v>
      </c>
      <c r="P12" s="88"/>
      <c r="Q12" s="89"/>
    </row>
    <row r="13" spans="2:17" x14ac:dyDescent="0.2">
      <c r="B13" s="248" t="s">
        <v>19</v>
      </c>
      <c r="C13" s="253">
        <v>180</v>
      </c>
      <c r="D13" s="233">
        <v>272</v>
      </c>
      <c r="E13" s="233" t="s">
        <v>79</v>
      </c>
      <c r="F13" s="258">
        <f t="shared" si="0"/>
        <v>452</v>
      </c>
      <c r="P13" s="88"/>
      <c r="Q13" s="89"/>
    </row>
    <row r="14" spans="2:17" x14ac:dyDescent="0.2">
      <c r="B14" s="248" t="s">
        <v>20</v>
      </c>
      <c r="C14" s="253" t="s">
        <v>79</v>
      </c>
      <c r="D14" s="233" t="s">
        <v>79</v>
      </c>
      <c r="E14" s="233">
        <v>25</v>
      </c>
      <c r="F14" s="258">
        <f t="shared" si="0"/>
        <v>25</v>
      </c>
      <c r="P14" s="88"/>
      <c r="Q14" s="89"/>
    </row>
    <row r="15" spans="2:17" x14ac:dyDescent="0.2">
      <c r="B15" s="248" t="s">
        <v>22</v>
      </c>
      <c r="C15" s="253">
        <v>264</v>
      </c>
      <c r="D15" s="233">
        <v>341</v>
      </c>
      <c r="E15" s="233">
        <v>25</v>
      </c>
      <c r="F15" s="258">
        <f t="shared" si="0"/>
        <v>630</v>
      </c>
      <c r="P15" s="88"/>
      <c r="Q15" s="89"/>
    </row>
    <row r="16" spans="2:17" x14ac:dyDescent="0.2">
      <c r="B16" s="248" t="s">
        <v>81</v>
      </c>
      <c r="C16" s="253">
        <v>173</v>
      </c>
      <c r="D16" s="233">
        <v>230</v>
      </c>
      <c r="E16" s="233">
        <v>23</v>
      </c>
      <c r="F16" s="258">
        <f t="shared" si="0"/>
        <v>426</v>
      </c>
      <c r="P16" s="88"/>
      <c r="Q16" s="89"/>
    </row>
    <row r="17" spans="2:17" x14ac:dyDescent="0.2">
      <c r="B17" s="248" t="s">
        <v>24</v>
      </c>
      <c r="C17" s="253">
        <v>318</v>
      </c>
      <c r="D17" s="233">
        <v>234</v>
      </c>
      <c r="E17" s="233">
        <v>75</v>
      </c>
      <c r="F17" s="258">
        <f t="shared" si="0"/>
        <v>627</v>
      </c>
      <c r="P17" s="88"/>
      <c r="Q17" s="89"/>
    </row>
    <row r="18" spans="2:17" x14ac:dyDescent="0.2">
      <c r="B18" s="248" t="s">
        <v>25</v>
      </c>
      <c r="C18" s="253">
        <v>278</v>
      </c>
      <c r="D18" s="233">
        <v>334</v>
      </c>
      <c r="E18" s="233" t="s">
        <v>79</v>
      </c>
      <c r="F18" s="258">
        <f t="shared" si="0"/>
        <v>612</v>
      </c>
      <c r="P18" s="88"/>
      <c r="Q18" s="89"/>
    </row>
    <row r="19" spans="2:17" x14ac:dyDescent="0.2">
      <c r="B19" s="248" t="s">
        <v>26</v>
      </c>
      <c r="C19" s="253">
        <v>297</v>
      </c>
      <c r="D19" s="233">
        <v>638</v>
      </c>
      <c r="E19" s="233">
        <v>100</v>
      </c>
      <c r="F19" s="258">
        <f>SUM(C19:E19)</f>
        <v>1035</v>
      </c>
      <c r="P19" s="88"/>
      <c r="Q19" s="89"/>
    </row>
    <row r="20" spans="2:17" x14ac:dyDescent="0.2">
      <c r="B20" s="248" t="s">
        <v>80</v>
      </c>
      <c r="C20" s="253">
        <v>158</v>
      </c>
      <c r="D20" s="233">
        <v>192</v>
      </c>
      <c r="E20" s="233">
        <v>48</v>
      </c>
      <c r="F20" s="258">
        <f>SUM(C20:E20)</f>
        <v>398</v>
      </c>
      <c r="P20" s="88"/>
      <c r="Q20" s="89"/>
    </row>
    <row r="21" spans="2:17" x14ac:dyDescent="0.2">
      <c r="B21" s="248" t="s">
        <v>27</v>
      </c>
      <c r="C21" s="253" t="s">
        <v>79</v>
      </c>
      <c r="D21" s="233" t="s">
        <v>79</v>
      </c>
      <c r="E21" s="233">
        <v>50</v>
      </c>
      <c r="F21" s="258">
        <f>SUM(C21:E21)</f>
        <v>50</v>
      </c>
    </row>
    <row r="22" spans="2:17" x14ac:dyDescent="0.2">
      <c r="B22" s="248" t="s">
        <v>31</v>
      </c>
      <c r="C22" s="253">
        <v>328</v>
      </c>
      <c r="D22" s="233">
        <v>231</v>
      </c>
      <c r="E22" s="233">
        <v>115</v>
      </c>
      <c r="F22" s="258">
        <f>SUM(C22:E22)</f>
        <v>674</v>
      </c>
    </row>
    <row r="23" spans="2:17" x14ac:dyDescent="0.2">
      <c r="B23" s="248" t="s">
        <v>32</v>
      </c>
      <c r="C23" s="253" t="s">
        <v>79</v>
      </c>
      <c r="D23" s="233">
        <v>84</v>
      </c>
      <c r="E23" s="233" t="s">
        <v>79</v>
      </c>
      <c r="F23" s="258">
        <f>SUM(C23:E23)</f>
        <v>84</v>
      </c>
    </row>
    <row r="24" spans="2:17" x14ac:dyDescent="0.2">
      <c r="B24" s="248" t="s">
        <v>36</v>
      </c>
      <c r="C24" s="253" t="s">
        <v>79</v>
      </c>
      <c r="D24" s="233" t="s">
        <v>79</v>
      </c>
      <c r="E24" s="233">
        <v>50</v>
      </c>
      <c r="F24" s="258">
        <f t="shared" ref="F24" si="1">SUM(C24:E24)</f>
        <v>50</v>
      </c>
    </row>
    <row r="25" spans="2:17" ht="12.75" customHeight="1" thickBot="1" x14ac:dyDescent="0.25">
      <c r="B25" s="249"/>
      <c r="C25" s="254"/>
      <c r="D25" s="255"/>
      <c r="E25" s="255"/>
      <c r="F25" s="259"/>
    </row>
    <row r="26" spans="2:17" ht="21.75" customHeight="1" x14ac:dyDescent="0.2">
      <c r="B26" s="236" t="s">
        <v>8</v>
      </c>
      <c r="C26" s="246">
        <f>SUM(C9:C24)</f>
        <v>2368</v>
      </c>
      <c r="D26" s="256">
        <f>SUM(D9:D24)</f>
        <v>3141</v>
      </c>
      <c r="E26" s="245">
        <f>SUM(E9:E24)</f>
        <v>536</v>
      </c>
      <c r="F26" s="237">
        <f>SUM(C26:E26)</f>
        <v>6045</v>
      </c>
    </row>
    <row r="27" spans="2:17" s="90" customFormat="1" ht="27" customHeight="1" x14ac:dyDescent="0.2">
      <c r="B27" s="416" t="s">
        <v>346</v>
      </c>
      <c r="C27" s="416"/>
      <c r="D27" s="416"/>
      <c r="E27" s="416"/>
      <c r="F27" s="416"/>
      <c r="G27" s="416"/>
      <c r="H27" s="378"/>
      <c r="I27" s="378"/>
      <c r="J27" s="378"/>
      <c r="K27" s="378"/>
      <c r="L27" s="378"/>
      <c r="M27" s="84"/>
      <c r="O27" s="18"/>
      <c r="P27" s="18"/>
      <c r="Q27" s="18"/>
    </row>
    <row r="28" spans="2:17" s="90" customFormat="1" x14ac:dyDescent="0.2">
      <c r="B28" s="484" t="s">
        <v>345</v>
      </c>
      <c r="C28" s="378"/>
      <c r="D28" s="378"/>
      <c r="E28" s="378"/>
      <c r="F28" s="378"/>
      <c r="G28" s="378"/>
      <c r="H28" s="378"/>
      <c r="I28" s="378"/>
      <c r="J28" s="378"/>
      <c r="K28" s="378"/>
      <c r="L28" s="378"/>
      <c r="M28" s="84"/>
      <c r="O28" s="18"/>
      <c r="P28" s="18"/>
      <c r="Q28" s="18"/>
    </row>
    <row r="29" spans="2:17" customFormat="1" ht="15" x14ac:dyDescent="0.25">
      <c r="B29" s="96" t="s">
        <v>82</v>
      </c>
      <c r="C29" s="81"/>
      <c r="D29" s="81"/>
      <c r="E29" s="81"/>
      <c r="F29" s="81"/>
      <c r="G29" s="81"/>
    </row>
    <row r="30" spans="2:17" customFormat="1" ht="15" x14ac:dyDescent="0.25">
      <c r="B30" s="96"/>
      <c r="C30" s="81"/>
      <c r="D30" s="81"/>
      <c r="E30" s="81"/>
      <c r="F30" s="81"/>
      <c r="G30" s="81"/>
    </row>
    <row r="31" spans="2:17" s="97" customFormat="1" ht="22.5" customHeight="1" x14ac:dyDescent="0.25">
      <c r="B31" s="423"/>
      <c r="C31" s="423"/>
      <c r="D31" s="423"/>
      <c r="E31" s="423"/>
      <c r="F31" s="423"/>
      <c r="G31" s="423"/>
      <c r="H31" s="423"/>
      <c r="I31" s="423"/>
      <c r="J31" s="423"/>
      <c r="K31" s="423"/>
      <c r="L31" s="423"/>
      <c r="M31" s="423"/>
    </row>
    <row r="32" spans="2:17" x14ac:dyDescent="0.2">
      <c r="B32" s="424"/>
      <c r="C32" s="424"/>
      <c r="D32" s="424"/>
      <c r="E32" s="424"/>
      <c r="F32" s="424"/>
      <c r="G32" s="424"/>
      <c r="H32" s="424"/>
      <c r="I32" s="424"/>
      <c r="J32" s="424"/>
      <c r="K32" s="424"/>
      <c r="L32" s="424"/>
      <c r="M32" s="424"/>
    </row>
    <row r="34" spans="3:5" x14ac:dyDescent="0.2">
      <c r="C34" s="98">
        <f>C26/$F$26</f>
        <v>0.39172870140612076</v>
      </c>
      <c r="D34" s="98">
        <f t="shared" ref="D34:E34" si="2">D26/$F$26</f>
        <v>0.51960297766749375</v>
      </c>
      <c r="E34" s="98">
        <f t="shared" si="2"/>
        <v>8.8668320926385449E-2</v>
      </c>
    </row>
    <row r="50" ht="42.75" customHeight="1" x14ac:dyDescent="0.2"/>
  </sheetData>
  <mergeCells count="10">
    <mergeCell ref="B31:M31"/>
    <mergeCell ref="B32:M32"/>
    <mergeCell ref="B1:L1"/>
    <mergeCell ref="B3:L3"/>
    <mergeCell ref="B4:L4"/>
    <mergeCell ref="B6:F6"/>
    <mergeCell ref="B7:B8"/>
    <mergeCell ref="C7:E7"/>
    <mergeCell ref="F7:F8"/>
    <mergeCell ref="B27:G27"/>
  </mergeCells>
  <printOptions horizontalCentered="1" verticalCentered="1"/>
  <pageMargins left="0" right="0" top="0" bottom="0" header="0" footer="0"/>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M44"/>
  <sheetViews>
    <sheetView showGridLines="0" view="pageBreakPreview" topLeftCell="A16" zoomScale="85" zoomScaleNormal="90" zoomScaleSheetLayoutView="85" workbookViewId="0">
      <selection activeCell="B36" sqref="B36:J37"/>
    </sheetView>
  </sheetViews>
  <sheetFormatPr baseColWidth="10" defaultColWidth="11.42578125" defaultRowHeight="15" x14ac:dyDescent="0.25"/>
  <cols>
    <col min="2" max="2" width="48.140625" customWidth="1"/>
    <col min="3" max="3" width="26.140625" customWidth="1"/>
    <col min="4" max="4" width="14.28515625" customWidth="1"/>
    <col min="10" max="10" width="14.42578125" customWidth="1"/>
    <col min="14" max="14" width="13.28515625" customWidth="1"/>
  </cols>
  <sheetData>
    <row r="1" spans="2:13" ht="15.75" x14ac:dyDescent="0.25">
      <c r="B1" s="412" t="s">
        <v>321</v>
      </c>
      <c r="C1" s="412"/>
      <c r="D1" s="412"/>
      <c r="E1" s="412"/>
      <c r="F1" s="412"/>
      <c r="G1" s="412"/>
      <c r="H1" s="412"/>
      <c r="I1" s="412"/>
      <c r="J1" s="1"/>
      <c r="K1" s="99"/>
      <c r="L1" s="1"/>
    </row>
    <row r="2" spans="2:13" ht="18" x14ac:dyDescent="0.25">
      <c r="B2" s="76" t="s">
        <v>0</v>
      </c>
      <c r="C2" s="99"/>
    </row>
    <row r="3" spans="2:13" ht="18" customHeight="1" x14ac:dyDescent="0.25">
      <c r="B3" s="413" t="s">
        <v>88</v>
      </c>
      <c r="C3" s="413"/>
      <c r="D3" s="413"/>
      <c r="E3" s="413"/>
      <c r="F3" s="413"/>
      <c r="G3" s="413"/>
      <c r="H3" s="413"/>
      <c r="I3" s="413"/>
      <c r="J3" s="100"/>
      <c r="K3" s="101"/>
      <c r="L3" s="100"/>
      <c r="M3" s="1"/>
    </row>
    <row r="4" spans="2:13" ht="18" customHeight="1" x14ac:dyDescent="0.25">
      <c r="B4" s="413" t="s">
        <v>89</v>
      </c>
      <c r="C4" s="413"/>
      <c r="D4" s="413"/>
      <c r="E4" s="413"/>
      <c r="F4" s="413"/>
      <c r="G4" s="413"/>
      <c r="H4" s="413"/>
      <c r="I4" s="413"/>
      <c r="J4" s="100"/>
      <c r="K4" s="101"/>
      <c r="L4" s="100"/>
      <c r="M4" s="1"/>
    </row>
    <row r="5" spans="2:13" ht="18" x14ac:dyDescent="0.25">
      <c r="B5" s="414">
        <v>2019</v>
      </c>
      <c r="C5" s="414"/>
      <c r="D5" s="414"/>
      <c r="E5" s="414"/>
      <c r="F5" s="414"/>
      <c r="G5" s="414"/>
      <c r="H5" s="414"/>
      <c r="I5" s="414"/>
      <c r="J5" s="9"/>
      <c r="K5" s="102"/>
      <c r="L5" s="9"/>
    </row>
    <row r="6" spans="2:13" ht="9" customHeight="1" x14ac:dyDescent="0.25">
      <c r="B6" s="102"/>
      <c r="C6" s="102"/>
      <c r="D6" s="102"/>
      <c r="E6" s="102"/>
      <c r="F6" s="102"/>
      <c r="G6" s="102"/>
      <c r="H6" s="102"/>
      <c r="I6" s="102"/>
      <c r="J6" s="102"/>
      <c r="K6" s="102"/>
      <c r="L6" s="9"/>
    </row>
    <row r="7" spans="2:13" ht="55.5" customHeight="1" thickBot="1" x14ac:dyDescent="0.3">
      <c r="B7" s="260" t="s">
        <v>90</v>
      </c>
      <c r="C7" s="264" t="s">
        <v>91</v>
      </c>
      <c r="D7" s="102"/>
      <c r="E7" s="102"/>
      <c r="F7" s="102"/>
      <c r="G7" s="102"/>
      <c r="H7" s="102"/>
      <c r="I7" s="102"/>
      <c r="J7" s="102"/>
      <c r="K7" s="102"/>
      <c r="L7" s="9"/>
    </row>
    <row r="8" spans="2:13" ht="21" customHeight="1" x14ac:dyDescent="0.25">
      <c r="B8" s="261" t="s">
        <v>92</v>
      </c>
      <c r="C8" s="265">
        <f>SUM(C9:C10)</f>
        <v>2368</v>
      </c>
      <c r="D8" s="102"/>
      <c r="E8" s="102"/>
      <c r="F8" s="102"/>
      <c r="G8" s="102"/>
      <c r="H8" s="102"/>
      <c r="I8" s="102"/>
      <c r="J8" s="102"/>
      <c r="K8" s="102"/>
      <c r="L8" s="9"/>
    </row>
    <row r="9" spans="2:13" ht="18" x14ac:dyDescent="0.25">
      <c r="B9" s="262" t="s">
        <v>9</v>
      </c>
      <c r="C9" s="266">
        <v>986</v>
      </c>
      <c r="D9" s="102"/>
      <c r="E9" s="102"/>
      <c r="F9" s="102"/>
      <c r="G9" s="102"/>
      <c r="H9" s="102"/>
      <c r="I9" s="102"/>
      <c r="J9" s="102"/>
      <c r="K9" s="102"/>
      <c r="L9" s="9"/>
    </row>
    <row r="10" spans="2:13" ht="18" x14ac:dyDescent="0.25">
      <c r="B10" s="262" t="s">
        <v>10</v>
      </c>
      <c r="C10" s="266">
        <v>1382</v>
      </c>
      <c r="D10" s="102"/>
      <c r="E10" s="102"/>
      <c r="F10" s="102"/>
      <c r="G10" s="102"/>
      <c r="H10" s="102"/>
      <c r="I10" s="102"/>
      <c r="J10" s="102"/>
      <c r="K10" s="102"/>
      <c r="L10" s="9"/>
    </row>
    <row r="11" spans="2:13" ht="26.25" customHeight="1" x14ac:dyDescent="0.25">
      <c r="B11" s="261" t="s">
        <v>4</v>
      </c>
      <c r="C11" s="267">
        <f>SUM(C12:C14)</f>
        <v>2368</v>
      </c>
      <c r="D11" s="102"/>
      <c r="E11" s="102"/>
      <c r="F11" s="102"/>
      <c r="G11" s="102"/>
      <c r="H11" s="102"/>
      <c r="I11" s="102"/>
      <c r="J11" s="102"/>
      <c r="K11" s="102"/>
      <c r="L11" s="9"/>
    </row>
    <row r="12" spans="2:13" ht="18" x14ac:dyDescent="0.25">
      <c r="B12" s="262" t="s">
        <v>93</v>
      </c>
      <c r="C12" s="266" t="s">
        <v>79</v>
      </c>
      <c r="D12" s="102"/>
      <c r="E12" s="102"/>
      <c r="F12" s="102"/>
      <c r="G12" s="102"/>
      <c r="H12" s="102"/>
      <c r="I12" s="102"/>
      <c r="J12" s="102"/>
      <c r="K12" s="102"/>
      <c r="L12" s="9"/>
    </row>
    <row r="13" spans="2:13" ht="18" x14ac:dyDescent="0.25">
      <c r="B13" s="262" t="s">
        <v>94</v>
      </c>
      <c r="C13" s="266">
        <v>2366</v>
      </c>
      <c r="D13" s="102"/>
      <c r="E13" s="102"/>
      <c r="F13" s="102"/>
      <c r="G13" s="102"/>
      <c r="H13" s="102"/>
      <c r="I13" s="102"/>
      <c r="J13" s="102"/>
      <c r="K13" s="102"/>
      <c r="L13" s="9"/>
    </row>
    <row r="14" spans="2:13" ht="18" x14ac:dyDescent="0.25">
      <c r="B14" s="262" t="s">
        <v>95</v>
      </c>
      <c r="C14" s="266">
        <v>2</v>
      </c>
      <c r="D14" s="102"/>
      <c r="E14" s="102"/>
      <c r="F14" s="102"/>
      <c r="G14" s="102"/>
      <c r="H14" s="102"/>
      <c r="I14" s="102"/>
      <c r="J14" s="102"/>
      <c r="K14" s="102"/>
      <c r="L14" s="9"/>
    </row>
    <row r="15" spans="2:13" ht="27.2" customHeight="1" x14ac:dyDescent="0.25">
      <c r="B15" s="261" t="s">
        <v>96</v>
      </c>
      <c r="C15" s="267">
        <f>SUM(C16:C25)</f>
        <v>2368</v>
      </c>
      <c r="D15" s="102"/>
      <c r="E15" s="102"/>
      <c r="F15" s="102"/>
      <c r="G15" s="102"/>
      <c r="H15" s="102"/>
      <c r="I15" s="102"/>
      <c r="J15" s="102"/>
      <c r="K15" s="102"/>
      <c r="L15" s="9"/>
    </row>
    <row r="16" spans="2:13" ht="18" x14ac:dyDescent="0.25">
      <c r="B16" s="262" t="s">
        <v>97</v>
      </c>
      <c r="C16" s="266">
        <v>253</v>
      </c>
      <c r="D16" s="102"/>
      <c r="E16" s="102"/>
      <c r="F16" s="102"/>
      <c r="G16" s="102"/>
      <c r="H16" s="102"/>
      <c r="I16" s="102"/>
      <c r="J16" s="102"/>
      <c r="K16" s="102"/>
      <c r="L16" s="9"/>
    </row>
    <row r="17" spans="2:13" ht="18" x14ac:dyDescent="0.25">
      <c r="B17" s="262" t="s">
        <v>98</v>
      </c>
      <c r="C17" s="266">
        <v>1039</v>
      </c>
      <c r="D17" s="102"/>
      <c r="E17" s="102"/>
      <c r="F17" s="102"/>
      <c r="G17" s="102"/>
      <c r="H17" s="102"/>
      <c r="I17" s="102"/>
      <c r="J17" s="102"/>
      <c r="K17" s="102"/>
      <c r="L17" s="9"/>
    </row>
    <row r="18" spans="2:13" ht="18" x14ac:dyDescent="0.25">
      <c r="B18" s="262" t="s">
        <v>99</v>
      </c>
      <c r="C18" s="266">
        <v>423</v>
      </c>
      <c r="D18" s="102"/>
      <c r="E18" s="102"/>
      <c r="F18" s="102"/>
      <c r="G18" s="102"/>
      <c r="H18" s="102"/>
      <c r="I18" s="102"/>
      <c r="J18" s="102"/>
      <c r="K18" s="102"/>
      <c r="L18" s="9"/>
    </row>
    <row r="19" spans="2:13" ht="18" x14ac:dyDescent="0.25">
      <c r="B19" s="262" t="s">
        <v>100</v>
      </c>
      <c r="C19" s="266">
        <v>79</v>
      </c>
      <c r="D19" s="102"/>
      <c r="E19" s="102"/>
      <c r="F19" s="102"/>
      <c r="G19" s="102"/>
      <c r="H19" s="102"/>
      <c r="I19" s="102"/>
      <c r="J19" s="102"/>
      <c r="K19" s="102"/>
      <c r="L19" s="9"/>
    </row>
    <row r="20" spans="2:13" ht="18" x14ac:dyDescent="0.25">
      <c r="B20" s="262" t="s">
        <v>101</v>
      </c>
      <c r="C20" s="266">
        <v>91</v>
      </c>
      <c r="D20" s="102"/>
      <c r="E20" s="102"/>
      <c r="F20" s="102"/>
      <c r="G20" s="102"/>
      <c r="H20" s="102"/>
      <c r="I20" s="102"/>
      <c r="J20" s="102"/>
      <c r="K20" s="102"/>
      <c r="L20" s="9"/>
    </row>
    <row r="21" spans="2:13" ht="18" x14ac:dyDescent="0.25">
      <c r="B21" s="262" t="s">
        <v>102</v>
      </c>
      <c r="C21" s="266">
        <v>265</v>
      </c>
      <c r="D21" s="102"/>
      <c r="E21" s="102"/>
      <c r="F21" s="102"/>
      <c r="G21" s="102"/>
      <c r="H21" s="102"/>
      <c r="I21" s="102"/>
      <c r="J21" s="102"/>
      <c r="K21" s="102"/>
      <c r="L21" s="9"/>
    </row>
    <row r="22" spans="2:13" ht="18" x14ac:dyDescent="0.25">
      <c r="B22" s="262" t="s">
        <v>103</v>
      </c>
      <c r="C22" s="266">
        <v>66</v>
      </c>
      <c r="D22" s="102"/>
      <c r="E22" s="102"/>
      <c r="F22" s="102"/>
      <c r="G22" s="102"/>
      <c r="H22" s="102"/>
      <c r="I22" s="102"/>
      <c r="J22" s="102"/>
      <c r="K22" s="102"/>
      <c r="L22" s="9"/>
    </row>
    <row r="23" spans="2:13" ht="18" x14ac:dyDescent="0.25">
      <c r="B23" s="262" t="s">
        <v>104</v>
      </c>
      <c r="C23" s="266">
        <v>17</v>
      </c>
      <c r="D23" s="102"/>
      <c r="E23" s="102"/>
      <c r="F23" s="102"/>
      <c r="G23" s="102"/>
      <c r="H23" s="102"/>
      <c r="I23" s="102"/>
      <c r="J23" s="102"/>
      <c r="K23" s="102"/>
      <c r="L23" s="9"/>
    </row>
    <row r="24" spans="2:13" ht="18" x14ac:dyDescent="0.25">
      <c r="B24" s="262" t="s">
        <v>105</v>
      </c>
      <c r="C24" s="266">
        <v>135</v>
      </c>
      <c r="D24" s="102"/>
      <c r="E24" s="102"/>
      <c r="F24" s="102"/>
      <c r="G24" s="102"/>
      <c r="H24" s="102"/>
      <c r="I24" s="102"/>
      <c r="J24" s="102"/>
      <c r="K24" s="102"/>
      <c r="L24" s="9"/>
    </row>
    <row r="25" spans="2:13" ht="12.75" customHeight="1" thickBot="1" x14ac:dyDescent="0.3">
      <c r="B25" s="263"/>
      <c r="C25" s="268"/>
      <c r="D25" s="102"/>
      <c r="E25" s="102"/>
      <c r="F25" s="102"/>
      <c r="G25" s="102"/>
      <c r="H25" s="102"/>
      <c r="I25" s="102"/>
      <c r="J25" s="102"/>
      <c r="K25" s="102"/>
      <c r="L25" s="9"/>
    </row>
    <row r="26" spans="2:13" ht="29.25" customHeight="1" x14ac:dyDescent="0.25">
      <c r="B26" s="416" t="s">
        <v>346</v>
      </c>
      <c r="C26" s="416"/>
      <c r="D26" s="416"/>
      <c r="E26" s="416"/>
      <c r="F26" s="416"/>
      <c r="G26" s="416"/>
      <c r="H26" s="377"/>
      <c r="I26" s="377"/>
      <c r="J26" s="80"/>
      <c r="K26" s="80"/>
      <c r="L26" s="85"/>
      <c r="M26" s="85"/>
    </row>
    <row r="27" spans="2:13" s="104" customFormat="1" x14ac:dyDescent="0.2">
      <c r="B27" s="484" t="s">
        <v>345</v>
      </c>
      <c r="C27" s="378"/>
      <c r="D27" s="378"/>
      <c r="E27" s="378"/>
      <c r="F27" s="378"/>
      <c r="G27" s="378"/>
      <c r="H27" s="375"/>
      <c r="I27" s="375"/>
      <c r="J27" s="103"/>
      <c r="L27" s="105"/>
      <c r="M27" s="105"/>
    </row>
    <row r="28" spans="2:13" ht="11.25" customHeight="1" x14ac:dyDescent="0.25">
      <c r="B28" s="430" t="s">
        <v>106</v>
      </c>
      <c r="C28" s="430"/>
      <c r="D28" s="430"/>
      <c r="E28" s="430"/>
      <c r="F28" s="430"/>
      <c r="G28" s="430"/>
      <c r="H28" s="430"/>
      <c r="I28" s="430"/>
      <c r="J28" s="106"/>
      <c r="L28" s="85"/>
      <c r="M28" s="85"/>
    </row>
    <row r="29" spans="2:13" x14ac:dyDescent="0.25">
      <c r="B29" s="429"/>
      <c r="C29" s="429"/>
      <c r="D29" s="429"/>
      <c r="E29" s="429"/>
      <c r="F29" s="429"/>
      <c r="G29" s="429"/>
      <c r="H29" s="429"/>
      <c r="I29" s="429"/>
      <c r="L29" s="85"/>
      <c r="M29" s="85"/>
    </row>
    <row r="30" spans="2:13" x14ac:dyDescent="0.25">
      <c r="J30" s="379"/>
      <c r="K30" s="107"/>
      <c r="L30" s="85"/>
      <c r="M30" s="85"/>
    </row>
    <row r="31" spans="2:13" x14ac:dyDescent="0.25">
      <c r="B31" s="379"/>
      <c r="C31" s="379"/>
      <c r="D31" s="379"/>
      <c r="E31" s="379"/>
      <c r="F31" s="379"/>
      <c r="G31" s="379"/>
      <c r="H31" s="379"/>
      <c r="I31" s="379"/>
      <c r="J31" s="381"/>
      <c r="L31" s="85"/>
      <c r="M31" s="85"/>
    </row>
    <row r="32" spans="2:13" x14ac:dyDescent="0.25">
      <c r="B32" s="380"/>
      <c r="C32" s="381"/>
      <c r="D32" s="381"/>
      <c r="E32" s="381"/>
      <c r="F32" s="381"/>
      <c r="G32" s="381"/>
      <c r="H32" s="381"/>
      <c r="I32" s="381"/>
      <c r="L32" s="85"/>
      <c r="M32" s="85"/>
    </row>
    <row r="33" spans="12:13" x14ac:dyDescent="0.25">
      <c r="L33" s="85"/>
      <c r="M33" s="85"/>
    </row>
    <row r="34" spans="12:13" x14ac:dyDescent="0.25">
      <c r="L34" s="85"/>
      <c r="M34" s="85"/>
    </row>
    <row r="35" spans="12:13" x14ac:dyDescent="0.25">
      <c r="L35" s="85"/>
      <c r="M35" s="85"/>
    </row>
    <row r="36" spans="12:13" x14ac:dyDescent="0.25">
      <c r="L36" s="85"/>
      <c r="M36" s="85"/>
    </row>
    <row r="37" spans="12:13" x14ac:dyDescent="0.25">
      <c r="L37" s="85"/>
      <c r="M37" s="85"/>
    </row>
    <row r="38" spans="12:13" x14ac:dyDescent="0.25">
      <c r="L38" s="85"/>
      <c r="M38" s="85"/>
    </row>
    <row r="39" spans="12:13" x14ac:dyDescent="0.25">
      <c r="L39" s="85"/>
      <c r="M39" s="85"/>
    </row>
    <row r="40" spans="12:13" x14ac:dyDescent="0.25">
      <c r="L40" s="85"/>
      <c r="M40" s="85"/>
    </row>
    <row r="41" spans="12:13" x14ac:dyDescent="0.25">
      <c r="L41" s="85"/>
      <c r="M41" s="85"/>
    </row>
    <row r="42" spans="12:13" x14ac:dyDescent="0.25">
      <c r="L42" s="85"/>
      <c r="M42" s="85"/>
    </row>
    <row r="43" spans="12:13" x14ac:dyDescent="0.25">
      <c r="L43" s="85"/>
      <c r="M43" s="85"/>
    </row>
    <row r="44" spans="12:13" x14ac:dyDescent="0.25">
      <c r="L44" s="85"/>
      <c r="M44" s="85"/>
    </row>
  </sheetData>
  <mergeCells count="7">
    <mergeCell ref="B29:I29"/>
    <mergeCell ref="B1:I1"/>
    <mergeCell ref="B3:I3"/>
    <mergeCell ref="B4:I4"/>
    <mergeCell ref="B5:I5"/>
    <mergeCell ref="B28:I28"/>
    <mergeCell ref="B26:G26"/>
  </mergeCells>
  <printOptions horizontalCentered="1" verticalCentered="1"/>
  <pageMargins left="0" right="0" top="0.19685039370078741" bottom="0" header="0" footer="0"/>
  <pageSetup paperSize="9" scale="8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19</vt:i4>
      </vt:variant>
    </vt:vector>
  </HeadingPairs>
  <TitlesOfParts>
    <vt:vector size="38" baseType="lpstr">
      <vt:lpstr>C-1</vt:lpstr>
      <vt:lpstr>C-2</vt:lpstr>
      <vt:lpstr>C-3</vt:lpstr>
      <vt:lpstr>C-4</vt:lpstr>
      <vt:lpstr>C-5</vt:lpstr>
      <vt:lpstr>C-6</vt:lpstr>
      <vt:lpstr>C-7</vt:lpstr>
      <vt:lpstr>C-8</vt:lpstr>
      <vt:lpstr>C-9</vt:lpstr>
      <vt:lpstr>C-10</vt:lpstr>
      <vt:lpstr>C-11</vt:lpstr>
      <vt:lpstr>C-12</vt:lpstr>
      <vt:lpstr>C-13new</vt:lpstr>
      <vt:lpstr>C-14new</vt:lpstr>
      <vt:lpstr>15NEW</vt:lpstr>
      <vt:lpstr>C-14</vt:lpstr>
      <vt:lpstr>C-15</vt:lpstr>
      <vt:lpstr>G-1</vt:lpstr>
      <vt:lpstr>G-2</vt:lpstr>
      <vt:lpstr>'15NEW'!Área_de_impresión</vt:lpstr>
      <vt:lpstr>'C-1'!Área_de_impresión</vt:lpstr>
      <vt:lpstr>'C-10'!Área_de_impresión</vt:lpstr>
      <vt:lpstr>'C-11'!Área_de_impresión</vt:lpstr>
      <vt:lpstr>'C-12'!Área_de_impresión</vt:lpstr>
      <vt:lpstr>'C-13new'!Área_de_impresión</vt:lpstr>
      <vt:lpstr>'C-14'!Área_de_impresión</vt:lpstr>
      <vt:lpstr>'C-14new'!Área_de_impresión</vt:lpstr>
      <vt:lpstr>'C-15'!Área_de_impresión</vt:lpstr>
      <vt:lpstr>'C-2'!Área_de_impresión</vt:lpstr>
      <vt:lpstr>'C-3'!Área_de_impresión</vt:lpstr>
      <vt:lpstr>'C-4'!Área_de_impresión</vt:lpstr>
      <vt:lpstr>'C-5'!Área_de_impresión</vt:lpstr>
      <vt:lpstr>'C-6'!Área_de_impresión</vt:lpstr>
      <vt:lpstr>'C-7'!Área_de_impresión</vt:lpstr>
      <vt:lpstr>'C-8'!Área_de_impresión</vt:lpstr>
      <vt:lpstr>'C-9'!Área_de_impresión</vt:lpstr>
      <vt:lpstr>'G-1'!Área_de_impresión</vt:lpstr>
      <vt:lpstr>'G-2'!Área_de_impresión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Javier Rodriguez Casas</dc:creator>
  <cp:lastModifiedBy>William Bardales Chavez</cp:lastModifiedBy>
  <cp:lastPrinted>2020-07-01T18:31:50Z</cp:lastPrinted>
  <dcterms:created xsi:type="dcterms:W3CDTF">2020-06-22T21:37:29Z</dcterms:created>
  <dcterms:modified xsi:type="dcterms:W3CDTF">2020-07-01T18:32:01Z</dcterms:modified>
</cp:coreProperties>
</file>